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pivotTables/pivotTable3.xml" ContentType="application/vnd.openxmlformats-officedocument.spreadsheetml.pivot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F:\Økonomi\Regnskab\2024\4. Regnskab\Rapportering til Extranet\"/>
    </mc:Choice>
  </mc:AlternateContent>
  <xr:revisionPtr revIDLastSave="0" documentId="13_ncr:1_{43D03563-17D4-4652-8243-4B05D5D04BB1}" xr6:coauthVersionLast="47" xr6:coauthVersionMax="47" xr10:uidLastSave="{00000000-0000-0000-0000-000000000000}"/>
  <bookViews>
    <workbookView xWindow="28680" yWindow="-120" windowWidth="29040" windowHeight="15720" firstSheet="6" activeTab="6" xr2:uid="{CB3ABD0A-C377-49BA-9565-A2AFF6DB0BC2}"/>
  </bookViews>
  <sheets>
    <sheet name="Pivot FR E2" sheetId="19" state="hidden" r:id="rId1"/>
    <sheet name="Pivot, indeks" sheetId="11" state="hidden" r:id="rId2"/>
    <sheet name="Pivot TB B2022" sheetId="18" state="hidden" r:id="rId3"/>
    <sheet name="Flexbus (2)" sheetId="32" state="hidden" r:id="rId4"/>
    <sheet name="Plustur (2)" sheetId="31" state="hidden" r:id="rId5"/>
    <sheet name="Flextur (2)" sheetId="30" state="hidden" r:id="rId6"/>
    <sheet name="Flextur" sheetId="24" r:id="rId7"/>
    <sheet name="Plustur" sheetId="25" r:id="rId8"/>
    <sheet name="Flexbus" sheetId="26" r:id="rId9"/>
    <sheet name="Handicap" sheetId="28" r:id="rId10"/>
    <sheet name="Kommunal+Patientbefordring" sheetId="29" r:id="rId11"/>
    <sheet name="BF2023" sheetId="17" state="hidden" r:id="rId12"/>
    <sheet name="Flextur FR1_2022" sheetId="16" state="hidden" r:id="rId13"/>
    <sheet name="R2021 Flextur_låst" sheetId="9" state="hidden" r:id="rId14"/>
    <sheet name="R2021 Antal ture fra PBI" sheetId="10" state="hidden" r:id="rId15"/>
    <sheet name="Data FRQ3 2021" sheetId="8" state="hidden" r:id="rId16"/>
    <sheet name="Data FRQ2 2021" sheetId="7" state="hidden" r:id="rId17"/>
    <sheet name="Data B2022" sheetId="5" state="hidden" r:id="rId18"/>
    <sheet name="Input" sheetId="3" state="hidden" r:id="rId19"/>
  </sheets>
  <externalReferences>
    <externalReference r:id="rId20"/>
    <externalReference r:id="rId21"/>
  </externalReferences>
  <definedNames>
    <definedName name="AOS">#REF!</definedName>
    <definedName name="Bestillere_data_flextrafik">'[1]Flextur 2016'!$A$6:$A$26</definedName>
    <definedName name="Bestillere_data_handicapkørsel">'[1]Handicap 2016'!$C$6:$C$28</definedName>
    <definedName name="Bestillere_data_teletaxa">'[1]Teletaxa 2016'!$A$6:$A$21</definedName>
    <definedName name="Bestillere_og_kørselstype_data_Kommunal">'[1]Kommunal 2016'!$A$6:$A$83</definedName>
    <definedName name="Bestillere_og_kørselstype_data_Kommunal_2017">#REF!</definedName>
    <definedName name="BudgetNormalPrimoDefinitionArea">#REF!</definedName>
    <definedName name="ColourCodeDefinitionArea">#REF!</definedName>
    <definedName name="Company">#REF!</definedName>
    <definedName name="Configuration">#REF!</definedName>
    <definedName name="DisconnectDefinitionArea">#REF!</definedName>
    <definedName name="doBudgetInputCaption">#REF!</definedName>
    <definedName name="doBudgetInputIcon">#REF!</definedName>
    <definedName name="DoGetDataCaption">#REF!</definedName>
    <definedName name="DoGetDataIcon">#REF!</definedName>
    <definedName name="NoYesDefinitionArea">#REF!</definedName>
    <definedName name="NUIDefinitionArea">#REF!</definedName>
    <definedName name="opslag_måned">'[1]Til opslag'!$A$4:$B$15</definedName>
    <definedName name="PriceLeveldefinitionArea">#REF!</definedName>
    <definedName name="PrivateToolBarName">#REF!</definedName>
    <definedName name="RowTypeDefinitionArea">#REF!</definedName>
    <definedName name="TestDataArea">#REF!</definedName>
    <definedName name="TestDataResultArea">#REF!</definedName>
    <definedName name="Version">#REF!</definedName>
  </definedNames>
  <calcPr calcId="191029"/>
  <pivotCaches>
    <pivotCache cacheId="0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88" i="29" l="1"/>
  <c r="F287" i="29" l="1"/>
  <c r="F289" i="29" l="1"/>
  <c r="F295" i="29" l="1"/>
  <c r="F293" i="29"/>
  <c r="F290" i="29" l="1"/>
  <c r="F291" i="29"/>
  <c r="F294" i="29"/>
  <c r="F292" i="29"/>
  <c r="F277" i="29" l="1"/>
  <c r="F276" i="29"/>
  <c r="F257" i="29"/>
  <c r="F268" i="29"/>
  <c r="F267" i="29"/>
  <c r="F266" i="29"/>
  <c r="F251" i="29"/>
  <c r="F228" i="29"/>
  <c r="F227" i="29"/>
  <c r="F226" i="29"/>
  <c r="F225" i="29"/>
  <c r="F224" i="29"/>
  <c r="F201" i="29"/>
  <c r="F200" i="29"/>
  <c r="F199" i="29"/>
  <c r="F198" i="29"/>
  <c r="F202" i="29"/>
  <c r="F179" i="29"/>
  <c r="F155" i="29"/>
  <c r="F156" i="29"/>
  <c r="F154" i="29"/>
  <c r="F153" i="29"/>
  <c r="F130" i="29"/>
  <c r="F129" i="29"/>
  <c r="F128" i="29"/>
  <c r="F127" i="29"/>
  <c r="F126" i="29"/>
  <c r="F105" i="29"/>
  <c r="F104" i="29"/>
  <c r="F103" i="29"/>
  <c r="F102" i="29"/>
  <c r="F87" i="29"/>
  <c r="F68" i="29"/>
  <c r="F67" i="29"/>
  <c r="F66" i="29"/>
  <c r="F47" i="29"/>
  <c r="F46" i="29"/>
  <c r="F45" i="29"/>
  <c r="F9" i="29"/>
  <c r="F8" i="29"/>
  <c r="F7" i="29"/>
  <c r="F6" i="29"/>
  <c r="F158" i="29"/>
  <c r="F159" i="29" l="1"/>
  <c r="F69" i="29"/>
  <c r="F131" i="29"/>
  <c r="F269" i="29"/>
  <c r="F157" i="29"/>
  <c r="F106" i="29"/>
  <c r="F180" i="29"/>
  <c r="F48" i="29"/>
  <c r="F197" i="29"/>
  <c r="F229" i="29"/>
  <c r="F88" i="29" l="1"/>
  <c r="F252" i="29"/>
  <c r="F10" i="29"/>
  <c r="I4" i="30"/>
  <c r="I20" i="30"/>
  <c r="F272" i="29"/>
  <c r="F271" i="29"/>
  <c r="F232" i="29"/>
  <c r="F231" i="29"/>
  <c r="F233" i="29"/>
  <c r="F234" i="29"/>
  <c r="F206" i="29"/>
  <c r="F207" i="29"/>
  <c r="F205" i="29"/>
  <c r="F204" i="29"/>
  <c r="F181" i="29"/>
  <c r="F163" i="29"/>
  <c r="F162" i="29"/>
  <c r="F161" i="29"/>
  <c r="F160" i="29"/>
  <c r="F136" i="29"/>
  <c r="F135" i="29"/>
  <c r="F134" i="29"/>
  <c r="F133" i="29"/>
  <c r="F132" i="29"/>
  <c r="F110" i="29"/>
  <c r="F109" i="29"/>
  <c r="F108" i="29"/>
  <c r="F89" i="29"/>
  <c r="F72" i="29"/>
  <c r="F71" i="29"/>
  <c r="F70" i="29"/>
  <c r="F51" i="29"/>
  <c r="F49" i="29"/>
  <c r="F50" i="29"/>
  <c r="F14" i="29"/>
  <c r="F13" i="29"/>
  <c r="F12" i="29"/>
  <c r="F11" i="29"/>
  <c r="D37" i="29"/>
  <c r="F37" i="29" s="1"/>
  <c r="C37" i="29"/>
  <c r="D35" i="29"/>
  <c r="C35" i="29"/>
  <c r="D33" i="29"/>
  <c r="C33" i="29"/>
  <c r="D31" i="29"/>
  <c r="F31" i="29" s="1"/>
  <c r="C31" i="29"/>
  <c r="C36" i="29"/>
  <c r="C34" i="29"/>
  <c r="C32" i="29"/>
  <c r="C30" i="29"/>
  <c r="D30" i="29"/>
  <c r="F30" i="29" s="1"/>
  <c r="D32" i="29"/>
  <c r="D34" i="29"/>
  <c r="D36" i="29"/>
  <c r="F36" i="29"/>
  <c r="F57" i="29"/>
  <c r="F56" i="29"/>
  <c r="F55" i="29"/>
  <c r="F78" i="29"/>
  <c r="F77" i="29"/>
  <c r="F76" i="29"/>
  <c r="F117" i="29"/>
  <c r="F116" i="29"/>
  <c r="F115" i="29"/>
  <c r="F114" i="29"/>
  <c r="F144" i="29"/>
  <c r="F143" i="29"/>
  <c r="F142" i="29"/>
  <c r="F141" i="29"/>
  <c r="F140" i="29"/>
  <c r="F170" i="29"/>
  <c r="F169" i="29"/>
  <c r="F168" i="29"/>
  <c r="F167" i="29"/>
  <c r="F215" i="29"/>
  <c r="F214" i="29"/>
  <c r="F213" i="29"/>
  <c r="F212" i="29"/>
  <c r="F211" i="29"/>
  <c r="F242" i="29"/>
  <c r="F241" i="29"/>
  <c r="F240" i="29"/>
  <c r="F239" i="29"/>
  <c r="F238" i="29"/>
  <c r="F258" i="29"/>
  <c r="F21" i="29"/>
  <c r="F20" i="29"/>
  <c r="F19" i="29"/>
  <c r="F18" i="29"/>
  <c r="F32" i="29" l="1"/>
  <c r="F107" i="29"/>
  <c r="F94" i="29"/>
  <c r="F93" i="29"/>
  <c r="F270" i="29"/>
  <c r="F274" i="29"/>
  <c r="F230" i="29"/>
  <c r="F236" i="29"/>
  <c r="F279" i="29"/>
  <c r="F278" i="29"/>
  <c r="F186" i="29"/>
  <c r="F185" i="29"/>
  <c r="F203" i="29"/>
  <c r="F209" i="29"/>
  <c r="F253" i="29"/>
  <c r="F255" i="29"/>
  <c r="F145" i="29"/>
  <c r="F118" i="29"/>
  <c r="F58" i="29"/>
  <c r="F79" i="29"/>
  <c r="F171" i="29"/>
  <c r="F243" i="29"/>
  <c r="F216" i="29"/>
  <c r="F22" i="29"/>
  <c r="F182" i="29" l="1"/>
  <c r="F33" i="29"/>
  <c r="F164" i="29"/>
  <c r="F208" i="29"/>
  <c r="F210" i="29"/>
  <c r="F15" i="29"/>
  <c r="F273" i="29"/>
  <c r="F275" i="29"/>
  <c r="F90" i="29"/>
  <c r="F73" i="29"/>
  <c r="F235" i="29"/>
  <c r="F237" i="29"/>
  <c r="F254" i="29"/>
  <c r="F256" i="29"/>
  <c r="F111" i="29"/>
  <c r="F52" i="29"/>
  <c r="F137" i="29"/>
  <c r="F53" i="29" l="1"/>
  <c r="F54" i="29"/>
  <c r="F113" i="29"/>
  <c r="F112" i="29"/>
  <c r="F17" i="29"/>
  <c r="F16" i="29"/>
  <c r="F166" i="29"/>
  <c r="F165" i="29"/>
  <c r="F75" i="29"/>
  <c r="F74" i="29"/>
  <c r="F35" i="29"/>
  <c r="F34" i="29"/>
  <c r="F138" i="29"/>
  <c r="F139" i="29"/>
  <c r="F92" i="29"/>
  <c r="F91" i="29"/>
  <c r="F184" i="29"/>
  <c r="F183" i="29"/>
  <c r="E230" i="28"/>
  <c r="E217" i="28"/>
  <c r="E204" i="28"/>
  <c r="E191" i="28"/>
  <c r="E178" i="28"/>
  <c r="E165" i="28"/>
  <c r="E152" i="28"/>
  <c r="E139" i="28"/>
  <c r="E126" i="28"/>
  <c r="E113" i="28"/>
  <c r="E100" i="28"/>
  <c r="E87" i="28"/>
  <c r="E74" i="28"/>
  <c r="E61" i="28"/>
  <c r="E48" i="28"/>
  <c r="E35" i="28"/>
  <c r="E22" i="28"/>
  <c r="E9" i="28"/>
  <c r="E33" i="28"/>
  <c r="E37" i="28"/>
  <c r="E205" i="26"/>
  <c r="E192" i="26"/>
  <c r="E179" i="26"/>
  <c r="E166" i="26"/>
  <c r="E153" i="26"/>
  <c r="E140" i="26"/>
  <c r="E127" i="26"/>
  <c r="E114" i="26"/>
  <c r="E101" i="26"/>
  <c r="E88" i="26"/>
  <c r="E75" i="26"/>
  <c r="E62" i="26"/>
  <c r="E49" i="26"/>
  <c r="E36" i="26"/>
  <c r="E23" i="26"/>
  <c r="E10" i="26"/>
  <c r="E231" i="25"/>
  <c r="E218" i="25"/>
  <c r="E205" i="25"/>
  <c r="E192" i="25"/>
  <c r="E179" i="25"/>
  <c r="E166" i="25"/>
  <c r="E153" i="25"/>
  <c r="E140" i="25"/>
  <c r="E127" i="25"/>
  <c r="E114" i="25"/>
  <c r="E101" i="25"/>
  <c r="E88" i="25"/>
  <c r="E75" i="25"/>
  <c r="E62" i="25"/>
  <c r="E49" i="25"/>
  <c r="E36" i="25"/>
  <c r="E34" i="28" l="1"/>
  <c r="E36" i="28"/>
  <c r="E32" i="28"/>
  <c r="E23" i="25" l="1"/>
  <c r="E10" i="25"/>
  <c r="E231" i="24"/>
  <c r="E218" i="24"/>
  <c r="E205" i="24"/>
  <c r="E192" i="24"/>
  <c r="E179" i="24"/>
  <c r="E166" i="24"/>
  <c r="E153" i="24"/>
  <c r="E140" i="24"/>
  <c r="E127" i="24"/>
  <c r="E114" i="24"/>
  <c r="E101" i="24"/>
  <c r="E88" i="24"/>
  <c r="E75" i="24"/>
  <c r="E62" i="24"/>
  <c r="E49" i="24"/>
  <c r="E36" i="24"/>
  <c r="E23" i="24"/>
  <c r="E10" i="24"/>
  <c r="E232" i="28" l="1"/>
  <c r="E228" i="28"/>
  <c r="E227" i="28"/>
  <c r="E219" i="28"/>
  <c r="E214" i="28"/>
  <c r="E215" i="28"/>
  <c r="E206" i="28"/>
  <c r="E202" i="28"/>
  <c r="E201" i="28"/>
  <c r="E193" i="28"/>
  <c r="E189" i="28"/>
  <c r="E188" i="28"/>
  <c r="E180" i="28"/>
  <c r="E176" i="28"/>
  <c r="E175" i="28"/>
  <c r="E167" i="28"/>
  <c r="E163" i="28"/>
  <c r="E162" i="28"/>
  <c r="E154" i="28"/>
  <c r="E150" i="28"/>
  <c r="E149" i="28"/>
  <c r="E141" i="28"/>
  <c r="E137" i="28"/>
  <c r="E136" i="28"/>
  <c r="E128" i="28"/>
  <c r="E124" i="28"/>
  <c r="E123" i="28"/>
  <c r="E115" i="28"/>
  <c r="E111" i="28"/>
  <c r="E110" i="28"/>
  <c r="E102" i="28"/>
  <c r="E98" i="28"/>
  <c r="E97" i="28"/>
  <c r="E89" i="28"/>
  <c r="E85" i="28"/>
  <c r="E84" i="28"/>
  <c r="E76" i="28"/>
  <c r="E72" i="28"/>
  <c r="E71" i="28"/>
  <c r="E63" i="28"/>
  <c r="E59" i="28"/>
  <c r="E58" i="28"/>
  <c r="E50" i="28"/>
  <c r="E45" i="28"/>
  <c r="E46" i="28"/>
  <c r="E11" i="28"/>
  <c r="E7" i="28"/>
  <c r="E6" i="28"/>
  <c r="E24" i="28"/>
  <c r="E20" i="28"/>
  <c r="E19" i="28"/>
  <c r="J5" i="32" l="1"/>
  <c r="J6" i="32"/>
  <c r="J7" i="32"/>
  <c r="J8" i="32"/>
  <c r="J9" i="32"/>
  <c r="J10" i="32"/>
  <c r="J11" i="32"/>
  <c r="J12" i="32"/>
  <c r="J13" i="32"/>
  <c r="J14" i="32"/>
  <c r="J15" i="32"/>
  <c r="J16" i="32"/>
  <c r="J17" i="32"/>
  <c r="J18" i="32"/>
  <c r="J19" i="32"/>
  <c r="J20" i="32"/>
  <c r="J21" i="32"/>
  <c r="J22" i="32"/>
  <c r="J23" i="32"/>
  <c r="J4" i="32"/>
  <c r="I5" i="32"/>
  <c r="I6" i="32"/>
  <c r="I7" i="32"/>
  <c r="I8" i="32"/>
  <c r="I9" i="32"/>
  <c r="I10" i="32"/>
  <c r="I11" i="32"/>
  <c r="I12" i="32"/>
  <c r="I13" i="32"/>
  <c r="I14" i="32"/>
  <c r="I15" i="32"/>
  <c r="I16" i="32"/>
  <c r="I17" i="32"/>
  <c r="I18" i="32"/>
  <c r="I19" i="32"/>
  <c r="I20" i="32"/>
  <c r="I21" i="32"/>
  <c r="I22" i="32"/>
  <c r="I23" i="32"/>
  <c r="I4" i="32"/>
  <c r="J5" i="31"/>
  <c r="J6" i="31"/>
  <c r="J7" i="31"/>
  <c r="J8" i="31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4" i="31"/>
  <c r="J4" i="30"/>
  <c r="E175" i="25"/>
  <c r="I5" i="31"/>
  <c r="I6" i="31"/>
  <c r="I7" i="31"/>
  <c r="I8" i="31"/>
  <c r="I9" i="31"/>
  <c r="I10" i="31"/>
  <c r="I11" i="31"/>
  <c r="I12" i="31"/>
  <c r="I13" i="31"/>
  <c r="I14" i="31"/>
  <c r="I15" i="31"/>
  <c r="I16" i="31"/>
  <c r="I17" i="31"/>
  <c r="I18" i="31"/>
  <c r="I19" i="31"/>
  <c r="I20" i="31"/>
  <c r="I21" i="31"/>
  <c r="I4" i="31"/>
  <c r="E6" i="24"/>
  <c r="E229" i="24"/>
  <c r="E216" i="24"/>
  <c r="E203" i="24"/>
  <c r="E190" i="24"/>
  <c r="E177" i="24"/>
  <c r="E164" i="24"/>
  <c r="E151" i="24"/>
  <c r="E138" i="24"/>
  <c r="E125" i="24"/>
  <c r="E112" i="24"/>
  <c r="E99" i="24"/>
  <c r="E86" i="24"/>
  <c r="E73" i="24"/>
  <c r="E60" i="24"/>
  <c r="E47" i="24"/>
  <c r="E34" i="24"/>
  <c r="E21" i="24"/>
  <c r="E8" i="24"/>
  <c r="E202" i="26" l="1"/>
  <c r="E203" i="26"/>
  <c r="E189" i="26"/>
  <c r="E190" i="26"/>
  <c r="E177" i="26"/>
  <c r="E176" i="26"/>
  <c r="E163" i="26"/>
  <c r="E164" i="26"/>
  <c r="E150" i="26"/>
  <c r="E151" i="26"/>
  <c r="E137" i="26"/>
  <c r="E138" i="26"/>
  <c r="E125" i="26"/>
  <c r="E124" i="26"/>
  <c r="E111" i="26"/>
  <c r="E112" i="26"/>
  <c r="E98" i="26"/>
  <c r="E99" i="26"/>
  <c r="E85" i="26"/>
  <c r="E86" i="26"/>
  <c r="E73" i="26"/>
  <c r="E72" i="26"/>
  <c r="E59" i="26"/>
  <c r="E60" i="26"/>
  <c r="E46" i="26"/>
  <c r="E47" i="26"/>
  <c r="E33" i="26"/>
  <c r="E34" i="26"/>
  <c r="E21" i="26"/>
  <c r="E20" i="26"/>
  <c r="E229" i="25"/>
  <c r="E228" i="25"/>
  <c r="E227" i="25"/>
  <c r="E216" i="25"/>
  <c r="E215" i="25"/>
  <c r="E214" i="25"/>
  <c r="E201" i="25"/>
  <c r="E202" i="25"/>
  <c r="E203" i="25"/>
  <c r="E188" i="25"/>
  <c r="E189" i="25"/>
  <c r="E190" i="25"/>
  <c r="E176" i="25"/>
  <c r="E177" i="25"/>
  <c r="E163" i="25"/>
  <c r="E162" i="25"/>
  <c r="E164" i="25"/>
  <c r="E149" i="25"/>
  <c r="E151" i="25"/>
  <c r="E150" i="25"/>
  <c r="E136" i="25"/>
  <c r="E138" i="25"/>
  <c r="E137" i="25"/>
  <c r="E125" i="25"/>
  <c r="E124" i="25"/>
  <c r="E111" i="25"/>
  <c r="E112" i="25"/>
  <c r="E98" i="25"/>
  <c r="E99" i="25"/>
  <c r="E85" i="25"/>
  <c r="E86" i="25"/>
  <c r="E71" i="25"/>
  <c r="E73" i="25"/>
  <c r="E72" i="25"/>
  <c r="E60" i="25"/>
  <c r="E59" i="25"/>
  <c r="E58" i="25"/>
  <c r="E46" i="25"/>
  <c r="E47" i="25"/>
  <c r="E45" i="25"/>
  <c r="E34" i="25"/>
  <c r="E33" i="25"/>
  <c r="E32" i="25"/>
  <c r="E20" i="25"/>
  <c r="E19" i="25"/>
  <c r="E21" i="25"/>
  <c r="E7" i="25"/>
  <c r="E8" i="25"/>
  <c r="E6" i="25"/>
  <c r="E201" i="26"/>
  <c r="E188" i="26"/>
  <c r="E175" i="26"/>
  <c r="E162" i="26"/>
  <c r="E149" i="26"/>
  <c r="E136" i="26"/>
  <c r="E123" i="26"/>
  <c r="E110" i="26"/>
  <c r="E97" i="26"/>
  <c r="E84" i="26"/>
  <c r="E71" i="26"/>
  <c r="E58" i="26"/>
  <c r="E45" i="26"/>
  <c r="E32" i="26"/>
  <c r="E8" i="26"/>
  <c r="E7" i="26"/>
  <c r="E6" i="26"/>
  <c r="E19" i="26"/>
  <c r="E47" i="28"/>
  <c r="E49" i="28"/>
  <c r="E190" i="28"/>
  <c r="E192" i="28"/>
  <c r="E21" i="28"/>
  <c r="E23" i="28"/>
  <c r="E177" i="28"/>
  <c r="E179" i="28"/>
  <c r="E8" i="28"/>
  <c r="E10" i="28"/>
  <c r="E164" i="28"/>
  <c r="E166" i="28"/>
  <c r="E125" i="28"/>
  <c r="E127" i="28"/>
  <c r="E229" i="28"/>
  <c r="E231" i="28"/>
  <c r="E112" i="28"/>
  <c r="E114" i="28"/>
  <c r="E73" i="28"/>
  <c r="E75" i="28"/>
  <c r="E151" i="28"/>
  <c r="E153" i="28"/>
  <c r="E216" i="28"/>
  <c r="E218" i="28"/>
  <c r="E138" i="28"/>
  <c r="E140" i="28"/>
  <c r="E60" i="28"/>
  <c r="E62" i="28"/>
  <c r="E99" i="28"/>
  <c r="E101" i="28"/>
  <c r="E203" i="28"/>
  <c r="E205" i="28"/>
  <c r="E86" i="28"/>
  <c r="E88" i="28"/>
  <c r="E123" i="25" l="1"/>
  <c r="E110" i="25"/>
  <c r="E97" i="25"/>
  <c r="E84" i="25"/>
  <c r="E9" i="26"/>
  <c r="E11" i="26"/>
  <c r="E22" i="26"/>
  <c r="E24" i="26"/>
  <c r="E35" i="26"/>
  <c r="E37" i="26"/>
  <c r="E48" i="26"/>
  <c r="E50" i="26"/>
  <c r="E61" i="26"/>
  <c r="E63" i="26"/>
  <c r="E74" i="26"/>
  <c r="E76" i="26"/>
  <c r="E87" i="26"/>
  <c r="E89" i="26"/>
  <c r="E100" i="26"/>
  <c r="E102" i="26"/>
  <c r="E113" i="26"/>
  <c r="E115" i="26"/>
  <c r="E126" i="26"/>
  <c r="E128" i="26"/>
  <c r="E139" i="26"/>
  <c r="E141" i="26"/>
  <c r="E152" i="26"/>
  <c r="E154" i="26"/>
  <c r="E165" i="26"/>
  <c r="E167" i="26"/>
  <c r="E178" i="26"/>
  <c r="E180" i="26"/>
  <c r="E191" i="26"/>
  <c r="E193" i="26"/>
  <c r="E204" i="26"/>
  <c r="E206" i="26"/>
  <c r="E9" i="25"/>
  <c r="E22" i="25"/>
  <c r="E35" i="25"/>
  <c r="E48" i="25"/>
  <c r="E61" i="25"/>
  <c r="E74" i="25"/>
  <c r="E139" i="25"/>
  <c r="E152" i="25"/>
  <c r="E165" i="25"/>
  <c r="E178" i="25"/>
  <c r="E191" i="25"/>
  <c r="E204" i="25"/>
  <c r="E217" i="25"/>
  <c r="E230" i="25"/>
  <c r="E232" i="25" l="1"/>
  <c r="E219" i="25"/>
  <c r="E206" i="25"/>
  <c r="E193" i="25"/>
  <c r="E180" i="25"/>
  <c r="E167" i="25"/>
  <c r="E154" i="25"/>
  <c r="E141" i="25"/>
  <c r="E76" i="25"/>
  <c r="E63" i="25"/>
  <c r="E50" i="25"/>
  <c r="E37" i="25"/>
  <c r="E24" i="25"/>
  <c r="E11" i="25"/>
  <c r="E87" i="25"/>
  <c r="E100" i="25"/>
  <c r="E113" i="25"/>
  <c r="E126" i="25"/>
  <c r="J22" i="30"/>
  <c r="J5" i="30"/>
  <c r="E7" i="24" s="1"/>
  <c r="J6" i="30"/>
  <c r="J7" i="30"/>
  <c r="J8" i="30"/>
  <c r="J9" i="30"/>
  <c r="J10" i="30"/>
  <c r="J11" i="30"/>
  <c r="J12" i="30"/>
  <c r="J13" i="30"/>
  <c r="J14" i="30"/>
  <c r="J15" i="30"/>
  <c r="J16" i="30"/>
  <c r="J17" i="30"/>
  <c r="J18" i="30"/>
  <c r="J19" i="30"/>
  <c r="J20" i="30"/>
  <c r="J21" i="30"/>
  <c r="J23" i="30"/>
  <c r="E28" i="32"/>
  <c r="C192" i="32"/>
  <c r="C191" i="32"/>
  <c r="C190" i="32"/>
  <c r="C189" i="32"/>
  <c r="C188" i="32"/>
  <c r="C187" i="32"/>
  <c r="C186" i="32"/>
  <c r="C185" i="32"/>
  <c r="C184" i="32"/>
  <c r="C183" i="32"/>
  <c r="C182" i="32"/>
  <c r="C181" i="32"/>
  <c r="C180" i="32"/>
  <c r="C179" i="32"/>
  <c r="C178" i="32"/>
  <c r="C177" i="32"/>
  <c r="C176" i="32"/>
  <c r="C175" i="32"/>
  <c r="C174" i="32"/>
  <c r="C170" i="32"/>
  <c r="C169" i="32"/>
  <c r="C168" i="32"/>
  <c r="C167" i="32"/>
  <c r="C166" i="32"/>
  <c r="C165" i="32"/>
  <c r="C164" i="32"/>
  <c r="C163" i="32"/>
  <c r="C162" i="32"/>
  <c r="C161" i="32"/>
  <c r="C160" i="32"/>
  <c r="C159" i="32"/>
  <c r="C158" i="32"/>
  <c r="C157" i="32"/>
  <c r="C156" i="32"/>
  <c r="C155" i="32"/>
  <c r="C154" i="32"/>
  <c r="C153" i="32"/>
  <c r="D145" i="32"/>
  <c r="C145" i="32"/>
  <c r="D144" i="32"/>
  <c r="C144" i="32"/>
  <c r="D143" i="32"/>
  <c r="C143" i="32"/>
  <c r="D142" i="32"/>
  <c r="C142" i="32"/>
  <c r="D141" i="32"/>
  <c r="C141" i="32"/>
  <c r="D137" i="32"/>
  <c r="C137" i="32"/>
  <c r="D136" i="32"/>
  <c r="C136" i="32"/>
  <c r="D135" i="32"/>
  <c r="C135" i="32"/>
  <c r="D134" i="32"/>
  <c r="C134" i="32"/>
  <c r="D133" i="32"/>
  <c r="C133" i="32"/>
  <c r="D132" i="32"/>
  <c r="C132" i="32"/>
  <c r="D131" i="32"/>
  <c r="C131" i="32"/>
  <c r="D130" i="32"/>
  <c r="C130" i="32"/>
  <c r="D129" i="32"/>
  <c r="C129" i="32"/>
  <c r="D128" i="32"/>
  <c r="C128" i="32"/>
  <c r="D127" i="32"/>
  <c r="C127" i="32"/>
  <c r="D126" i="32"/>
  <c r="C126" i="32"/>
  <c r="D125" i="32"/>
  <c r="C125" i="32"/>
  <c r="D124" i="32"/>
  <c r="C124" i="32"/>
  <c r="D123" i="32"/>
  <c r="C123" i="32"/>
  <c r="D122" i="32"/>
  <c r="C122" i="32"/>
  <c r="D121" i="32"/>
  <c r="C121" i="32"/>
  <c r="D120" i="32"/>
  <c r="C120" i="32"/>
  <c r="D119" i="32"/>
  <c r="C119" i="32"/>
  <c r="D118" i="32"/>
  <c r="C118" i="32"/>
  <c r="D115" i="32"/>
  <c r="C115" i="32"/>
  <c r="D114" i="32"/>
  <c r="C114" i="32"/>
  <c r="D113" i="32"/>
  <c r="C113" i="32"/>
  <c r="D112" i="32"/>
  <c r="C112" i="32"/>
  <c r="D111" i="32"/>
  <c r="C111" i="32"/>
  <c r="D110" i="32"/>
  <c r="C110" i="32"/>
  <c r="D109" i="32"/>
  <c r="C109" i="32"/>
  <c r="D108" i="32"/>
  <c r="C108" i="32"/>
  <c r="D107" i="32"/>
  <c r="C107" i="32"/>
  <c r="D106" i="32"/>
  <c r="C106" i="32"/>
  <c r="D105" i="32"/>
  <c r="C105" i="32"/>
  <c r="D104" i="32"/>
  <c r="C104" i="32"/>
  <c r="D103" i="32"/>
  <c r="C103" i="32"/>
  <c r="D102" i="32"/>
  <c r="C102" i="32"/>
  <c r="D101" i="32"/>
  <c r="C101" i="32"/>
  <c r="D100" i="32"/>
  <c r="C100" i="32"/>
  <c r="D99" i="32"/>
  <c r="C99" i="32"/>
  <c r="D98" i="32"/>
  <c r="C98" i="32"/>
  <c r="D97" i="32"/>
  <c r="C97" i="32"/>
  <c r="D96" i="32"/>
  <c r="C96" i="32"/>
  <c r="G93" i="32"/>
  <c r="D93" i="32"/>
  <c r="C93" i="32"/>
  <c r="G92" i="32"/>
  <c r="D92" i="32"/>
  <c r="C92" i="32"/>
  <c r="G91" i="32"/>
  <c r="D91" i="32"/>
  <c r="C91" i="32"/>
  <c r="G90" i="32"/>
  <c r="D90" i="32"/>
  <c r="C90" i="32"/>
  <c r="G89" i="32"/>
  <c r="D89" i="32"/>
  <c r="C89" i="32"/>
  <c r="G88" i="32"/>
  <c r="D88" i="32"/>
  <c r="C88" i="32"/>
  <c r="G87" i="32"/>
  <c r="D87" i="32"/>
  <c r="C87" i="32"/>
  <c r="G86" i="32"/>
  <c r="D86" i="32"/>
  <c r="C86" i="32"/>
  <c r="G85" i="32"/>
  <c r="D85" i="32"/>
  <c r="C85" i="32"/>
  <c r="G84" i="32"/>
  <c r="D84" i="32"/>
  <c r="C84" i="32"/>
  <c r="G83" i="32"/>
  <c r="D83" i="32"/>
  <c r="C83" i="32"/>
  <c r="G82" i="32"/>
  <c r="D82" i="32"/>
  <c r="C82" i="32"/>
  <c r="G81" i="32"/>
  <c r="D81" i="32"/>
  <c r="C81" i="32"/>
  <c r="G80" i="32"/>
  <c r="D80" i="32"/>
  <c r="C80" i="32"/>
  <c r="G79" i="32"/>
  <c r="D79" i="32"/>
  <c r="C79" i="32"/>
  <c r="G78" i="32"/>
  <c r="D78" i="32"/>
  <c r="C78" i="32"/>
  <c r="G77" i="32"/>
  <c r="D77" i="32"/>
  <c r="C77" i="32"/>
  <c r="G76" i="32"/>
  <c r="D76" i="32"/>
  <c r="C76" i="32"/>
  <c r="G75" i="32"/>
  <c r="D75" i="32"/>
  <c r="C75" i="32"/>
  <c r="G74" i="32"/>
  <c r="D74" i="32"/>
  <c r="C74" i="32"/>
  <c r="G71" i="32"/>
  <c r="D71" i="32"/>
  <c r="C71" i="32"/>
  <c r="G70" i="32"/>
  <c r="G49" i="32" s="1"/>
  <c r="D70" i="32"/>
  <c r="C70" i="32"/>
  <c r="G69" i="32"/>
  <c r="G48" i="32" s="1"/>
  <c r="D69" i="32"/>
  <c r="C69" i="32"/>
  <c r="G68" i="32"/>
  <c r="G47" i="32" s="1"/>
  <c r="D68" i="32"/>
  <c r="C68" i="32"/>
  <c r="G67" i="32"/>
  <c r="G46" i="32" s="1"/>
  <c r="D67" i="32"/>
  <c r="C67" i="32"/>
  <c r="G66" i="32"/>
  <c r="G45" i="32" s="1"/>
  <c r="D66" i="32"/>
  <c r="C66" i="32"/>
  <c r="G65" i="32"/>
  <c r="G44" i="32" s="1"/>
  <c r="D65" i="32"/>
  <c r="C65" i="32"/>
  <c r="G64" i="32"/>
  <c r="G43" i="32" s="1"/>
  <c r="D64" i="32"/>
  <c r="C64" i="32"/>
  <c r="G63" i="32"/>
  <c r="G42" i="32" s="1"/>
  <c r="D63" i="32"/>
  <c r="C63" i="32"/>
  <c r="G62" i="32"/>
  <c r="G41" i="32" s="1"/>
  <c r="D62" i="32"/>
  <c r="C62" i="32"/>
  <c r="G61" i="32"/>
  <c r="D61" i="32"/>
  <c r="C61" i="32"/>
  <c r="G60" i="32"/>
  <c r="G39" i="32" s="1"/>
  <c r="D60" i="32"/>
  <c r="C60" i="32"/>
  <c r="G59" i="32"/>
  <c r="G38" i="32" s="1"/>
  <c r="D59" i="32"/>
  <c r="C59" i="32"/>
  <c r="G58" i="32"/>
  <c r="G37" i="32" s="1"/>
  <c r="D58" i="32"/>
  <c r="C58" i="32"/>
  <c r="G57" i="32"/>
  <c r="G36" i="32" s="1"/>
  <c r="D57" i="32"/>
  <c r="C57" i="32"/>
  <c r="G56" i="32"/>
  <c r="G35" i="32" s="1"/>
  <c r="D56" i="32"/>
  <c r="C56" i="32"/>
  <c r="G55" i="32"/>
  <c r="G34" i="32" s="1"/>
  <c r="D55" i="32"/>
  <c r="C55" i="32"/>
  <c r="G54" i="32"/>
  <c r="G33" i="32" s="1"/>
  <c r="D54" i="32"/>
  <c r="C54" i="32"/>
  <c r="G53" i="32"/>
  <c r="D53" i="32"/>
  <c r="C53" i="32"/>
  <c r="G50" i="32"/>
  <c r="D50" i="32"/>
  <c r="C50" i="32"/>
  <c r="D49" i="32"/>
  <c r="C49" i="32"/>
  <c r="D48" i="32"/>
  <c r="C48" i="32"/>
  <c r="D47" i="32"/>
  <c r="C47" i="32"/>
  <c r="D46" i="32"/>
  <c r="C46" i="32"/>
  <c r="D45" i="32"/>
  <c r="C45" i="32"/>
  <c r="D44" i="32"/>
  <c r="C44" i="32"/>
  <c r="D43" i="32"/>
  <c r="C43" i="32"/>
  <c r="D42" i="32"/>
  <c r="C42" i="32"/>
  <c r="D41" i="32"/>
  <c r="C41" i="32"/>
  <c r="D40" i="32"/>
  <c r="C40" i="32"/>
  <c r="D39" i="32"/>
  <c r="C39" i="32"/>
  <c r="D38" i="32"/>
  <c r="C38" i="32"/>
  <c r="D37" i="32"/>
  <c r="C37" i="32"/>
  <c r="D36" i="32"/>
  <c r="C36" i="32"/>
  <c r="D35" i="32"/>
  <c r="C35" i="32"/>
  <c r="D34" i="32"/>
  <c r="C34" i="32"/>
  <c r="D33" i="32"/>
  <c r="C33" i="32"/>
  <c r="D32" i="32"/>
  <c r="C32" i="32"/>
  <c r="K28" i="32"/>
  <c r="K30" i="32" s="1"/>
  <c r="L26" i="32"/>
  <c r="G26" i="32"/>
  <c r="C26" i="32"/>
  <c r="F26" i="32"/>
  <c r="C177" i="31"/>
  <c r="C176" i="31"/>
  <c r="C175" i="31"/>
  <c r="C174" i="31"/>
  <c r="C173" i="31"/>
  <c r="C172" i="31"/>
  <c r="C171" i="31"/>
  <c r="C170" i="31"/>
  <c r="C169" i="31"/>
  <c r="C168" i="31"/>
  <c r="C167" i="31"/>
  <c r="C166" i="31"/>
  <c r="C165" i="31"/>
  <c r="C164" i="31"/>
  <c r="C163" i="31"/>
  <c r="C162" i="31"/>
  <c r="C161" i="31"/>
  <c r="C160" i="31"/>
  <c r="C156" i="31"/>
  <c r="C155" i="31"/>
  <c r="C154" i="31"/>
  <c r="C153" i="31"/>
  <c r="C152" i="31"/>
  <c r="C151" i="31"/>
  <c r="C150" i="31"/>
  <c r="C149" i="31"/>
  <c r="C148" i="31"/>
  <c r="C147" i="31"/>
  <c r="C146" i="31"/>
  <c r="C145" i="31"/>
  <c r="C144" i="31"/>
  <c r="C143" i="31"/>
  <c r="C142" i="31"/>
  <c r="C141" i="31"/>
  <c r="C140" i="31"/>
  <c r="C139" i="31"/>
  <c r="D132" i="31"/>
  <c r="C132" i="31"/>
  <c r="D131" i="31"/>
  <c r="C131" i="31"/>
  <c r="D130" i="31"/>
  <c r="C130" i="31"/>
  <c r="D129" i="31"/>
  <c r="C129" i="31"/>
  <c r="D128" i="31"/>
  <c r="C128" i="31"/>
  <c r="D124" i="31"/>
  <c r="C124" i="31"/>
  <c r="D123" i="31"/>
  <c r="C123" i="31"/>
  <c r="D122" i="31"/>
  <c r="C122" i="31"/>
  <c r="D121" i="31"/>
  <c r="C121" i="31"/>
  <c r="D120" i="31"/>
  <c r="C120" i="31"/>
  <c r="D119" i="31"/>
  <c r="C119" i="31"/>
  <c r="D118" i="31"/>
  <c r="C118" i="31"/>
  <c r="D117" i="31"/>
  <c r="C117" i="31"/>
  <c r="D116" i="31"/>
  <c r="C116" i="31"/>
  <c r="D115" i="31"/>
  <c r="C115" i="31"/>
  <c r="D114" i="31"/>
  <c r="C114" i="31"/>
  <c r="D113" i="31"/>
  <c r="C113" i="31"/>
  <c r="D112" i="31"/>
  <c r="C112" i="31"/>
  <c r="D111" i="31"/>
  <c r="C111" i="31"/>
  <c r="D110" i="31"/>
  <c r="C110" i="31"/>
  <c r="D109" i="31"/>
  <c r="C109" i="31"/>
  <c r="D108" i="31"/>
  <c r="C108" i="31"/>
  <c r="D107" i="31"/>
  <c r="C107" i="31"/>
  <c r="D104" i="31"/>
  <c r="C104" i="31"/>
  <c r="D103" i="31"/>
  <c r="C103" i="31"/>
  <c r="D102" i="31"/>
  <c r="C102" i="31"/>
  <c r="D101" i="31"/>
  <c r="C101" i="31"/>
  <c r="D100" i="31"/>
  <c r="C100" i="31"/>
  <c r="D99" i="31"/>
  <c r="C99" i="31"/>
  <c r="D98" i="31"/>
  <c r="C98" i="31"/>
  <c r="D97" i="31"/>
  <c r="C97" i="31"/>
  <c r="E97" i="31" s="1"/>
  <c r="D96" i="31"/>
  <c r="C96" i="31"/>
  <c r="D95" i="31"/>
  <c r="C95" i="31"/>
  <c r="D94" i="31"/>
  <c r="C94" i="31"/>
  <c r="D93" i="31"/>
  <c r="C93" i="31"/>
  <c r="D92" i="31"/>
  <c r="C92" i="31"/>
  <c r="D91" i="31"/>
  <c r="C91" i="31"/>
  <c r="E91" i="31" s="1"/>
  <c r="D90" i="31"/>
  <c r="C90" i="31"/>
  <c r="D89" i="31"/>
  <c r="C89" i="31"/>
  <c r="D88" i="31"/>
  <c r="C88" i="31"/>
  <c r="D87" i="31"/>
  <c r="C87" i="31"/>
  <c r="G84" i="31"/>
  <c r="D84" i="31"/>
  <c r="C84" i="31"/>
  <c r="G83" i="31"/>
  <c r="D83" i="31"/>
  <c r="C83" i="31"/>
  <c r="G82" i="31"/>
  <c r="D82" i="31"/>
  <c r="C82" i="31"/>
  <c r="G81" i="31"/>
  <c r="D81" i="31"/>
  <c r="C81" i="31"/>
  <c r="G80" i="31"/>
  <c r="D80" i="31"/>
  <c r="C80" i="31"/>
  <c r="G79" i="31"/>
  <c r="D79" i="31"/>
  <c r="C79" i="31"/>
  <c r="G78" i="31"/>
  <c r="D78" i="31"/>
  <c r="C78" i="31"/>
  <c r="G77" i="31"/>
  <c r="D77" i="31"/>
  <c r="C77" i="31"/>
  <c r="G76" i="31"/>
  <c r="D76" i="31"/>
  <c r="C76" i="31"/>
  <c r="E76" i="31" s="1"/>
  <c r="G75" i="31"/>
  <c r="D75" i="31"/>
  <c r="C75" i="31"/>
  <c r="G74" i="31"/>
  <c r="D74" i="31"/>
  <c r="C74" i="31"/>
  <c r="G73" i="31"/>
  <c r="D73" i="31"/>
  <c r="C73" i="31"/>
  <c r="E73" i="31" s="1"/>
  <c r="G72" i="31"/>
  <c r="D72" i="31"/>
  <c r="C72" i="31"/>
  <c r="E72" i="31" s="1"/>
  <c r="G71" i="31"/>
  <c r="D71" i="31"/>
  <c r="C71" i="31"/>
  <c r="G70" i="31"/>
  <c r="D70" i="31"/>
  <c r="C70" i="31"/>
  <c r="G69" i="31"/>
  <c r="D69" i="31"/>
  <c r="C69" i="31"/>
  <c r="E69" i="31" s="1"/>
  <c r="G68" i="31"/>
  <c r="D68" i="31"/>
  <c r="C68" i="31"/>
  <c r="G67" i="31"/>
  <c r="D67" i="31"/>
  <c r="C67" i="31"/>
  <c r="G64" i="31"/>
  <c r="D64" i="31"/>
  <c r="C64" i="31"/>
  <c r="G63" i="31"/>
  <c r="G43" i="31" s="1"/>
  <c r="D63" i="31"/>
  <c r="C63" i="31"/>
  <c r="G62" i="31"/>
  <c r="G42" i="31" s="1"/>
  <c r="D62" i="31"/>
  <c r="C62" i="31"/>
  <c r="E62" i="31" s="1"/>
  <c r="G61" i="31"/>
  <c r="G41" i="31" s="1"/>
  <c r="D61" i="31"/>
  <c r="C61" i="31"/>
  <c r="G60" i="31"/>
  <c r="G40" i="31" s="1"/>
  <c r="D60" i="31"/>
  <c r="C60" i="31"/>
  <c r="G59" i="31"/>
  <c r="G39" i="31" s="1"/>
  <c r="D59" i="31"/>
  <c r="C59" i="31"/>
  <c r="E59" i="31" s="1"/>
  <c r="G58" i="31"/>
  <c r="G38" i="31" s="1"/>
  <c r="D58" i="31"/>
  <c r="C58" i="31"/>
  <c r="G57" i="31"/>
  <c r="G37" i="31" s="1"/>
  <c r="D57" i="31"/>
  <c r="C57" i="31"/>
  <c r="G56" i="31"/>
  <c r="G36" i="31" s="1"/>
  <c r="D56" i="31"/>
  <c r="C56" i="31"/>
  <c r="G55" i="31"/>
  <c r="G35" i="31" s="1"/>
  <c r="D55" i="31"/>
  <c r="C55" i="31"/>
  <c r="E55" i="31" s="1"/>
  <c r="G54" i="31"/>
  <c r="G34" i="31" s="1"/>
  <c r="D54" i="31"/>
  <c r="C54" i="31"/>
  <c r="E54" i="31" s="1"/>
  <c r="G53" i="31"/>
  <c r="G33" i="31" s="1"/>
  <c r="D53" i="31"/>
  <c r="C53" i="31"/>
  <c r="G52" i="31"/>
  <c r="D52" i="31"/>
  <c r="C52" i="31"/>
  <c r="G51" i="31"/>
  <c r="G31" i="31" s="1"/>
  <c r="D51" i="31"/>
  <c r="C51" i="31"/>
  <c r="G50" i="31"/>
  <c r="G30" i="31" s="1"/>
  <c r="D50" i="31"/>
  <c r="C50" i="31"/>
  <c r="E50" i="31" s="1"/>
  <c r="G49" i="31"/>
  <c r="G29" i="31" s="1"/>
  <c r="D49" i="31"/>
  <c r="C49" i="31"/>
  <c r="G48" i="31"/>
  <c r="G28" i="31" s="1"/>
  <c r="D48" i="31"/>
  <c r="C48" i="31"/>
  <c r="G47" i="31"/>
  <c r="G27" i="31" s="1"/>
  <c r="D47" i="31"/>
  <c r="C47" i="31"/>
  <c r="D44" i="31"/>
  <c r="C44" i="31"/>
  <c r="D43" i="31"/>
  <c r="C43" i="31"/>
  <c r="E43" i="31" s="1"/>
  <c r="D42" i="31"/>
  <c r="C42" i="31"/>
  <c r="D41" i="31"/>
  <c r="C41" i="31"/>
  <c r="D40" i="31"/>
  <c r="C40" i="31"/>
  <c r="D39" i="31"/>
  <c r="C39" i="31"/>
  <c r="D38" i="31"/>
  <c r="C38" i="31"/>
  <c r="D37" i="31"/>
  <c r="C37" i="31"/>
  <c r="D36" i="31"/>
  <c r="C36" i="31"/>
  <c r="D35" i="31"/>
  <c r="C35" i="31"/>
  <c r="D34" i="31"/>
  <c r="C34" i="31"/>
  <c r="D33" i="31"/>
  <c r="C33" i="31"/>
  <c r="D32" i="31"/>
  <c r="C32" i="31"/>
  <c r="D31" i="31"/>
  <c r="C31" i="31"/>
  <c r="D30" i="31"/>
  <c r="C30" i="31"/>
  <c r="D29" i="31"/>
  <c r="C29" i="31"/>
  <c r="D28" i="31"/>
  <c r="C28" i="31"/>
  <c r="D27" i="31"/>
  <c r="C27" i="31"/>
  <c r="E128" i="25" l="1"/>
  <c r="E115" i="25"/>
  <c r="E102" i="25"/>
  <c r="E89" i="25"/>
  <c r="E228" i="24"/>
  <c r="E215" i="24"/>
  <c r="E202" i="24"/>
  <c r="E189" i="24"/>
  <c r="E176" i="24"/>
  <c r="E163" i="24"/>
  <c r="E150" i="24"/>
  <c r="E137" i="24"/>
  <c r="E124" i="24"/>
  <c r="E111" i="24"/>
  <c r="E98" i="24"/>
  <c r="E85" i="24"/>
  <c r="E72" i="24"/>
  <c r="E59" i="24"/>
  <c r="E46" i="24"/>
  <c r="E33" i="24"/>
  <c r="E20" i="24"/>
  <c r="E227" i="24"/>
  <c r="E214" i="24"/>
  <c r="E201" i="24"/>
  <c r="E188" i="24"/>
  <c r="E175" i="24"/>
  <c r="E162" i="24"/>
  <c r="E149" i="24"/>
  <c r="E136" i="24"/>
  <c r="E123" i="24"/>
  <c r="E110" i="24"/>
  <c r="E97" i="24"/>
  <c r="E84" i="24"/>
  <c r="E71" i="24"/>
  <c r="E58" i="24"/>
  <c r="E45" i="24"/>
  <c r="E19" i="24"/>
  <c r="E106" i="32"/>
  <c r="E112" i="32"/>
  <c r="E120" i="32"/>
  <c r="E126" i="32"/>
  <c r="E132" i="32"/>
  <c r="E141" i="32"/>
  <c r="E28" i="31"/>
  <c r="E34" i="31"/>
  <c r="E60" i="31"/>
  <c r="E74" i="31"/>
  <c r="E78" i="31"/>
  <c r="E38" i="31"/>
  <c r="E100" i="32"/>
  <c r="H81" i="32"/>
  <c r="H89" i="32"/>
  <c r="H93" i="32"/>
  <c r="H31" i="31"/>
  <c r="E109" i="31"/>
  <c r="E60" i="32"/>
  <c r="E49" i="31"/>
  <c r="E61" i="31"/>
  <c r="E67" i="31"/>
  <c r="E71" i="31"/>
  <c r="E75" i="31"/>
  <c r="E96" i="31"/>
  <c r="E102" i="31"/>
  <c r="E57" i="32"/>
  <c r="H52" i="31"/>
  <c r="H61" i="32"/>
  <c r="H79" i="31"/>
  <c r="E41" i="32"/>
  <c r="E47" i="32"/>
  <c r="E58" i="32"/>
  <c r="E33" i="31"/>
  <c r="H72" i="31"/>
  <c r="E113" i="31"/>
  <c r="E119" i="31"/>
  <c r="E128" i="31"/>
  <c r="E42" i="32"/>
  <c r="H58" i="32"/>
  <c r="H45" i="32"/>
  <c r="H39" i="31"/>
  <c r="D133" i="31"/>
  <c r="E110" i="31"/>
  <c r="E116" i="31"/>
  <c r="E65" i="32"/>
  <c r="E69" i="32"/>
  <c r="E83" i="32"/>
  <c r="E67" i="32"/>
  <c r="E77" i="32"/>
  <c r="E81" i="32"/>
  <c r="E85" i="32"/>
  <c r="E89" i="32"/>
  <c r="E97" i="32"/>
  <c r="E103" i="32"/>
  <c r="E109" i="32"/>
  <c r="E115" i="32"/>
  <c r="E123" i="32"/>
  <c r="E129" i="32"/>
  <c r="E135" i="32"/>
  <c r="E144" i="32"/>
  <c r="E101" i="32"/>
  <c r="E107" i="32"/>
  <c r="E113" i="32"/>
  <c r="E142" i="32"/>
  <c r="E68" i="32"/>
  <c r="E96" i="32"/>
  <c r="E102" i="32"/>
  <c r="E108" i="32"/>
  <c r="E114" i="32"/>
  <c r="E122" i="32"/>
  <c r="E128" i="32"/>
  <c r="E134" i="32"/>
  <c r="E143" i="32"/>
  <c r="E98" i="32"/>
  <c r="E104" i="32"/>
  <c r="E110" i="32"/>
  <c r="E118" i="32"/>
  <c r="E124" i="32"/>
  <c r="H33" i="32"/>
  <c r="E44" i="32"/>
  <c r="H56" i="32"/>
  <c r="E86" i="32"/>
  <c r="E40" i="32"/>
  <c r="E130" i="32"/>
  <c r="E136" i="32"/>
  <c r="E36" i="32"/>
  <c r="H54" i="32"/>
  <c r="E66" i="32"/>
  <c r="E70" i="32"/>
  <c r="E76" i="32"/>
  <c r="E80" i="32"/>
  <c r="E88" i="32"/>
  <c r="E92" i="32"/>
  <c r="E99" i="32"/>
  <c r="E105" i="32"/>
  <c r="E111" i="32"/>
  <c r="E119" i="32"/>
  <c r="E125" i="32"/>
  <c r="E131" i="32"/>
  <c r="H74" i="31"/>
  <c r="E89" i="31"/>
  <c r="E95" i="31"/>
  <c r="H57" i="31"/>
  <c r="H61" i="31"/>
  <c r="H71" i="31"/>
  <c r="H75" i="31"/>
  <c r="E103" i="31"/>
  <c r="E111" i="31"/>
  <c r="E117" i="31"/>
  <c r="E123" i="31"/>
  <c r="E132" i="31"/>
  <c r="E39" i="31"/>
  <c r="H80" i="31"/>
  <c r="E84" i="31"/>
  <c r="E92" i="31"/>
  <c r="E104" i="31"/>
  <c r="E29" i="31"/>
  <c r="E35" i="31"/>
  <c r="E40" i="31"/>
  <c r="E77" i="31"/>
  <c r="E88" i="31"/>
  <c r="E94" i="31"/>
  <c r="E100" i="31"/>
  <c r="E108" i="31"/>
  <c r="E129" i="31"/>
  <c r="H78" i="31"/>
  <c r="H82" i="31"/>
  <c r="E101" i="31"/>
  <c r="E114" i="31"/>
  <c r="H35" i="32"/>
  <c r="E45" i="32"/>
  <c r="E56" i="32"/>
  <c r="H63" i="32"/>
  <c r="E71" i="32"/>
  <c r="E82" i="32"/>
  <c r="C193" i="32"/>
  <c r="E130" i="31"/>
  <c r="E32" i="32"/>
  <c r="E46" i="32"/>
  <c r="H60" i="32"/>
  <c r="H64" i="32"/>
  <c r="H68" i="32"/>
  <c r="H78" i="32"/>
  <c r="H90" i="32"/>
  <c r="D116" i="32"/>
  <c r="E120" i="31"/>
  <c r="H41" i="32"/>
  <c r="H54" i="31"/>
  <c r="H58" i="31"/>
  <c r="H62" i="31"/>
  <c r="E122" i="31"/>
  <c r="E33" i="32"/>
  <c r="E37" i="32"/>
  <c r="H42" i="32"/>
  <c r="G72" i="32"/>
  <c r="D45" i="31"/>
  <c r="H38" i="31"/>
  <c r="H69" i="32"/>
  <c r="H79" i="32"/>
  <c r="H87" i="32"/>
  <c r="H91" i="32"/>
  <c r="H40" i="31"/>
  <c r="H51" i="31"/>
  <c r="H69" i="31"/>
  <c r="H73" i="31"/>
  <c r="E93" i="31"/>
  <c r="E99" i="31"/>
  <c r="E112" i="31"/>
  <c r="E48" i="32"/>
  <c r="E31" i="31"/>
  <c r="H36" i="31"/>
  <c r="H43" i="31"/>
  <c r="H81" i="31"/>
  <c r="C125" i="31"/>
  <c r="E118" i="31"/>
  <c r="E124" i="31"/>
  <c r="H34" i="32"/>
  <c r="E55" i="32"/>
  <c r="H76" i="32"/>
  <c r="H80" i="32"/>
  <c r="E37" i="31"/>
  <c r="E48" i="31"/>
  <c r="H60" i="31"/>
  <c r="H70" i="31"/>
  <c r="D85" i="31"/>
  <c r="H77" i="31"/>
  <c r="C105" i="31"/>
  <c r="C65" i="31"/>
  <c r="E87" i="31"/>
  <c r="E131" i="31"/>
  <c r="H76" i="31"/>
  <c r="E83" i="31"/>
  <c r="E115" i="31"/>
  <c r="H37" i="32"/>
  <c r="C94" i="32"/>
  <c r="C171" i="32"/>
  <c r="D94" i="32"/>
  <c r="H66" i="32"/>
  <c r="E74" i="32"/>
  <c r="H82" i="32"/>
  <c r="H85" i="32"/>
  <c r="E93" i="32"/>
  <c r="E121" i="32"/>
  <c r="E127" i="32"/>
  <c r="E133" i="32"/>
  <c r="E56" i="31"/>
  <c r="H63" i="31"/>
  <c r="H83" i="31"/>
  <c r="C157" i="31"/>
  <c r="E34" i="32"/>
  <c r="H38" i="32"/>
  <c r="C45" i="31"/>
  <c r="H49" i="31"/>
  <c r="H53" i="31"/>
  <c r="E64" i="31"/>
  <c r="E90" i="31"/>
  <c r="E121" i="31"/>
  <c r="E53" i="32"/>
  <c r="E59" i="32"/>
  <c r="H74" i="32"/>
  <c r="D146" i="32"/>
  <c r="E35" i="32"/>
  <c r="E39" i="32"/>
  <c r="E43" i="32"/>
  <c r="H53" i="32"/>
  <c r="H67" i="32"/>
  <c r="H83" i="32"/>
  <c r="H86" i="32"/>
  <c r="E64" i="32"/>
  <c r="H84" i="31"/>
  <c r="C178" i="31"/>
  <c r="D51" i="32"/>
  <c r="H48" i="32"/>
  <c r="E54" i="32"/>
  <c r="H36" i="32"/>
  <c r="H70" i="32"/>
  <c r="E145" i="32"/>
  <c r="H64" i="31"/>
  <c r="D125" i="31"/>
  <c r="G32" i="31"/>
  <c r="H32" i="31" s="1"/>
  <c r="G44" i="31"/>
  <c r="H44" i="31" s="1"/>
  <c r="H50" i="31"/>
  <c r="H29" i="31"/>
  <c r="D105" i="31"/>
  <c r="H67" i="31"/>
  <c r="H44" i="32"/>
  <c r="H43" i="32"/>
  <c r="E84" i="32"/>
  <c r="D138" i="32"/>
  <c r="E36" i="31"/>
  <c r="H37" i="31"/>
  <c r="H49" i="32"/>
  <c r="H47" i="32"/>
  <c r="E137" i="32"/>
  <c r="E30" i="31"/>
  <c r="E42" i="31"/>
  <c r="E52" i="31"/>
  <c r="H55" i="31"/>
  <c r="H59" i="31"/>
  <c r="E63" i="31"/>
  <c r="H68" i="31"/>
  <c r="E79" i="31"/>
  <c r="E98" i="31"/>
  <c r="E61" i="32"/>
  <c r="H65" i="32"/>
  <c r="H77" i="32"/>
  <c r="H84" i="32"/>
  <c r="H88" i="32"/>
  <c r="H92" i="32"/>
  <c r="H46" i="32"/>
  <c r="H59" i="32"/>
  <c r="H71" i="32"/>
  <c r="C146" i="32"/>
  <c r="C51" i="32"/>
  <c r="E49" i="32"/>
  <c r="E62" i="32"/>
  <c r="C72" i="32"/>
  <c r="E75" i="32"/>
  <c r="E87" i="32"/>
  <c r="G94" i="32"/>
  <c r="G32" i="32"/>
  <c r="H39" i="32"/>
  <c r="M26" i="32"/>
  <c r="H57" i="32"/>
  <c r="D72" i="32"/>
  <c r="C116" i="32"/>
  <c r="H62" i="32"/>
  <c r="H75" i="32"/>
  <c r="H55" i="32"/>
  <c r="E78" i="32"/>
  <c r="E90" i="32"/>
  <c r="E38" i="32"/>
  <c r="E50" i="32"/>
  <c r="E63" i="32"/>
  <c r="C138" i="32"/>
  <c r="G40" i="32"/>
  <c r="H40" i="32" s="1"/>
  <c r="H50" i="32"/>
  <c r="E79" i="32"/>
  <c r="E91" i="32"/>
  <c r="H35" i="31"/>
  <c r="H28" i="31"/>
  <c r="H33" i="31"/>
  <c r="H41" i="31"/>
  <c r="E41" i="31"/>
  <c r="H56" i="31"/>
  <c r="E27" i="31"/>
  <c r="E47" i="31"/>
  <c r="E70" i="31"/>
  <c r="E82" i="31"/>
  <c r="C85" i="31"/>
  <c r="C133" i="31"/>
  <c r="E44" i="31"/>
  <c r="H47" i="31"/>
  <c r="E57" i="31"/>
  <c r="E68" i="31"/>
  <c r="E80" i="31"/>
  <c r="E107" i="31"/>
  <c r="D65" i="31"/>
  <c r="E53" i="31"/>
  <c r="E58" i="31"/>
  <c r="E81" i="31"/>
  <c r="H27" i="31"/>
  <c r="E32" i="31"/>
  <c r="H34" i="31"/>
  <c r="H48" i="31"/>
  <c r="H30" i="31"/>
  <c r="H42" i="31"/>
  <c r="E51" i="31"/>
  <c r="I12" i="30"/>
  <c r="C187" i="30"/>
  <c r="C186" i="30"/>
  <c r="C185" i="30"/>
  <c r="C184" i="30"/>
  <c r="C183" i="30"/>
  <c r="C182" i="30"/>
  <c r="C181" i="30"/>
  <c r="C180" i="30"/>
  <c r="C179" i="30"/>
  <c r="C178" i="30"/>
  <c r="C177" i="30"/>
  <c r="C176" i="30"/>
  <c r="C175" i="30"/>
  <c r="C174" i="30"/>
  <c r="C173" i="30"/>
  <c r="C172" i="30"/>
  <c r="C171" i="30"/>
  <c r="C170" i="30"/>
  <c r="C166" i="30"/>
  <c r="C165" i="30"/>
  <c r="C164" i="30"/>
  <c r="C163" i="30"/>
  <c r="C162" i="30"/>
  <c r="C161" i="30"/>
  <c r="C160" i="30"/>
  <c r="C159" i="30"/>
  <c r="C158" i="30"/>
  <c r="C157" i="30"/>
  <c r="C156" i="30"/>
  <c r="C155" i="30"/>
  <c r="C154" i="30"/>
  <c r="C153" i="30"/>
  <c r="C152" i="30"/>
  <c r="C151" i="30"/>
  <c r="C150" i="30"/>
  <c r="C149" i="30"/>
  <c r="C148" i="30"/>
  <c r="C147" i="30"/>
  <c r="D140" i="30"/>
  <c r="C140" i="30"/>
  <c r="D139" i="30"/>
  <c r="C139" i="30"/>
  <c r="D138" i="30"/>
  <c r="C138" i="30"/>
  <c r="D137" i="30"/>
  <c r="C137" i="30"/>
  <c r="D136" i="30"/>
  <c r="C136" i="30"/>
  <c r="D132" i="30"/>
  <c r="C132" i="30"/>
  <c r="D131" i="30"/>
  <c r="C131" i="30"/>
  <c r="D130" i="30"/>
  <c r="C130" i="30"/>
  <c r="D129" i="30"/>
  <c r="C129" i="30"/>
  <c r="D128" i="30"/>
  <c r="C128" i="30"/>
  <c r="D127" i="30"/>
  <c r="C127" i="30"/>
  <c r="D126" i="30"/>
  <c r="C126" i="30"/>
  <c r="D125" i="30"/>
  <c r="C125" i="30"/>
  <c r="D124" i="30"/>
  <c r="C124" i="30"/>
  <c r="D123" i="30"/>
  <c r="C123" i="30"/>
  <c r="D122" i="30"/>
  <c r="C122" i="30"/>
  <c r="D121" i="30"/>
  <c r="C121" i="30"/>
  <c r="D120" i="30"/>
  <c r="C120" i="30"/>
  <c r="D119" i="30"/>
  <c r="C119" i="30"/>
  <c r="D118" i="30"/>
  <c r="C118" i="30"/>
  <c r="D117" i="30"/>
  <c r="C117" i="30"/>
  <c r="D116" i="30"/>
  <c r="C116" i="30"/>
  <c r="D115" i="30"/>
  <c r="C115" i="30"/>
  <c r="D114" i="30"/>
  <c r="C114" i="30"/>
  <c r="D111" i="30"/>
  <c r="C111" i="30"/>
  <c r="D110" i="30"/>
  <c r="C110" i="30"/>
  <c r="D109" i="30"/>
  <c r="C109" i="30"/>
  <c r="D108" i="30"/>
  <c r="C108" i="30"/>
  <c r="D107" i="30"/>
  <c r="C107" i="30"/>
  <c r="D106" i="30"/>
  <c r="C106" i="30"/>
  <c r="D105" i="30"/>
  <c r="C105" i="30"/>
  <c r="D104" i="30"/>
  <c r="C104" i="30"/>
  <c r="D103" i="30"/>
  <c r="C103" i="30"/>
  <c r="D102" i="30"/>
  <c r="C102" i="30"/>
  <c r="D101" i="30"/>
  <c r="C101" i="30"/>
  <c r="D100" i="30"/>
  <c r="C100" i="30"/>
  <c r="D99" i="30"/>
  <c r="C99" i="30"/>
  <c r="D98" i="30"/>
  <c r="C98" i="30"/>
  <c r="D97" i="30"/>
  <c r="C97" i="30"/>
  <c r="D96" i="30"/>
  <c r="C96" i="30"/>
  <c r="D95" i="30"/>
  <c r="C95" i="30"/>
  <c r="D94" i="30"/>
  <c r="C94" i="30"/>
  <c r="D93" i="30"/>
  <c r="C93" i="30"/>
  <c r="G90" i="30"/>
  <c r="G69" i="30" s="1"/>
  <c r="G47" i="30" s="1"/>
  <c r="D90" i="30"/>
  <c r="C90" i="30"/>
  <c r="G89" i="30"/>
  <c r="D89" i="30"/>
  <c r="C89" i="30"/>
  <c r="G88" i="30"/>
  <c r="D88" i="30"/>
  <c r="C88" i="30"/>
  <c r="G87" i="30"/>
  <c r="D87" i="30"/>
  <c r="C87" i="30"/>
  <c r="G86" i="30"/>
  <c r="D86" i="30"/>
  <c r="C86" i="30"/>
  <c r="G85" i="30"/>
  <c r="D85" i="30"/>
  <c r="C85" i="30"/>
  <c r="G84" i="30"/>
  <c r="D84" i="30"/>
  <c r="C84" i="30"/>
  <c r="G83" i="30"/>
  <c r="D83" i="30"/>
  <c r="C83" i="30"/>
  <c r="G82" i="30"/>
  <c r="D82" i="30"/>
  <c r="C82" i="30"/>
  <c r="G81" i="30"/>
  <c r="D81" i="30"/>
  <c r="C81" i="30"/>
  <c r="G80" i="30"/>
  <c r="D80" i="30"/>
  <c r="C80" i="30"/>
  <c r="G79" i="30"/>
  <c r="D79" i="30"/>
  <c r="C79" i="30"/>
  <c r="G78" i="30"/>
  <c r="D78" i="30"/>
  <c r="C78" i="30"/>
  <c r="G77" i="30"/>
  <c r="D77" i="30"/>
  <c r="C77" i="30"/>
  <c r="G76" i="30"/>
  <c r="D76" i="30"/>
  <c r="C76" i="30"/>
  <c r="G75" i="30"/>
  <c r="D75" i="30"/>
  <c r="C75" i="30"/>
  <c r="G74" i="30"/>
  <c r="D74" i="30"/>
  <c r="C74" i="30"/>
  <c r="G73" i="30"/>
  <c r="D73" i="30"/>
  <c r="C73" i="30"/>
  <c r="G72" i="30"/>
  <c r="D72" i="30"/>
  <c r="C72" i="30"/>
  <c r="D69" i="30"/>
  <c r="C69" i="30"/>
  <c r="G68" i="30"/>
  <c r="G46" i="30" s="1"/>
  <c r="D68" i="30"/>
  <c r="C68" i="30"/>
  <c r="G67" i="30"/>
  <c r="G45" i="30" s="1"/>
  <c r="D67" i="30"/>
  <c r="C67" i="30"/>
  <c r="G66" i="30"/>
  <c r="G44" i="30" s="1"/>
  <c r="D66" i="30"/>
  <c r="C66" i="30"/>
  <c r="G65" i="30"/>
  <c r="G43" i="30" s="1"/>
  <c r="D65" i="30"/>
  <c r="C65" i="30"/>
  <c r="G64" i="30"/>
  <c r="G42" i="30" s="1"/>
  <c r="D64" i="30"/>
  <c r="C64" i="30"/>
  <c r="G63" i="30"/>
  <c r="G41" i="30" s="1"/>
  <c r="D63" i="30"/>
  <c r="C63" i="30"/>
  <c r="G62" i="30"/>
  <c r="G40" i="30" s="1"/>
  <c r="D62" i="30"/>
  <c r="C62" i="30"/>
  <c r="G61" i="30"/>
  <c r="G39" i="30" s="1"/>
  <c r="D61" i="30"/>
  <c r="C61" i="30"/>
  <c r="G60" i="30"/>
  <c r="G38" i="30" s="1"/>
  <c r="D60" i="30"/>
  <c r="C60" i="30"/>
  <c r="G59" i="30"/>
  <c r="G37" i="30" s="1"/>
  <c r="D59" i="30"/>
  <c r="C59" i="30"/>
  <c r="G58" i="30"/>
  <c r="G36" i="30" s="1"/>
  <c r="D58" i="30"/>
  <c r="C58" i="30"/>
  <c r="G57" i="30"/>
  <c r="G35" i="30" s="1"/>
  <c r="D57" i="30"/>
  <c r="C57" i="30"/>
  <c r="G56" i="30"/>
  <c r="G34" i="30" s="1"/>
  <c r="D56" i="30"/>
  <c r="C56" i="30"/>
  <c r="G55" i="30"/>
  <c r="G33" i="30" s="1"/>
  <c r="D55" i="30"/>
  <c r="C55" i="30"/>
  <c r="G54" i="30"/>
  <c r="G32" i="30" s="1"/>
  <c r="D54" i="30"/>
  <c r="C54" i="30"/>
  <c r="G53" i="30"/>
  <c r="G31" i="30" s="1"/>
  <c r="D53" i="30"/>
  <c r="C53" i="30"/>
  <c r="G52" i="30"/>
  <c r="G30" i="30" s="1"/>
  <c r="D52" i="30"/>
  <c r="C52" i="30"/>
  <c r="G51" i="30"/>
  <c r="G29" i="30" s="1"/>
  <c r="D51" i="30"/>
  <c r="C51" i="30"/>
  <c r="D48" i="30"/>
  <c r="C48" i="30"/>
  <c r="D47" i="30"/>
  <c r="C47" i="30"/>
  <c r="D46" i="30"/>
  <c r="C46" i="30"/>
  <c r="D45" i="30"/>
  <c r="C45" i="30"/>
  <c r="D44" i="30"/>
  <c r="C44" i="30"/>
  <c r="D43" i="30"/>
  <c r="C43" i="30"/>
  <c r="D42" i="30"/>
  <c r="C42" i="30"/>
  <c r="D41" i="30"/>
  <c r="I16" i="30" s="1"/>
  <c r="C41" i="30"/>
  <c r="D40" i="30"/>
  <c r="C40" i="30"/>
  <c r="D39" i="30"/>
  <c r="C39" i="30"/>
  <c r="D38" i="30"/>
  <c r="C38" i="30"/>
  <c r="D37" i="30"/>
  <c r="C37" i="30"/>
  <c r="D36" i="30"/>
  <c r="C36" i="30"/>
  <c r="D35" i="30"/>
  <c r="C35" i="30"/>
  <c r="D34" i="30"/>
  <c r="C34" i="30"/>
  <c r="D33" i="30"/>
  <c r="I8" i="30" s="1"/>
  <c r="C33" i="30"/>
  <c r="K32" i="30"/>
  <c r="D32" i="30"/>
  <c r="C32" i="30"/>
  <c r="K31" i="30"/>
  <c r="D31" i="30"/>
  <c r="I6" i="30" s="1"/>
  <c r="C31" i="30"/>
  <c r="D30" i="30"/>
  <c r="C30" i="30"/>
  <c r="D29" i="30"/>
  <c r="C29" i="30"/>
  <c r="C27" i="30"/>
  <c r="I19" i="30"/>
  <c r="I15" i="30"/>
  <c r="I13" i="30"/>
  <c r="I9" i="30"/>
  <c r="I5" i="30"/>
  <c r="L21" i="11"/>
  <c r="F21" i="11"/>
  <c r="E21" i="11"/>
  <c r="G21" i="11" s="1"/>
  <c r="L20" i="11"/>
  <c r="G20" i="11"/>
  <c r="F20" i="11"/>
  <c r="E20" i="11"/>
  <c r="L19" i="11"/>
  <c r="F19" i="11"/>
  <c r="E19" i="11"/>
  <c r="G19" i="11" s="1"/>
  <c r="L18" i="11"/>
  <c r="F18" i="11"/>
  <c r="E18" i="11"/>
  <c r="G18" i="11" s="1"/>
  <c r="L17" i="11"/>
  <c r="F17" i="11"/>
  <c r="E17" i="11"/>
  <c r="G17" i="11" s="1"/>
  <c r="L16" i="11"/>
  <c r="F16" i="11"/>
  <c r="E16" i="11"/>
  <c r="G16" i="11" s="1"/>
  <c r="L15" i="11"/>
  <c r="F15" i="11"/>
  <c r="E15" i="11"/>
  <c r="G15" i="11" s="1"/>
  <c r="L14" i="11"/>
  <c r="F14" i="11"/>
  <c r="E14" i="11"/>
  <c r="G14" i="11" s="1"/>
  <c r="L13" i="11"/>
  <c r="F13" i="11"/>
  <c r="E13" i="11"/>
  <c r="G13" i="11" s="1"/>
  <c r="L12" i="11"/>
  <c r="G12" i="11"/>
  <c r="F12" i="11"/>
  <c r="E12" i="11"/>
  <c r="L11" i="11"/>
  <c r="F11" i="11"/>
  <c r="E11" i="11"/>
  <c r="G11" i="11" s="1"/>
  <c r="L10" i="11"/>
  <c r="G10" i="11"/>
  <c r="F10" i="11"/>
  <c r="E10" i="11"/>
  <c r="L9" i="11"/>
  <c r="F9" i="11"/>
  <c r="E9" i="11"/>
  <c r="G9" i="11" s="1"/>
  <c r="L8" i="11"/>
  <c r="F8" i="11"/>
  <c r="E8" i="11"/>
  <c r="G8" i="11" s="1"/>
  <c r="L7" i="11"/>
  <c r="F7" i="11"/>
  <c r="E7" i="11"/>
  <c r="G7" i="11" s="1"/>
  <c r="L6" i="11"/>
  <c r="F6" i="11"/>
  <c r="E6" i="11"/>
  <c r="G6" i="11" s="1"/>
  <c r="L5" i="11"/>
  <c r="F5" i="11"/>
  <c r="E5" i="11"/>
  <c r="G5" i="11" s="1"/>
  <c r="H79" i="30" l="1"/>
  <c r="H68" i="30"/>
  <c r="E41" i="30"/>
  <c r="E230" i="24"/>
  <c r="E217" i="24"/>
  <c r="E204" i="24"/>
  <c r="E191" i="24"/>
  <c r="E178" i="24"/>
  <c r="E165" i="24"/>
  <c r="E152" i="24"/>
  <c r="E139" i="24"/>
  <c r="E126" i="24"/>
  <c r="E113" i="24"/>
  <c r="E100" i="24"/>
  <c r="E87" i="24"/>
  <c r="E74" i="24"/>
  <c r="E61" i="24"/>
  <c r="E48" i="24"/>
  <c r="E9" i="24"/>
  <c r="H29" i="30"/>
  <c r="E35" i="30"/>
  <c r="E146" i="32"/>
  <c r="E116" i="32"/>
  <c r="E138" i="32"/>
  <c r="H94" i="32"/>
  <c r="E72" i="32"/>
  <c r="E133" i="31"/>
  <c r="E54" i="30"/>
  <c r="E77" i="30"/>
  <c r="E81" i="30"/>
  <c r="E96" i="30"/>
  <c r="E102" i="30"/>
  <c r="E108" i="30"/>
  <c r="E116" i="30"/>
  <c r="E122" i="30"/>
  <c r="E128" i="30"/>
  <c r="E137" i="30"/>
  <c r="E125" i="31"/>
  <c r="E43" i="30"/>
  <c r="E51" i="30"/>
  <c r="E55" i="30"/>
  <c r="E63" i="30"/>
  <c r="E67" i="30"/>
  <c r="G51" i="32"/>
  <c r="E105" i="31"/>
  <c r="C134" i="31"/>
  <c r="C135" i="31" s="1"/>
  <c r="G45" i="31"/>
  <c r="H74" i="30"/>
  <c r="H78" i="30"/>
  <c r="H86" i="30"/>
  <c r="E98" i="30"/>
  <c r="E104" i="30"/>
  <c r="E110" i="30"/>
  <c r="E118" i="30"/>
  <c r="E124" i="30"/>
  <c r="E130" i="30"/>
  <c r="E139" i="30"/>
  <c r="E79" i="30"/>
  <c r="E83" i="30"/>
  <c r="E87" i="30"/>
  <c r="E93" i="30"/>
  <c r="E99" i="30"/>
  <c r="E105" i="30"/>
  <c r="E111" i="30"/>
  <c r="E119" i="30"/>
  <c r="E125" i="30"/>
  <c r="E131" i="30"/>
  <c r="E140" i="30"/>
  <c r="H34" i="30"/>
  <c r="E46" i="30"/>
  <c r="E69" i="30"/>
  <c r="E94" i="30"/>
  <c r="E100" i="30"/>
  <c r="E106" i="30"/>
  <c r="E114" i="30"/>
  <c r="E120" i="30"/>
  <c r="E126" i="30"/>
  <c r="E132" i="30"/>
  <c r="E85" i="31"/>
  <c r="H43" i="30"/>
  <c r="E76" i="30"/>
  <c r="E80" i="30"/>
  <c r="D147" i="32"/>
  <c r="D148" i="32" s="1"/>
  <c r="E89" i="30"/>
  <c r="D141" i="30"/>
  <c r="E32" i="30"/>
  <c r="E40" i="30"/>
  <c r="H59" i="30"/>
  <c r="H41" i="30"/>
  <c r="H81" i="30"/>
  <c r="H85" i="30"/>
  <c r="E97" i="30"/>
  <c r="E103" i="30"/>
  <c r="E109" i="30"/>
  <c r="E117" i="30"/>
  <c r="E123" i="30"/>
  <c r="E129" i="30"/>
  <c r="E138" i="30"/>
  <c r="E31" i="30"/>
  <c r="E45" i="30"/>
  <c r="E52" i="30"/>
  <c r="E60" i="30"/>
  <c r="E68" i="30"/>
  <c r="E78" i="30"/>
  <c r="E86" i="30"/>
  <c r="E90" i="30"/>
  <c r="E51" i="32"/>
  <c r="E94" i="32"/>
  <c r="E42" i="30"/>
  <c r="H53" i="30"/>
  <c r="E57" i="30"/>
  <c r="H75" i="30"/>
  <c r="H72" i="32"/>
  <c r="H31" i="30"/>
  <c r="E38" i="30"/>
  <c r="H62" i="30"/>
  <c r="H66" i="30"/>
  <c r="H72" i="30"/>
  <c r="H84" i="30"/>
  <c r="E95" i="30"/>
  <c r="E101" i="30"/>
  <c r="E107" i="30"/>
  <c r="E115" i="30"/>
  <c r="E121" i="30"/>
  <c r="E127" i="30"/>
  <c r="D134" i="31"/>
  <c r="D135" i="31" s="1"/>
  <c r="E65" i="31"/>
  <c r="H32" i="32"/>
  <c r="H51" i="32" s="1"/>
  <c r="C147" i="32"/>
  <c r="C148" i="32" s="1"/>
  <c r="D26" i="32"/>
  <c r="L29" i="31"/>
  <c r="H45" i="31"/>
  <c r="E45" i="31"/>
  <c r="I11" i="30"/>
  <c r="I21" i="30"/>
  <c r="E36" i="30"/>
  <c r="K30" i="30"/>
  <c r="K33" i="30" s="1"/>
  <c r="C49" i="30"/>
  <c r="E66" i="30"/>
  <c r="E75" i="30"/>
  <c r="H88" i="30"/>
  <c r="D133" i="30"/>
  <c r="K38" i="30"/>
  <c r="K40" i="30" s="1"/>
  <c r="H40" i="30"/>
  <c r="H44" i="30"/>
  <c r="H82" i="30"/>
  <c r="C141" i="30"/>
  <c r="I14" i="30"/>
  <c r="E72" i="30"/>
  <c r="E82" i="30"/>
  <c r="E85" i="30"/>
  <c r="H56" i="30"/>
  <c r="H63" i="30"/>
  <c r="G91" i="30"/>
  <c r="H76" i="30"/>
  <c r="I23" i="30"/>
  <c r="H89" i="30"/>
  <c r="I22" i="30"/>
  <c r="H60" i="30"/>
  <c r="E64" i="30"/>
  <c r="E73" i="30"/>
  <c r="H80" i="30"/>
  <c r="C188" i="30"/>
  <c r="H73" i="30"/>
  <c r="H83" i="30"/>
  <c r="I7" i="30"/>
  <c r="E65" i="30"/>
  <c r="E74" i="30"/>
  <c r="H77" i="30"/>
  <c r="E84" i="30"/>
  <c r="H87" i="30"/>
  <c r="I18" i="30"/>
  <c r="E47" i="30"/>
  <c r="E30" i="30"/>
  <c r="E34" i="30"/>
  <c r="E48" i="30"/>
  <c r="H54" i="30"/>
  <c r="E58" i="30"/>
  <c r="H61" i="30"/>
  <c r="H65" i="30"/>
  <c r="D112" i="30"/>
  <c r="H58" i="30"/>
  <c r="C167" i="30"/>
  <c r="G49" i="30"/>
  <c r="H36" i="30"/>
  <c r="H45" i="30"/>
  <c r="H42" i="30"/>
  <c r="H30" i="30"/>
  <c r="H32" i="30"/>
  <c r="H38" i="30"/>
  <c r="E39" i="30"/>
  <c r="D49" i="30"/>
  <c r="H52" i="30"/>
  <c r="E62" i="30"/>
  <c r="H64" i="30"/>
  <c r="E37" i="30"/>
  <c r="H57" i="30"/>
  <c r="C70" i="30"/>
  <c r="H39" i="30"/>
  <c r="D70" i="30"/>
  <c r="H67" i="30"/>
  <c r="E88" i="30"/>
  <c r="C91" i="30"/>
  <c r="G70" i="30"/>
  <c r="D91" i="30"/>
  <c r="C112" i="30"/>
  <c r="C133" i="30"/>
  <c r="E29" i="30"/>
  <c r="E44" i="30"/>
  <c r="H46" i="30"/>
  <c r="H55" i="30"/>
  <c r="I17" i="30"/>
  <c r="H35" i="30"/>
  <c r="H51" i="30"/>
  <c r="E61" i="30"/>
  <c r="E33" i="30"/>
  <c r="H37" i="30"/>
  <c r="E53" i="30"/>
  <c r="H33" i="30"/>
  <c r="E59" i="30"/>
  <c r="E56" i="30"/>
  <c r="E136" i="30"/>
  <c r="H10" i="11"/>
  <c r="I10" i="11" s="1"/>
  <c r="M10" i="11" s="1"/>
  <c r="H11" i="11"/>
  <c r="I11" i="11" s="1"/>
  <c r="M11" i="11" s="1"/>
  <c r="H15" i="11"/>
  <c r="I15" i="11" s="1"/>
  <c r="K15" i="11" s="1"/>
  <c r="H16" i="11"/>
  <c r="I16" i="11" s="1"/>
  <c r="H18" i="11"/>
  <c r="I18" i="11" s="1"/>
  <c r="K18" i="11" s="1"/>
  <c r="H14" i="11"/>
  <c r="I14" i="11" s="1"/>
  <c r="M14" i="11" s="1"/>
  <c r="H12" i="11"/>
  <c r="I12" i="11" s="1"/>
  <c r="M12" i="11" s="1"/>
  <c r="H21" i="11"/>
  <c r="I21" i="11" s="1"/>
  <c r="K21" i="11" s="1"/>
  <c r="H20" i="11"/>
  <c r="I20" i="11" s="1"/>
  <c r="M20" i="11" s="1"/>
  <c r="H13" i="11"/>
  <c r="I13" i="11" s="1"/>
  <c r="M13" i="11" s="1"/>
  <c r="H17" i="11"/>
  <c r="I17" i="11" s="1"/>
  <c r="M17" i="11" s="1"/>
  <c r="H19" i="11"/>
  <c r="I19" i="11" s="1"/>
  <c r="H6" i="11"/>
  <c r="I6" i="11" s="1"/>
  <c r="H5" i="11"/>
  <c r="H7" i="11"/>
  <c r="I7" i="11" s="1"/>
  <c r="H9" i="11"/>
  <c r="I9" i="11" s="1"/>
  <c r="H8" i="11"/>
  <c r="I8" i="11" s="1"/>
  <c r="M8" i="11" s="1"/>
  <c r="L22" i="11"/>
  <c r="F22" i="11"/>
  <c r="G22" i="11"/>
  <c r="E232" i="24" l="1"/>
  <c r="E219" i="24"/>
  <c r="E206" i="24"/>
  <c r="E193" i="24"/>
  <c r="E180" i="24"/>
  <c r="E167" i="24"/>
  <c r="E154" i="24"/>
  <c r="E141" i="24"/>
  <c r="E128" i="24"/>
  <c r="E115" i="24"/>
  <c r="E102" i="24"/>
  <c r="E89" i="24"/>
  <c r="E76" i="24"/>
  <c r="E63" i="24"/>
  <c r="E50" i="24"/>
  <c r="E11" i="24"/>
  <c r="E141" i="30"/>
  <c r="E112" i="30"/>
  <c r="E147" i="32"/>
  <c r="E148" i="32" s="1"/>
  <c r="H91" i="30"/>
  <c r="E133" i="30"/>
  <c r="E70" i="30"/>
  <c r="E91" i="30"/>
  <c r="E134" i="31"/>
  <c r="E135" i="31" s="1"/>
  <c r="K36" i="32"/>
  <c r="G28" i="32"/>
  <c r="E26" i="32"/>
  <c r="I10" i="30"/>
  <c r="C142" i="30"/>
  <c r="C143" i="30" s="1"/>
  <c r="E49" i="30"/>
  <c r="D142" i="30"/>
  <c r="D143" i="30" s="1"/>
  <c r="I26" i="30"/>
  <c r="K42" i="30"/>
  <c r="M33" i="30"/>
  <c r="K10" i="11"/>
  <c r="J10" i="11"/>
  <c r="J15" i="11"/>
  <c r="J21" i="11"/>
  <c r="J18" i="11"/>
  <c r="M15" i="11"/>
  <c r="K11" i="11"/>
  <c r="J11" i="11"/>
  <c r="M21" i="11"/>
  <c r="J19" i="11"/>
  <c r="K19" i="11"/>
  <c r="J16" i="11"/>
  <c r="K16" i="11"/>
  <c r="J9" i="11"/>
  <c r="K9" i="11"/>
  <c r="M18" i="11"/>
  <c r="J7" i="11"/>
  <c r="K7" i="11"/>
  <c r="J17" i="11"/>
  <c r="K17" i="11"/>
  <c r="J14" i="11"/>
  <c r="K14" i="11"/>
  <c r="J13" i="11"/>
  <c r="K13" i="11"/>
  <c r="J20" i="11"/>
  <c r="K20" i="11"/>
  <c r="J8" i="11"/>
  <c r="K8" i="11"/>
  <c r="M16" i="11"/>
  <c r="J6" i="11"/>
  <c r="K6" i="11"/>
  <c r="J12" i="11"/>
  <c r="K12" i="11"/>
  <c r="H22" i="11"/>
  <c r="I5" i="11"/>
  <c r="K5" i="11" s="1"/>
  <c r="M19" i="11"/>
  <c r="M7" i="11"/>
  <c r="M9" i="11"/>
  <c r="M6" i="11"/>
  <c r="E32" i="24" l="1"/>
  <c r="E22" i="24"/>
  <c r="E142" i="30"/>
  <c r="E143" i="30" s="1"/>
  <c r="M32" i="30"/>
  <c r="J5" i="11"/>
  <c r="J22" i="11" s="1"/>
  <c r="I22" i="11"/>
  <c r="M5" i="11"/>
  <c r="M22" i="11" s="1"/>
  <c r="K22" i="11"/>
  <c r="E24" i="24" l="1"/>
  <c r="E35" i="24"/>
  <c r="S246" i="7"/>
  <c r="S247" i="7"/>
  <c r="S248" i="7"/>
  <c r="S249" i="7"/>
  <c r="S250" i="7"/>
  <c r="S251" i="7"/>
  <c r="S252" i="7"/>
  <c r="S253" i="7"/>
  <c r="S254" i="7"/>
  <c r="S255" i="7"/>
  <c r="S256" i="7"/>
  <c r="S257" i="7"/>
  <c r="S258" i="7"/>
  <c r="S259" i="7"/>
  <c r="S260" i="7"/>
  <c r="S261" i="7"/>
  <c r="S262" i="7"/>
  <c r="S263" i="7"/>
  <c r="S245" i="7"/>
  <c r="R246" i="7"/>
  <c r="R247" i="7"/>
  <c r="R264" i="7" s="1"/>
  <c r="R248" i="7"/>
  <c r="R249" i="7"/>
  <c r="R250" i="7"/>
  <c r="R251" i="7"/>
  <c r="R252" i="7"/>
  <c r="R253" i="7"/>
  <c r="R254" i="7"/>
  <c r="R255" i="7"/>
  <c r="R256" i="7"/>
  <c r="R257" i="7"/>
  <c r="R258" i="7"/>
  <c r="R259" i="7"/>
  <c r="R260" i="7"/>
  <c r="R261" i="7"/>
  <c r="R262" i="7"/>
  <c r="R263" i="7"/>
  <c r="R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Q262" i="7"/>
  <c r="Q263" i="7"/>
  <c r="Q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45" i="7"/>
  <c r="N264" i="7"/>
  <c r="F264" i="7"/>
  <c r="H264" i="7"/>
  <c r="I264" i="7"/>
  <c r="J264" i="7"/>
  <c r="K264" i="7"/>
  <c r="P264" i="7"/>
  <c r="M264" i="7"/>
  <c r="R102" i="7"/>
  <c r="R195" i="7"/>
  <c r="R239" i="7"/>
  <c r="E37" i="24" l="1"/>
  <c r="Q264" i="7"/>
  <c r="O264" i="7"/>
  <c r="S264" i="7" l="1"/>
  <c r="N11" i="3" l="1"/>
  <c r="H11" i="3"/>
  <c r="S17" i="3"/>
  <c r="S6" i="3"/>
  <c r="S7" i="3"/>
  <c r="S8" i="3"/>
  <c r="S9" i="3"/>
  <c r="S10" i="3"/>
  <c r="S11" i="3"/>
  <c r="S12" i="3"/>
  <c r="S13" i="3"/>
  <c r="S14" i="3"/>
  <c r="S15" i="3"/>
  <c r="S16" i="3"/>
  <c r="S18" i="3"/>
  <c r="S19" i="3"/>
  <c r="S20" i="3"/>
  <c r="S21" i="3"/>
  <c r="S22" i="3"/>
  <c r="S23" i="3"/>
  <c r="S5" i="3"/>
  <c r="N24" i="3"/>
  <c r="H24" i="3"/>
  <c r="S24" i="3" l="1"/>
  <c r="L24" i="3" l="1"/>
  <c r="G24" i="3"/>
  <c r="K24" i="3" l="1"/>
  <c r="R24" i="3"/>
  <c r="M24" i="3"/>
  <c r="P24" i="3"/>
  <c r="E24" i="3"/>
  <c r="F24" i="3"/>
  <c r="Q24" i="3"/>
  <c r="C24" i="3" l="1"/>
  <c r="O24" i="3"/>
  <c r="I2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Rune Christensen</author>
  </authors>
  <commentList>
    <comment ref="D4" authorId="0" shapeId="0" xr:uid="{4CF2488B-F23D-44A3-BBD7-28997240E443}">
      <text>
        <r>
          <rPr>
            <b/>
            <sz val="9"/>
            <color indexed="81"/>
            <rFont val="Tahoma"/>
            <family val="2"/>
          </rPr>
          <t>Rune Christensen:</t>
        </r>
        <r>
          <rPr>
            <sz val="9"/>
            <color indexed="81"/>
            <rFont val="Tahoma"/>
            <family val="2"/>
          </rPr>
          <t xml:space="preserve">
OBS: jan-feb ER allerede fremskrevet med 2,6% ift. budgettet - men indeksstigning træder først i kraft marts, så "tilbageskrives" til 2021-pl: 
budget jan-feb /
(1+2,6%)</t>
        </r>
      </text>
    </comment>
    <comment ref="E4" authorId="0" shapeId="0" xr:uid="{063889EC-0802-420D-BDF9-27F7664D85E2}">
      <text>
        <r>
          <rPr>
            <b/>
            <sz val="9"/>
            <color indexed="81"/>
            <rFont val="Tahoma"/>
            <family val="2"/>
          </rPr>
          <t>Rune Christensen:</t>
        </r>
        <r>
          <rPr>
            <sz val="9"/>
            <color indexed="81"/>
            <rFont val="Tahoma"/>
            <family val="2"/>
          </rPr>
          <t xml:space="preserve">
OBS: mar-dec ER allerede fremskrevet med 2,6% ift. budgettet - indeksstigning på 8,3% isf. 2,6 fra marts:
(1/(1+2,6%))*(1+8,3%)-1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Rune Christensen</author>
  </authors>
  <commentList>
    <comment ref="H18" authorId="0" shapeId="0" xr:uid="{40130D4A-0446-49B7-AED5-24F23AAE479C}">
      <text>
        <r>
          <rPr>
            <b/>
            <sz val="9"/>
            <color indexed="81"/>
            <rFont val="Tahoma"/>
            <family val="2"/>
          </rPr>
          <t>Rune Christensen:</t>
        </r>
        <r>
          <rPr>
            <sz val="9"/>
            <color indexed="81"/>
            <rFont val="Tahoma"/>
            <family val="2"/>
          </rPr>
          <t xml:space="preserve">
522 er korrekt, men i Jakobs er den 539???</t>
        </r>
      </text>
    </comment>
    <comment ref="H21" authorId="0" shapeId="0" xr:uid="{4B61E8ED-76A9-4CA8-9A3E-8E9A7A126DE6}">
      <text>
        <r>
          <rPr>
            <b/>
            <sz val="9"/>
            <color indexed="81"/>
            <rFont val="Tahoma"/>
            <family val="2"/>
          </rPr>
          <t>Rune Christensen:</t>
        </r>
        <r>
          <rPr>
            <sz val="9"/>
            <color indexed="81"/>
            <rFont val="Tahoma"/>
            <family val="2"/>
          </rPr>
          <t xml:space="preserve">
Har rettet denne fra 496 til 480</t>
        </r>
      </text>
    </comment>
  </commentList>
</comments>
</file>

<file path=xl/sharedStrings.xml><?xml version="1.0" encoding="utf-8"?>
<sst xmlns="http://schemas.openxmlformats.org/spreadsheetml/2006/main" count="6150" uniqueCount="881">
  <si>
    <t>Bestiller</t>
  </si>
  <si>
    <t>Driftsområde</t>
  </si>
  <si>
    <t>Favrskov</t>
  </si>
  <si>
    <t>Kategori</t>
  </si>
  <si>
    <t>Hedensted</t>
  </si>
  <si>
    <t>Økonomimodel</t>
  </si>
  <si>
    <t>Vognmandsbetaling</t>
  </si>
  <si>
    <t>Indtægter</t>
  </si>
  <si>
    <t>Antal ture</t>
  </si>
  <si>
    <t>Flextur</t>
  </si>
  <si>
    <t>Budget</t>
  </si>
  <si>
    <t>Holstebro</t>
  </si>
  <si>
    <t>Horsens</t>
  </si>
  <si>
    <t>Ikast-Brande</t>
  </si>
  <si>
    <t>Lemvig</t>
  </si>
  <si>
    <t>Norddjurs</t>
  </si>
  <si>
    <t>Odder</t>
  </si>
  <si>
    <t>Randers</t>
  </si>
  <si>
    <t>Ringkøbing-Skjern</t>
  </si>
  <si>
    <t>Silkeborg</t>
  </si>
  <si>
    <t>Skanderborg</t>
  </si>
  <si>
    <t>Skive</t>
  </si>
  <si>
    <t>Struer</t>
  </si>
  <si>
    <t>Syddjurs</t>
  </si>
  <si>
    <t>Viborg</t>
  </si>
  <si>
    <t>Aarhus</t>
  </si>
  <si>
    <t>Nettoudgift (vognmandsbetaling, bestillerandel)</t>
  </si>
  <si>
    <t>Administrationsomkostning</t>
  </si>
  <si>
    <t>Bestillerudgift i alt</t>
  </si>
  <si>
    <t>Nettoudgift (inkl. adm.)/tur</t>
  </si>
  <si>
    <t>(Alle)</t>
  </si>
  <si>
    <t>Sum af Værdi</t>
  </si>
  <si>
    <t>Herning</t>
  </si>
  <si>
    <t>Samsø</t>
  </si>
  <si>
    <t>Midttrafik-Flextur, rejsegaranti</t>
  </si>
  <si>
    <t>Plustur</t>
  </si>
  <si>
    <t>Midttrafik</t>
  </si>
  <si>
    <t>Budget 2021 u. Corona</t>
  </si>
  <si>
    <t>Forventet regnskab 1. kvt. inkl. Corona</t>
  </si>
  <si>
    <t>Corona effekt (forskel Budget vs. FR)</t>
  </si>
  <si>
    <t>Kommune</t>
  </si>
  <si>
    <t>Ture</t>
  </si>
  <si>
    <t>Pris/tur</t>
  </si>
  <si>
    <t>Netto</t>
  </si>
  <si>
    <t>Eb</t>
  </si>
  <si>
    <t>Brutto</t>
  </si>
  <si>
    <t>FAVRSKOV</t>
  </si>
  <si>
    <t>HEDENSTED</t>
  </si>
  <si>
    <t>HERNING</t>
  </si>
  <si>
    <t>HOLSTEBRO</t>
  </si>
  <si>
    <t>HORSENS</t>
  </si>
  <si>
    <t>IKAST-BRANDE</t>
  </si>
  <si>
    <t>LEMVIG</t>
  </si>
  <si>
    <t>NORDDJURS</t>
  </si>
  <si>
    <t>ODDER</t>
  </si>
  <si>
    <t>RANDERS</t>
  </si>
  <si>
    <t>RINGKØBING-SKJERN</t>
  </si>
  <si>
    <t>SAMSØ</t>
  </si>
  <si>
    <t>SILKEBORG</t>
  </si>
  <si>
    <t>SKANDERBORG</t>
  </si>
  <si>
    <t>SKIVE</t>
  </si>
  <si>
    <t>STRUER</t>
  </si>
  <si>
    <t>SYDDJURS</t>
  </si>
  <si>
    <t>VIBORG</t>
  </si>
  <si>
    <t>I alt</t>
  </si>
  <si>
    <t>Adm</t>
  </si>
  <si>
    <t>AARHUS</t>
  </si>
  <si>
    <t>Total</t>
  </si>
  <si>
    <t>Til SUM.HVIS</t>
  </si>
  <si>
    <t>Turantal</t>
  </si>
  <si>
    <t xml:space="preserve">Budget 2021, 
2. behandling </t>
  </si>
  <si>
    <t>Forventet statslig kompensation (coronaeffekt)</t>
  </si>
  <si>
    <t>Budget 2021,
2. behandling
(u. corona)</t>
  </si>
  <si>
    <t>FR2021 Q1</t>
  </si>
  <si>
    <t>Justering</t>
  </si>
  <si>
    <t>Budget
2022
Antal ture</t>
  </si>
  <si>
    <t>Regionen</t>
  </si>
  <si>
    <t>Hovedtotal</t>
  </si>
  <si>
    <t>Antal ture
B2021</t>
  </si>
  <si>
    <t>Turpris
B2021 u. corona</t>
  </si>
  <si>
    <t>Turpris B2021 u. corona
(2022-PL)</t>
  </si>
  <si>
    <t>Korrektion</t>
  </si>
  <si>
    <t>Turpris 
B2022</t>
  </si>
  <si>
    <t>Antal ture
B2022</t>
  </si>
  <si>
    <t>Budget
2022
Vognmandsbetaling</t>
  </si>
  <si>
    <t>EB/tur
B2021 u. corona</t>
  </si>
  <si>
    <t>EB/tur B2021 u. corona
(2022-PL)</t>
  </si>
  <si>
    <t>EB/tur 
B2022</t>
  </si>
  <si>
    <t>Budget
2022
Indtægter</t>
  </si>
  <si>
    <t>Budget
2022
Netto</t>
  </si>
  <si>
    <t>Adm.bidrag</t>
  </si>
  <si>
    <t>Administration</t>
  </si>
  <si>
    <t>Budget
2022
Administration</t>
  </si>
  <si>
    <t>B2022
Nettoudgift (evt. inkl. adm.)/tur</t>
  </si>
  <si>
    <t>Budget
2022
Total</t>
  </si>
  <si>
    <t>Rækkemærkater</t>
  </si>
  <si>
    <t>Kolonnemærkater</t>
  </si>
  <si>
    <t>FLEXTUR</t>
  </si>
  <si>
    <t>Januar</t>
  </si>
  <si>
    <t>Februar</t>
  </si>
  <si>
    <t>Marts</t>
  </si>
  <si>
    <t>April</t>
  </si>
  <si>
    <t>Maj</t>
  </si>
  <si>
    <t>Juni</t>
  </si>
  <si>
    <t>Juli</t>
  </si>
  <si>
    <t>August</t>
  </si>
  <si>
    <t>September</t>
  </si>
  <si>
    <t>Oktober</t>
  </si>
  <si>
    <t>November</t>
  </si>
  <si>
    <t>December</t>
  </si>
  <si>
    <t>Turpris (vognmandsbet./antal ture)</t>
  </si>
  <si>
    <t>Turudvikling ift. budget (12.-dele)</t>
  </si>
  <si>
    <t>Turprisudvikling ift. budget</t>
  </si>
  <si>
    <t>Faktor</t>
  </si>
  <si>
    <t>Støttet/Flextur Ung</t>
  </si>
  <si>
    <t>Støttet</t>
  </si>
  <si>
    <t>OUTPUT/INPUT - BEREGNET UD FRA % MÅNEDLIGT BUDGET</t>
  </si>
  <si>
    <t>Værdier</t>
  </si>
  <si>
    <t>PROGNOSE</t>
  </si>
  <si>
    <t>BEREGNINGSINPUT</t>
  </si>
  <si>
    <t>Rejsetype</t>
  </si>
  <si>
    <t xml:space="preserve"> Januar</t>
  </si>
  <si>
    <t xml:space="preserve"> Februar</t>
  </si>
  <si>
    <t xml:space="preserve"> Marts</t>
  </si>
  <si>
    <t>Sum af April</t>
  </si>
  <si>
    <t>Sum af Maj</t>
  </si>
  <si>
    <t>Sum af Juni</t>
  </si>
  <si>
    <t>HELE 2020</t>
  </si>
  <si>
    <t>Budget pr. måned</t>
  </si>
  <si>
    <t>Tilpasset</t>
  </si>
  <si>
    <t>ÅRHUS</t>
  </si>
  <si>
    <t>FLEXTUR Total</t>
  </si>
  <si>
    <t>Planet</t>
  </si>
  <si>
    <t xml:space="preserve"> April</t>
  </si>
  <si>
    <t xml:space="preserve"> Maj</t>
  </si>
  <si>
    <t xml:space="preserve"> Juni</t>
  </si>
  <si>
    <t xml:space="preserve"> Juli</t>
  </si>
  <si>
    <t xml:space="preserve"> August</t>
  </si>
  <si>
    <t xml:space="preserve"> September</t>
  </si>
  <si>
    <t xml:space="preserve"> Oktober</t>
  </si>
  <si>
    <t xml:space="preserve"> November</t>
  </si>
  <si>
    <t xml:space="preserve"> December</t>
  </si>
  <si>
    <t>Ej Planet</t>
  </si>
  <si>
    <t xml:space="preserve"> 1/2020</t>
  </si>
  <si>
    <t xml:space="preserve"> 2/2020</t>
  </si>
  <si>
    <t xml:space="preserve"> 3/2020</t>
  </si>
  <si>
    <t xml:space="preserve"> 4/2020</t>
  </si>
  <si>
    <t xml:space="preserve"> 5/2020</t>
  </si>
  <si>
    <t xml:space="preserve"> 6/2020</t>
  </si>
  <si>
    <t xml:space="preserve"> 7/2020</t>
  </si>
  <si>
    <t xml:space="preserve"> 8/2020</t>
  </si>
  <si>
    <t xml:space="preserve"> 9/2020</t>
  </si>
  <si>
    <t xml:space="preserve"> 10/2020</t>
  </si>
  <si>
    <t>11/2020</t>
  </si>
  <si>
    <t>12/2020</t>
  </si>
  <si>
    <t>OUTPUT/INPUT - Beregnet ud fra tur-prognose * gns. brutto/tur</t>
  </si>
  <si>
    <t>Brutto i alt</t>
  </si>
  <si>
    <t>Coronaeffekt</t>
  </si>
  <si>
    <t>Brutto i alt - Planet + ej Planet</t>
  </si>
  <si>
    <t>Budget minus prognose</t>
  </si>
  <si>
    <t>INPUT</t>
  </si>
  <si>
    <t>Bruttoomk/tur</t>
  </si>
  <si>
    <t>Turpris</t>
  </si>
  <si>
    <t>EB</t>
  </si>
  <si>
    <t>EB - ej Planet</t>
  </si>
  <si>
    <t>FLEXTUR EB</t>
  </si>
  <si>
    <t>OUTPUT/INPUT - Beregnet ud fra tur-prognose * gns. EB/tur</t>
  </si>
  <si>
    <t>EB - i alt (Planet + ej Planet) - EB justeret da mangler manuel fakturering i realiseret</t>
  </si>
  <si>
    <t>EB i alt</t>
  </si>
  <si>
    <t>Input</t>
  </si>
  <si>
    <t>EB/tur</t>
  </si>
  <si>
    <t>Egenbetaling per tur</t>
  </si>
  <si>
    <t>Netto i alt</t>
  </si>
  <si>
    <t>Nettoudgift for bestillerne</t>
  </si>
  <si>
    <t>Nettoudgifter (kommunens vognmandsbetaling)</t>
  </si>
  <si>
    <t>Forventet regnskab 2. kvt. inkl. Corona</t>
  </si>
  <si>
    <t>Sum af Juli</t>
  </si>
  <si>
    <t>Sum af August</t>
  </si>
  <si>
    <t>Sum af September</t>
  </si>
  <si>
    <t>Adm gebyr til Flextur - Aarhus</t>
  </si>
  <si>
    <t>Adm gebyr til Flextur - Viborg</t>
  </si>
  <si>
    <t>Adm gebyr til Flextur - Syddjurs</t>
  </si>
  <si>
    <t>Adm gebyr til Flextur - Struer</t>
  </si>
  <si>
    <t>Adm gebyr til Flextur - Skive</t>
  </si>
  <si>
    <t>Adm gebyr til Flextur - Skanderborg</t>
  </si>
  <si>
    <t>Adm gebyr til Flextur - Silkeborg</t>
  </si>
  <si>
    <t>Adm gebyr til Flextur - Samsø</t>
  </si>
  <si>
    <t>Adm gebyr til Flextur - Ringkjøbing-Skjern</t>
  </si>
  <si>
    <t>Adm gebyr til Flextur - Randers</t>
  </si>
  <si>
    <t>Adm gebyr til Flextur - Odder</t>
  </si>
  <si>
    <t>Adm gebyr til Flextur - Norddjurs</t>
  </si>
  <si>
    <t>Adm gebyr til Flextur - Lemvig</t>
  </si>
  <si>
    <t>Adm gebyr til Flextur - Ikast-Brande</t>
  </si>
  <si>
    <t>Adm gebyr til Flextur - Horsens</t>
  </si>
  <si>
    <t>Adm gebyr til Flextur - Holstebro</t>
  </si>
  <si>
    <t>Adm gebyr til Flextur - Herning</t>
  </si>
  <si>
    <t>Adm gebyr til Flextur - Hedensted</t>
  </si>
  <si>
    <t>Adm gebyr til Flextur - Favrskov</t>
  </si>
  <si>
    <t>Adm. bogført, finansiering</t>
  </si>
  <si>
    <t>Adm.gebyr endelig afregning Flextur 2021</t>
  </si>
  <si>
    <t>Modregning, Flextur Administrationsomkostninger</t>
  </si>
  <si>
    <t>Favrskov - Flextur Administrationsomkostninger</t>
  </si>
  <si>
    <t>Hedensted - Flextur Administrationsomkostninger</t>
  </si>
  <si>
    <t>Herning - Flextur Administrationsomkostninger</t>
  </si>
  <si>
    <t>Holstebro - Flextur Administrationsomkostninger</t>
  </si>
  <si>
    <t>Horsens - Flextur Administrationsomkostninger</t>
  </si>
  <si>
    <t>Ikast-Brande - Flextur Administrationsomkostninger</t>
  </si>
  <si>
    <t>Lemvig - Flextur Administrationsomkostninger</t>
  </si>
  <si>
    <t>Norddjurs - Flextur Administrationsomkostninger</t>
  </si>
  <si>
    <t>Odder - Flextur Administrationsomkostninger</t>
  </si>
  <si>
    <t>Randers - Flextur Administrationsomkostninger</t>
  </si>
  <si>
    <t>Ringkøbing-Skjern - Flextur Administrationsomkostninger</t>
  </si>
  <si>
    <t>Samsø - Flextur Administrationsomkostninger</t>
  </si>
  <si>
    <t>Silkeborg - Flextur Administrationsomkostninger</t>
  </si>
  <si>
    <t>Skanderborg - Flextur Administrationsomkostninger</t>
  </si>
  <si>
    <t>Skive - Flextur Administrationsomkostninger</t>
  </si>
  <si>
    <t>Struer - Flextur Administrationsomkostninger</t>
  </si>
  <si>
    <t>Syddjurs - Flextur Administrationsomkostninger</t>
  </si>
  <si>
    <t>Viborg - Flextur Administrationsomkostninger</t>
  </si>
  <si>
    <t>Aarhus - Flextur Administrationsomkostninger</t>
  </si>
  <si>
    <t>Region - Flextur Administrationsomkostninger</t>
  </si>
  <si>
    <t>Region</t>
  </si>
  <si>
    <t>Ydelsesmodtager</t>
  </si>
  <si>
    <t>Kredit</t>
  </si>
  <si>
    <t>Debet</t>
  </si>
  <si>
    <t>Posteringstekst</t>
  </si>
  <si>
    <t>Formål</t>
  </si>
  <si>
    <t>Bærer</t>
  </si>
  <si>
    <t>Kontonummer</t>
  </si>
  <si>
    <t>Dato</t>
  </si>
  <si>
    <t>Bogfør så lig med finansiering</t>
  </si>
  <si>
    <t>Finansiering</t>
  </si>
  <si>
    <t>Adm. bogført på fordelingskonto</t>
  </si>
  <si>
    <t>Region - Flextur EB, ej Planet</t>
  </si>
  <si>
    <t>Aarhus - Flextur EB, ej Planet</t>
  </si>
  <si>
    <t>Viborg - Flextur EB, ej Planet</t>
  </si>
  <si>
    <t>Syddjurs - Flextur EB, ej Planet</t>
  </si>
  <si>
    <t>Struer - Flextur EB, ej Planet</t>
  </si>
  <si>
    <t>Skive - Flextur EB, ej Planet</t>
  </si>
  <si>
    <t>Skanderborg - Flextur EB, ej Planet</t>
  </si>
  <si>
    <t>Silkeborg - Flextur EB, ej Planet</t>
  </si>
  <si>
    <t>Samsø - Flextur EB, ej Planet</t>
  </si>
  <si>
    <t>Ringkøbing-Skjern - Flextur EB, ej Planet</t>
  </si>
  <si>
    <t>Randers - Flextur EB, ej Planet</t>
  </si>
  <si>
    <t>Odder - Flextur EB, ej Planet</t>
  </si>
  <si>
    <t>Norddjurs - Flextur EB, ej Planet</t>
  </si>
  <si>
    <t>Lemvig - Flextur EB, ej Planet</t>
  </si>
  <si>
    <t>Ikast-Brande - Flextur EB, ej Planet</t>
  </si>
  <si>
    <t>Horsens - Flextur EB, ej Planet</t>
  </si>
  <si>
    <t>Holstebro - Flextur EB, ej Planet</t>
  </si>
  <si>
    <t>Herning - Flextur EB, ej Planet</t>
  </si>
  <si>
    <t>Hedensted - Flextur EB, ej Planet</t>
  </si>
  <si>
    <t>Favrskov - Flextur EB, ej Planet</t>
  </si>
  <si>
    <t>Forskel EB støtte og vognmandsbetaling</t>
  </si>
  <si>
    <t>Ikke-Støttet Flextur EB</t>
  </si>
  <si>
    <t>Flextur - ej Planet - Vognmandsbetaling</t>
  </si>
  <si>
    <t>Aarhus - Flextur, ej Planet</t>
  </si>
  <si>
    <t>Viborg - Flextur, ej Planet</t>
  </si>
  <si>
    <t>Syddjurs - Flextur, ej Planet</t>
  </si>
  <si>
    <t>Struer - Flextur, ej Planet</t>
  </si>
  <si>
    <t>Skive - Flextur, ej Planet</t>
  </si>
  <si>
    <t>Skanderborg - Flextur, ej Planet</t>
  </si>
  <si>
    <t>Silkeborg - Flextur, ej Planet</t>
  </si>
  <si>
    <t>Samsø - Flextur, ej Planet</t>
  </si>
  <si>
    <t>Ringkøbing-Skjern - Flextur, ej Planet</t>
  </si>
  <si>
    <t>Randers - Flextur, ej Planet</t>
  </si>
  <si>
    <t>Odder - Flextur, ej Planet</t>
  </si>
  <si>
    <t>Norddjurs - Flextur, ej Planet</t>
  </si>
  <si>
    <t>Lemvig - Flextur, ej Planet</t>
  </si>
  <si>
    <t>Ikast-Brande - Flextur, ej Planet</t>
  </si>
  <si>
    <t>Horsens - Flextur, ej Planet</t>
  </si>
  <si>
    <t>Holstebro - Flextur, ej Planet</t>
  </si>
  <si>
    <t>Herning - Flextur, ej Planet</t>
  </si>
  <si>
    <t>Hedensted - Flextur, ej Planet</t>
  </si>
  <si>
    <t>Favrskov - Flextur, ej Planet</t>
  </si>
  <si>
    <t>Ikke-Støttet Flextur</t>
  </si>
  <si>
    <t>Aarhus - Flextur EB</t>
  </si>
  <si>
    <t>Viborg - Flextur EB</t>
  </si>
  <si>
    <t>Syddjurs - Flextur EB</t>
  </si>
  <si>
    <t>Struer - Flextur EB</t>
  </si>
  <si>
    <t>Skive - Flextur EB</t>
  </si>
  <si>
    <t>Skanderborg - Flextur EB</t>
  </si>
  <si>
    <t>Silkeborg - Flextur EB</t>
  </si>
  <si>
    <t>Samsø - Flextur EB</t>
  </si>
  <si>
    <t>Ringkjøbing-Skjern - Flextur EB</t>
  </si>
  <si>
    <t>Randers - Flextur EB</t>
  </si>
  <si>
    <t>Odder - Flextur EB</t>
  </si>
  <si>
    <t>Norddjurs - Flextur EB</t>
  </si>
  <si>
    <t>Lemvig - Flextur EB</t>
  </si>
  <si>
    <t>Ikast-Brande - Flextur EB</t>
  </si>
  <si>
    <t>Horsens - Flextur EB</t>
  </si>
  <si>
    <t>Holstebro - Flextur EB</t>
  </si>
  <si>
    <t>Herning - Flextur EB</t>
  </si>
  <si>
    <t>Hedensted - Flextur EB</t>
  </si>
  <si>
    <t>Favrskov - Flextur EB</t>
  </si>
  <si>
    <t>Forbrug</t>
  </si>
  <si>
    <t>Flextur - Vognmandsbetaling - Egenbetaling</t>
  </si>
  <si>
    <t>Odder - Flextur</t>
  </si>
  <si>
    <t>Syddjurs - Flextur</t>
  </si>
  <si>
    <t>Silkeborg - Flextur</t>
  </si>
  <si>
    <t>Hedensted - Flextur</t>
  </si>
  <si>
    <t>Norddjurs - Flextur</t>
  </si>
  <si>
    <t>Aarhus - Flextur</t>
  </si>
  <si>
    <t>Herning - Flextur</t>
  </si>
  <si>
    <t>Holstebro - Flextur</t>
  </si>
  <si>
    <t>Ikast-Brande - Flextur</t>
  </si>
  <si>
    <t>Lemvig - Flextur</t>
  </si>
  <si>
    <t>Randers - Flextur</t>
  </si>
  <si>
    <t>Ringkøbing-Skjern - Flextur</t>
  </si>
  <si>
    <t>Skive - Flextur</t>
  </si>
  <si>
    <t>Struer - Flextur</t>
  </si>
  <si>
    <t>Viborg - Flextur</t>
  </si>
  <si>
    <t>Favrskov - Flextur</t>
  </si>
  <si>
    <t>Skanderborg - Flextur</t>
  </si>
  <si>
    <t>Horsens - Flextur</t>
  </si>
  <si>
    <t>Flextur - Vognmandsbetaling/forbrug</t>
  </si>
  <si>
    <t>Kontrol F1=20, S2=299090, S5=90</t>
  </si>
  <si>
    <t>D</t>
  </si>
  <si>
    <t>Corona-komp. Flextur - Staten</t>
  </si>
  <si>
    <t>K</t>
  </si>
  <si>
    <t>Afregnes direkt ud fra faktisk kørsel</t>
  </si>
  <si>
    <t>Corona-komp. Flextur - Aarhus</t>
  </si>
  <si>
    <t>Aarhus - Flextur, Bestillerbidrag</t>
  </si>
  <si>
    <t>Corona-komp. Flextur - Viborg</t>
  </si>
  <si>
    <t>Viborg - Flextur, Bestillerbidrag</t>
  </si>
  <si>
    <t>Corona-komp. Flextur - Syddjurs</t>
  </si>
  <si>
    <t>Syddjurs - Flextur, Bestillerbidrag</t>
  </si>
  <si>
    <t>Corona-komp. Flextur - Struer</t>
  </si>
  <si>
    <t>Struer - Flextur, Bestillerbidrag</t>
  </si>
  <si>
    <t>Corona-komp. Flextur - Skive</t>
  </si>
  <si>
    <t>Skive - Flextur, Bestillerbidrag</t>
  </si>
  <si>
    <t>Corona-komp. Flextur - Skanderborg</t>
  </si>
  <si>
    <t>Skanderborg - Flextur, Bestillerbidrag</t>
  </si>
  <si>
    <t>Corona-komp. Flextur - Silkeborg</t>
  </si>
  <si>
    <t>Silkeborg - Flextur, Bestillerbidrag</t>
  </si>
  <si>
    <t>Corona-komp. Flextur - Ringkøbing-Skjern</t>
  </si>
  <si>
    <t>Ringkøbing-Skjern - Flextur, Bestillerbidrag</t>
  </si>
  <si>
    <t>Corona-komp. Flextur - Randers</t>
  </si>
  <si>
    <t>Randers - Flextur, Bestillerbidrag</t>
  </si>
  <si>
    <t>Corona-komp. Flextur - Odder</t>
  </si>
  <si>
    <t>Odder - Flextur, Bestillerbidrag</t>
  </si>
  <si>
    <t>Corona-komp. Flextur - Norddjurs</t>
  </si>
  <si>
    <t>Norddjurs - Flextur, Bestillerbidrag</t>
  </si>
  <si>
    <t>Corona-komp. Flextur - Lemvig</t>
  </si>
  <si>
    <t>Lemvig - Flextur, Bestillerbidrag</t>
  </si>
  <si>
    <t>Corona-komp. Flextur - Ikast-Brande</t>
  </si>
  <si>
    <t>Ikast-Brande - Flextur, Bestillerbidrag</t>
  </si>
  <si>
    <t>Corona-komp. Flextur - Horsens</t>
  </si>
  <si>
    <t>Horsens - Flextur, Bestillerbidrag</t>
  </si>
  <si>
    <t>Corona-komp. Flextur - Holstebro</t>
  </si>
  <si>
    <t>Holstebro - Flextur, Bestillerbidrag</t>
  </si>
  <si>
    <t>Corona-komp. Flextur - Herning</t>
  </si>
  <si>
    <t>Herning - Flextur, Bestillerbidrag</t>
  </si>
  <si>
    <t>Corona-komp. Flextur - Hedensted</t>
  </si>
  <si>
    <t>Hedensted - Flextur, Bestillerbidrag</t>
  </si>
  <si>
    <t>Corona-komp. Flextur - Favrskov</t>
  </si>
  <si>
    <t>Favrskov - Flextur, Bestillerbidrag</t>
  </si>
  <si>
    <t>Kontrol = 0</t>
  </si>
  <si>
    <t>Til corona-komp</t>
  </si>
  <si>
    <t>EB Ej Planet</t>
  </si>
  <si>
    <t>Kørsel Ej Planet</t>
  </si>
  <si>
    <t>Faktisk EB</t>
  </si>
  <si>
    <t>Faktisk kørsel</t>
  </si>
  <si>
    <t>Bestillerbidrag</t>
  </si>
  <si>
    <t>Flextur - Bestillerbidrag</t>
  </si>
  <si>
    <t>Hvis negativ så GIVER staten</t>
  </si>
  <si>
    <t>Aktuelt</t>
  </si>
  <si>
    <t>Hvis positiv så FÅR staten</t>
  </si>
  <si>
    <t>Låste tal</t>
  </si>
  <si>
    <t/>
  </si>
  <si>
    <t>Patientbefordring</t>
  </si>
  <si>
    <t>Region Midtjylland</t>
  </si>
  <si>
    <t>Specialkørsel/SFO-kørsel</t>
  </si>
  <si>
    <t>Kommunalkørsel</t>
  </si>
  <si>
    <t>Specialkørsel med voksne</t>
  </si>
  <si>
    <t>Specialkørsel med børn</t>
  </si>
  <si>
    <t>Randers Demenskørsel</t>
  </si>
  <si>
    <t>Lægekørsel</t>
  </si>
  <si>
    <t>Hjælpemidler</t>
  </si>
  <si>
    <t>Genoptræning</t>
  </si>
  <si>
    <t>Elevkørsel</t>
  </si>
  <si>
    <t>Covidkørsel</t>
  </si>
  <si>
    <t>Brækket Ben</t>
  </si>
  <si>
    <t>Aktivitets- og samværstilbud</t>
  </si>
  <si>
    <t>Handicapkørsel</t>
  </si>
  <si>
    <t>Øvrige trafikselskaber</t>
  </si>
  <si>
    <t>Flextur Ung</t>
  </si>
  <si>
    <t>Flextur DYR</t>
  </si>
  <si>
    <t>Flexbus</t>
  </si>
  <si>
    <t>Fakturamodtager_Økonomimateriale</t>
  </si>
  <si>
    <t>Kørselstype</t>
  </si>
  <si>
    <t>Jan-feb 2022</t>
  </si>
  <si>
    <t>Mar-dec 2022</t>
  </si>
  <si>
    <t>Anvendt P/L ift. 2021</t>
  </si>
  <si>
    <t>Tilbageskrivning 
(jan-feb)</t>
  </si>
  <si>
    <t>Fremskrivning 
(mar-dec)</t>
  </si>
  <si>
    <t>Vognmandsbetaling jan-feb
(2021-pl)</t>
  </si>
  <si>
    <t>Vognmandsbetaling mar-dec
(2022-pl)</t>
  </si>
  <si>
    <t>Vognmandsbetaling inkl. nyt indeks</t>
  </si>
  <si>
    <t>Stigning</t>
  </si>
  <si>
    <t>Ny bestillerudgift (afrundet)</t>
  </si>
  <si>
    <t>Kontrol af fremskrivning</t>
  </si>
  <si>
    <t>Afrundet stigning til Tims</t>
  </si>
  <si>
    <t>Tillagt 10% i maj med forvetning om løbende stigning af kørsel resten af året.</t>
  </si>
  <si>
    <t>Da april er højere end marts fastholdea apriludvikling</t>
  </si>
  <si>
    <t>Planet/ej Planet</t>
  </si>
  <si>
    <t>Ej Planet (Prisme)</t>
  </si>
  <si>
    <t>FR ture</t>
  </si>
  <si>
    <t>Regulering</t>
  </si>
  <si>
    <t>B2023</t>
  </si>
  <si>
    <t>Brutto, pris pr. tur</t>
  </si>
  <si>
    <t>FR pris pr. tur</t>
  </si>
  <si>
    <t>Reg. jf. omkostningsindeks</t>
  </si>
  <si>
    <t>B2023 Pris/tur</t>
  </si>
  <si>
    <t>FR brutto</t>
  </si>
  <si>
    <t>Merpris</t>
  </si>
  <si>
    <t>B2023 Brutto</t>
  </si>
  <si>
    <t>EB, pris pr. tur FR</t>
  </si>
  <si>
    <t>EB pr. tur FR fastholdes i B2023</t>
  </si>
  <si>
    <t>EB B2023</t>
  </si>
  <si>
    <t>FR netto</t>
  </si>
  <si>
    <t>Adm.</t>
  </si>
  <si>
    <t>Budget 2024</t>
  </si>
  <si>
    <t>Regnskab 2023</t>
  </si>
  <si>
    <t>Nettoudgift/tur</t>
  </si>
  <si>
    <t>Underkategori</t>
  </si>
  <si>
    <t>Brækket ben</t>
  </si>
  <si>
    <t>Vognmandsbetaling Total</t>
  </si>
  <si>
    <t>Administrationsomkostning Total</t>
  </si>
  <si>
    <t>Bestillerudgift i alt Total</t>
  </si>
  <si>
    <t>Antal ture Total</t>
  </si>
  <si>
    <t>Indtægter Total</t>
  </si>
  <si>
    <t>Siddende patientbefordring</t>
  </si>
  <si>
    <t>Bro, færge og taxa</t>
  </si>
  <si>
    <t>Regnskab 2024</t>
  </si>
  <si>
    <t>B24/R24 Afvigelse</t>
  </si>
  <si>
    <t>KØRSEL</t>
  </si>
  <si>
    <t>ADM. BIDRAG</t>
  </si>
  <si>
    <t>Ej Planet kørsel</t>
  </si>
  <si>
    <t>Ej Planet EB</t>
  </si>
  <si>
    <t>Til hensættelse</t>
  </si>
  <si>
    <t>Faktisk adm.</t>
  </si>
  <si>
    <t>Århus</t>
  </si>
  <si>
    <t>Midtknud - bestillerbidrag kundeservice</t>
  </si>
  <si>
    <t>Ikke-Støttet, kørsel</t>
  </si>
  <si>
    <t>Faktisk forbrug</t>
  </si>
  <si>
    <t>Forskel B24 vs. Forbrug</t>
  </si>
  <si>
    <t>SAP Faktisk</t>
  </si>
  <si>
    <t>Forskel Prisme vs. SAP</t>
  </si>
  <si>
    <t>Dækket af Ej Planet til fordeling</t>
  </si>
  <si>
    <t xml:space="preserve">Favrskov - Flextur, kørsel, </t>
  </si>
  <si>
    <t xml:space="preserve">Hedensted - Flextur, kørsel, </t>
  </si>
  <si>
    <t xml:space="preserve">Herning - Flextur, kørsel, </t>
  </si>
  <si>
    <t xml:space="preserve">Holstebro - Flextur, kørsel, </t>
  </si>
  <si>
    <t xml:space="preserve">Horsens - Flextur, kørsel, </t>
  </si>
  <si>
    <t xml:space="preserve">Ikast-Brande - Flextur, kørsel, </t>
  </si>
  <si>
    <t xml:space="preserve">Lemvig - Flextur, kørsel, </t>
  </si>
  <si>
    <t xml:space="preserve">Norddjurs - Flextur, kørsel, </t>
  </si>
  <si>
    <t xml:space="preserve">Odder - Flextur, kørsel, </t>
  </si>
  <si>
    <t xml:space="preserve">Randers - Flextur, kørsel, </t>
  </si>
  <si>
    <t xml:space="preserve">Ringkøbing-Skjern - Flextur, kørsel, </t>
  </si>
  <si>
    <t xml:space="preserve">Silkeborg - Flextur, kørsel, </t>
  </si>
  <si>
    <t xml:space="preserve">Skanderborg - Flextur, kørsel, </t>
  </si>
  <si>
    <t xml:space="preserve">Skive - Flextur, kørsel, </t>
  </si>
  <si>
    <t xml:space="preserve">Struer - Flextur, kørsel, </t>
  </si>
  <si>
    <t xml:space="preserve">Syddjurs - Flextur, kørsel, </t>
  </si>
  <si>
    <t xml:space="preserve">Viborg - Flextur, kørsel, </t>
  </si>
  <si>
    <t xml:space="preserve">Århus - Flextur, kørsel, </t>
  </si>
  <si>
    <t>Kunderservice - rejsegaranti</t>
  </si>
  <si>
    <t>I alt kørsel</t>
  </si>
  <si>
    <t>10404044-3570601900-700-40-</t>
  </si>
  <si>
    <t xml:space="preserve">Favrskov - Flextur, egenbetaling, </t>
  </si>
  <si>
    <t xml:space="preserve">Hedensted - Flextur, egenbetaling, </t>
  </si>
  <si>
    <t xml:space="preserve">Herning - Flextur, egenbetaling, </t>
  </si>
  <si>
    <t xml:space="preserve">Holstebro - Flextur, egenbetaling, </t>
  </si>
  <si>
    <t xml:space="preserve">Horsens - Flextur, egenbetaling, </t>
  </si>
  <si>
    <t xml:space="preserve">Ikast-Brande - Flextur, egenbetaling, </t>
  </si>
  <si>
    <t xml:space="preserve">Lemvig - Flextur, egenbetaling, </t>
  </si>
  <si>
    <t xml:space="preserve">Norddjurs - Flextur, egenbetaling, </t>
  </si>
  <si>
    <t xml:space="preserve">Odder - Flextur, egenbetaling, </t>
  </si>
  <si>
    <t xml:space="preserve">Randers - Flextur, egenbetaling, </t>
  </si>
  <si>
    <t xml:space="preserve">Ringkøbing-Skjern - Flextur, egenbetaling, </t>
  </si>
  <si>
    <t xml:space="preserve">Silkeborg - Flextur, egenbetaling, </t>
  </si>
  <si>
    <t xml:space="preserve">Skanderborg - Flextur, egenbetaling, </t>
  </si>
  <si>
    <t xml:space="preserve">Skive - Flextur, egenbetaling, </t>
  </si>
  <si>
    <t xml:space="preserve">Struer - Flextur, egenbetaling, </t>
  </si>
  <si>
    <t xml:space="preserve">Syddjurs - Flextur, egenbetaling, </t>
  </si>
  <si>
    <t xml:space="preserve">Viborg - Flextur, egenbetaling, </t>
  </si>
  <si>
    <t xml:space="preserve">Århus - Flextur, egenbetaling, </t>
  </si>
  <si>
    <t>Ikke-Støttet, egenbetaling</t>
  </si>
  <si>
    <t>I alt egenbetaling</t>
  </si>
  <si>
    <t>10404044-1570601900-700-40-</t>
  </si>
  <si>
    <t>Adm.omk</t>
  </si>
  <si>
    <t xml:space="preserve">Favrskov - Flextur, adm.bidrag, </t>
  </si>
  <si>
    <t xml:space="preserve">Hedensted - Flextur, adm.bidrag, </t>
  </si>
  <si>
    <t xml:space="preserve">Herning - Flextur, adm.bidrag, </t>
  </si>
  <si>
    <t xml:space="preserve">Holstebro - Flextur, adm.bidrag, </t>
  </si>
  <si>
    <t xml:space="preserve">Horsens - Flextur, adm.bidrag, </t>
  </si>
  <si>
    <t xml:space="preserve">Ikast-Brande - Flextur, adm.bidrag, </t>
  </si>
  <si>
    <t xml:space="preserve">Lemvig - Flextur, adm.bidrag, </t>
  </si>
  <si>
    <t xml:space="preserve">Norddjurs - Flextur, adm.bidrag, </t>
  </si>
  <si>
    <t xml:space="preserve">Odder - Flextur, adm.bidrag, </t>
  </si>
  <si>
    <t xml:space="preserve">Randers - Flextur, adm.bidrag, </t>
  </si>
  <si>
    <t xml:space="preserve">Ringkøbing-Skjern - Flextur, adm.bidrag, </t>
  </si>
  <si>
    <t xml:space="preserve">Silkeborg - Flextur, adm.bidrag, </t>
  </si>
  <si>
    <t xml:space="preserve">Skanderborg - Flextur, adm.bidrag, </t>
  </si>
  <si>
    <t xml:space="preserve">Skive - Flextur, adm.bidrag, </t>
  </si>
  <si>
    <t xml:space="preserve">Struer - Flextur, adm.bidrag, </t>
  </si>
  <si>
    <t xml:space="preserve">Syddjurs - Flextur, adm.bidrag, </t>
  </si>
  <si>
    <t xml:space="preserve">Viborg - Flextur, adm.bidrag, </t>
  </si>
  <si>
    <t xml:space="preserve">Århus - Flextur, adm.bidrag, </t>
  </si>
  <si>
    <t>MIDTKNDSER - Flextur, adm.bidrag</t>
  </si>
  <si>
    <t>I alt adm.bidrag</t>
  </si>
  <si>
    <t>10404044-5570601900-700-40-</t>
  </si>
  <si>
    <t xml:space="preserve">Favrskov - Flextur, bestillerbidrag, </t>
  </si>
  <si>
    <t xml:space="preserve">Hedensted - Flextur, bestillerbidrag, </t>
  </si>
  <si>
    <t xml:space="preserve">Herning - Flextur, bestillerbidrag, </t>
  </si>
  <si>
    <t xml:space="preserve">Holstebro - Flextur, bestillerbidrag, </t>
  </si>
  <si>
    <t xml:space="preserve">Horsens - Flextur, bestillerbidrag, </t>
  </si>
  <si>
    <t xml:space="preserve">Ikast-Brande - Flextur, bestillerbidrag, </t>
  </si>
  <si>
    <t xml:space="preserve">Lemvig - Flextur, bestillerbidrag, </t>
  </si>
  <si>
    <t xml:space="preserve">Norddjurs - Flextur, bestillerbidrag, </t>
  </si>
  <si>
    <t xml:space="preserve">Odder - Flextur, bestillerbidrag, </t>
  </si>
  <si>
    <t xml:space="preserve">Randers - Flextur, bestillerbidrag, </t>
  </si>
  <si>
    <t xml:space="preserve">Ringkøbing-Skjern - Flextur, bestillerbidrag, </t>
  </si>
  <si>
    <t xml:space="preserve">Silkeborg - Flextur, bestillerbidrag, </t>
  </si>
  <si>
    <t xml:space="preserve">Skanderborg - Flextur, bestillerbidrag, </t>
  </si>
  <si>
    <t xml:space="preserve">Skive - Flextur, bestillerbidrag, </t>
  </si>
  <si>
    <t xml:space="preserve">Struer - Flextur, bestillerbidrag, </t>
  </si>
  <si>
    <t xml:space="preserve">Syddjurs - Flextur, bestillerbidrag, </t>
  </si>
  <si>
    <t xml:space="preserve">Viborg - Flextur, bestillerbidrag, </t>
  </si>
  <si>
    <t xml:space="preserve">Århus - Flextur, bestillerbidrag, </t>
  </si>
  <si>
    <t>I alt bestillerbidrag</t>
  </si>
  <si>
    <t>Favrskov - Flextur, adm.bidrag, bestiller</t>
  </si>
  <si>
    <t>Hedensted - Flextur, adm.bidrag, bestiller</t>
  </si>
  <si>
    <t>Herning - Flextur, adm.bidrag, bestiller</t>
  </si>
  <si>
    <t>Holstebro - Flextur, adm.bidrag, bestiller</t>
  </si>
  <si>
    <t>Horsens - Flextur, adm.bidrag, bestiller</t>
  </si>
  <si>
    <t>Ikast-Brande - Flextur, adm.bidrag, bestiller</t>
  </si>
  <si>
    <t>Lemvig - Flextur, adm.bidrag, bestiller</t>
  </si>
  <si>
    <t>Norddjurs - Flextur, adm.bidrag, bestiller</t>
  </si>
  <si>
    <t>Odder - Flextur, adm.bidrag, bestiller</t>
  </si>
  <si>
    <t>Randers - Flextur, adm.bidrag, bestiller</t>
  </si>
  <si>
    <t>Ringkøbing-Skjern - Flextur, adm.bidrag, bestiller</t>
  </si>
  <si>
    <t>Silkeborg - Flextur, adm.bidrag, bestiller</t>
  </si>
  <si>
    <t>Skanderborg - Flextur, adm.bidrag, bestiller</t>
  </si>
  <si>
    <t>Skive - Flextur, adm.bidrag, bestiller</t>
  </si>
  <si>
    <t>Struer - Flextur, adm.bidrag, bestiller</t>
  </si>
  <si>
    <t>Syddjurs - Flextur, adm.bidrag, bestiller</t>
  </si>
  <si>
    <t>Viborg - Flextur, adm.bidrag, bestiller</t>
  </si>
  <si>
    <t>Århus - Flextur, adm.bidrag, bestiller</t>
  </si>
  <si>
    <t>MIDTKNDSER - Flextur, adm.bidrag, bestiller</t>
  </si>
  <si>
    <t>I alt bestillerbidrag, adm bidrag</t>
  </si>
  <si>
    <t>Flextur kørsel</t>
  </si>
  <si>
    <t>Flextur egenbetaling</t>
  </si>
  <si>
    <t>Flextur adm.bidrag</t>
  </si>
  <si>
    <t>Flextur bestillerbidrag kørsel</t>
  </si>
  <si>
    <t>Flextur bestillerbidrag adm.bidrag</t>
  </si>
  <si>
    <t>I alt kommune</t>
  </si>
  <si>
    <t xml:space="preserve">Afstem </t>
  </si>
  <si>
    <t>Flextur, ej Planet</t>
  </si>
  <si>
    <t>Favrskov - Flextur - Ej Planet</t>
  </si>
  <si>
    <t>Hedensted - Flextur - Ej Planet</t>
  </si>
  <si>
    <t>Herning - Flextur - Ej Planet</t>
  </si>
  <si>
    <t>Holstebro - Flextur - Ej Planet</t>
  </si>
  <si>
    <t>Horsens - Flextur - Ej Planet</t>
  </si>
  <si>
    <t>Ikast-Brande - Flextur - Ej Planet</t>
  </si>
  <si>
    <t>Lemvig - Flextur - Ej Planet</t>
  </si>
  <si>
    <t>Norddjurs - Flextur - Ej Planet</t>
  </si>
  <si>
    <t>Odder - Flextur - Ej Planet</t>
  </si>
  <si>
    <t>Randers - Flextur - Ej Planet</t>
  </si>
  <si>
    <t>Ringkøbing-Skjern - Flextur - Ej Planet</t>
  </si>
  <si>
    <t>Silkeborg - Flextur - Ej Planet</t>
  </si>
  <si>
    <t>Skanderborg - Flextur - Ej Planet</t>
  </si>
  <si>
    <t>Skive - Flextur - Ej Planet</t>
  </si>
  <si>
    <t>Struer - Flextur - Ej Planet</t>
  </si>
  <si>
    <t>Syddjurs - Flextur - Ej Planet</t>
  </si>
  <si>
    <t>Viborg - Flextur - Ej Planet</t>
  </si>
  <si>
    <t>Århus - Flextur - Ej Planet</t>
  </si>
  <si>
    <t>Midttrafik - Flextur - Ej Planet</t>
  </si>
  <si>
    <t>Ikke-Støttet - Ej Planet</t>
  </si>
  <si>
    <t>Flextur EB, ej Planet</t>
  </si>
  <si>
    <t>Favrskov - Flextur EB - Ej Planet</t>
  </si>
  <si>
    <t>Hedensted - Flextur EB - Ej Planet</t>
  </si>
  <si>
    <t>Herning - Flextur EB - Ej Planet</t>
  </si>
  <si>
    <t>Holstebro - Flextur EB - Ej Planet</t>
  </si>
  <si>
    <t>Horsens - Flextur EB - Ej Planet</t>
  </si>
  <si>
    <t>Ikast-Brande - Flextur EB - Ej Planet</t>
  </si>
  <si>
    <t>Lemvig - Flextur EB - Ej Planet</t>
  </si>
  <si>
    <t>Norddjurs - Flextur EB - Ej Planet</t>
  </si>
  <si>
    <t>Odder - Flextur EB - Ej Planet</t>
  </si>
  <si>
    <t>Randers - Flextur EB - Ej Planet</t>
  </si>
  <si>
    <t>Ringkøbing-Skjern - Flextur EB - Ej Planet</t>
  </si>
  <si>
    <t>Silkeborg - Flextur EB - Ej Planet</t>
  </si>
  <si>
    <t>Skanderborg - Flextur EB - Ej Planet</t>
  </si>
  <si>
    <t>Skive - Flextur EB - Ej Planet</t>
  </si>
  <si>
    <t>Struer - Flextur EB - Ej Planet</t>
  </si>
  <si>
    <t>Syddjurs - Flextur EB - Ej Planet</t>
  </si>
  <si>
    <t>Viborg - Flextur EB - Ej Planet</t>
  </si>
  <si>
    <t>Århus - Flextur EB - Ej Planet</t>
  </si>
  <si>
    <t>PLUSTUR</t>
  </si>
  <si>
    <t xml:space="preserve">Favrskov - Plustur, kørsel, </t>
  </si>
  <si>
    <t xml:space="preserve">Hedensted - Plustur, kørsel, </t>
  </si>
  <si>
    <t xml:space="preserve">Herning - Plustur, kørsel, </t>
  </si>
  <si>
    <t xml:space="preserve">Holstebro - Plustur, kørsel, </t>
  </si>
  <si>
    <t xml:space="preserve">Horsens - Plustur, kørsel, </t>
  </si>
  <si>
    <t xml:space="preserve">Ikast-Brande - Plustur, kørsel, </t>
  </si>
  <si>
    <t xml:space="preserve">Lemvig - Plustur, kørsel, </t>
  </si>
  <si>
    <t xml:space="preserve">Norddjurs - Plustur, kørsel, </t>
  </si>
  <si>
    <t xml:space="preserve">Odder - Plustur, kørsel, </t>
  </si>
  <si>
    <t xml:space="preserve">Randers - Plustur, kørsel, </t>
  </si>
  <si>
    <t xml:space="preserve">Ringkøbing-Skjern - Plustur, kørsel, </t>
  </si>
  <si>
    <t xml:space="preserve">Silkeborg - Plustur, kørsel, </t>
  </si>
  <si>
    <t xml:space="preserve">Skanderborg - Plustur, kørsel, </t>
  </si>
  <si>
    <t xml:space="preserve">Skive - Plustur, kørsel, </t>
  </si>
  <si>
    <t xml:space="preserve">Struer - Plustur, kørsel, </t>
  </si>
  <si>
    <t xml:space="preserve">Syddjurs - Plustur, kørsel, </t>
  </si>
  <si>
    <t xml:space="preserve">Viborg - Plustur, kørsel, </t>
  </si>
  <si>
    <t xml:space="preserve">Århus - Plustur, kørsel, </t>
  </si>
  <si>
    <t xml:space="preserve">Favrskov - Plustur, egenbetaling, </t>
  </si>
  <si>
    <t xml:space="preserve">Hedensted - Plustur, egenbetaling, </t>
  </si>
  <si>
    <t xml:space="preserve">Herning - Plustur, egenbetaling, </t>
  </si>
  <si>
    <t xml:space="preserve">Holstebro - Plustur, egenbetaling, </t>
  </si>
  <si>
    <t xml:space="preserve">Horsens - Plustur, egenbetaling, </t>
  </si>
  <si>
    <t xml:space="preserve">Ikast-Brande - Plustur, egenbetaling, </t>
  </si>
  <si>
    <t xml:space="preserve">Lemvig - Plustur, egenbetaling, </t>
  </si>
  <si>
    <t xml:space="preserve">Norddjurs - Plustur, egenbetaling, </t>
  </si>
  <si>
    <t xml:space="preserve">Odder - Plustur, egenbetaling, </t>
  </si>
  <si>
    <t xml:space="preserve">Randers - Plustur, egenbetaling, </t>
  </si>
  <si>
    <t xml:space="preserve">Ringkøbing-Skjern - Plustur, egenbetaling, </t>
  </si>
  <si>
    <t xml:space="preserve">Silkeborg - Plustur, egenbetaling, </t>
  </si>
  <si>
    <t xml:space="preserve">Skanderborg - Plustur, egenbetaling, </t>
  </si>
  <si>
    <t xml:space="preserve">Skive - Plustur, egenbetaling, </t>
  </si>
  <si>
    <t xml:space="preserve">Struer - Plustur, egenbetaling, </t>
  </si>
  <si>
    <t xml:space="preserve">Syddjurs - Plustur, egenbetaling, </t>
  </si>
  <si>
    <t xml:space="preserve">Viborg - Plustur, egenbetaling, </t>
  </si>
  <si>
    <t xml:space="preserve">Århus - Plustur, egenbetaling, </t>
  </si>
  <si>
    <t xml:space="preserve">Favrskov - Plustur, adm.bidrag, </t>
  </si>
  <si>
    <t xml:space="preserve">Hedensted - Plustur, adm.bidrag, </t>
  </si>
  <si>
    <t xml:space="preserve">Herning - Plustur, adm.bidrag, </t>
  </si>
  <si>
    <t xml:space="preserve">Holstebro - Plustur, adm.bidrag, </t>
  </si>
  <si>
    <t xml:space="preserve">Horsens - Plustur, adm.bidrag, </t>
  </si>
  <si>
    <t xml:space="preserve">Ikast-Brande - Plustur, adm.bidrag, </t>
  </si>
  <si>
    <t xml:space="preserve">Lemvig - Plustur, adm.bidrag, </t>
  </si>
  <si>
    <t xml:space="preserve">Norddjurs - Plustur, adm.bidrag, </t>
  </si>
  <si>
    <t xml:space="preserve">Odder - Plustur, adm.bidrag, </t>
  </si>
  <si>
    <t xml:space="preserve">Randers - Plustur, adm.bidrag, </t>
  </si>
  <si>
    <t xml:space="preserve">Ringkøbing-Skjern - Plustur, adm.bidrag, </t>
  </si>
  <si>
    <t xml:space="preserve">Silkeborg - Plustur, adm.bidrag, </t>
  </si>
  <si>
    <t xml:space="preserve">Skanderborg - Plustur, adm.bidrag, </t>
  </si>
  <si>
    <t xml:space="preserve">Skive - Plustur, adm.bidrag, </t>
  </si>
  <si>
    <t xml:space="preserve">Struer - Plustur, adm.bidrag, </t>
  </si>
  <si>
    <t xml:space="preserve">Syddjurs - Plustur, adm.bidrag, </t>
  </si>
  <si>
    <t xml:space="preserve">Viborg - Plustur, adm.bidrag, </t>
  </si>
  <si>
    <t xml:space="preserve">Århus - Plustur, adm.bidrag, </t>
  </si>
  <si>
    <t xml:space="preserve">Favrskov - Plustur, bestillerbidrag, </t>
  </si>
  <si>
    <t xml:space="preserve">Hedensted - Plustur, bestillerbidrag, </t>
  </si>
  <si>
    <t xml:space="preserve">Herning - Plustur, bestillerbidrag, </t>
  </si>
  <si>
    <t xml:space="preserve">Holstebro - Plustur, bestillerbidrag, </t>
  </si>
  <si>
    <t xml:space="preserve">Horsens - Plustur, bestillerbidrag, </t>
  </si>
  <si>
    <t xml:space="preserve">Ikast-Brande - Plustur, bestillerbidrag, </t>
  </si>
  <si>
    <t xml:space="preserve">Lemvig - Plustur, bestillerbidrag, </t>
  </si>
  <si>
    <t xml:space="preserve">Norddjurs - Plustur, bestillerbidrag, </t>
  </si>
  <si>
    <t xml:space="preserve">Odder - Plustur, bestillerbidrag, </t>
  </si>
  <si>
    <t xml:space="preserve">Randers - Plustur, bestillerbidrag, </t>
  </si>
  <si>
    <t xml:space="preserve">Ringkøbing-Skjern - Plustur, bestillerbidrag, </t>
  </si>
  <si>
    <t xml:space="preserve">Silkeborg - Plustur, bestillerbidrag, </t>
  </si>
  <si>
    <t xml:space="preserve">Skanderborg - Plustur, bestillerbidrag, </t>
  </si>
  <si>
    <t xml:space="preserve">Skive - Plustur, bestillerbidrag, </t>
  </si>
  <si>
    <t xml:space="preserve">Struer - Plustur, bestillerbidrag, </t>
  </si>
  <si>
    <t xml:space="preserve">Syddjurs - Plustur, bestillerbidrag, </t>
  </si>
  <si>
    <t xml:space="preserve">Viborg - Plustur, bestillerbidrag, </t>
  </si>
  <si>
    <t xml:space="preserve">Århus - Plustur, bestillerbidrag, </t>
  </si>
  <si>
    <t>Favrskov - Plustur, adm.bidrag, bestiller</t>
  </si>
  <si>
    <t>Hedensted - Plustur, adm.bidrag, bestiller</t>
  </si>
  <si>
    <t>Herning - Plustur, adm.bidrag, bestiller</t>
  </si>
  <si>
    <t>Holstebro - Plustur, adm.bidrag, bestiller</t>
  </si>
  <si>
    <t>Horsens - Plustur, adm.bidrag, bestiller</t>
  </si>
  <si>
    <t>Ikast-Brande - Plustur, adm.bidrag, bestiller</t>
  </si>
  <si>
    <t>Lemvig - Plustur, adm.bidrag, bestiller</t>
  </si>
  <si>
    <t>Norddjurs - Plustur, adm.bidrag, bestiller</t>
  </si>
  <si>
    <t>Odder - Plustur, adm.bidrag, bestiller</t>
  </si>
  <si>
    <t>Randers - Plustur, adm.bidrag, bestiller</t>
  </si>
  <si>
    <t>Ringkøbing-Skjern - Plustur, adm.bidrag, bestiller</t>
  </si>
  <si>
    <t>Silkeborg - Plustur, adm.bidrag, bestiller</t>
  </si>
  <si>
    <t>Skanderborg - Plustur, adm.bidrag, bestiller</t>
  </si>
  <si>
    <t>Skive - Plustur, adm.bidrag, bestiller</t>
  </si>
  <si>
    <t>Struer - Plustur, adm.bidrag, bestiller</t>
  </si>
  <si>
    <t>Syddjurs - Plustur, adm.bidrag, bestiller</t>
  </si>
  <si>
    <t>Viborg - Plustur, adm.bidrag, bestiller</t>
  </si>
  <si>
    <t>Århus - Plustur, adm.bidrag, bestiller</t>
  </si>
  <si>
    <t>Plustur kørsel</t>
  </si>
  <si>
    <t>Plustur egenbetaling</t>
  </si>
  <si>
    <t>Plustur adm.bidrag</t>
  </si>
  <si>
    <t>Plustur bestillerbidrag kørsel</t>
  </si>
  <si>
    <t>Plustur bestillerbidrag adm.bidrag</t>
  </si>
  <si>
    <t>Plustur, ej Planet</t>
  </si>
  <si>
    <t>Favrskov - Plustur - Ej Planet</t>
  </si>
  <si>
    <t>Hedensted - Plustur - Ej Planet</t>
  </si>
  <si>
    <t>Herning - Plustur - Ej Planet</t>
  </si>
  <si>
    <t>Holstebro - Plustur - Ej Planet</t>
  </si>
  <si>
    <t>Horsens - Plustur - Ej Planet</t>
  </si>
  <si>
    <t>Ikast-Brande - Plustur - Ej Planet</t>
  </si>
  <si>
    <t>Lemvig - Plustur - Ej Planet</t>
  </si>
  <si>
    <t>Norddjurs - Plustur - Ej Planet</t>
  </si>
  <si>
    <t>Odder - Plustur - Ej Planet</t>
  </si>
  <si>
    <t>Randers - Plustur - Ej Planet</t>
  </si>
  <si>
    <t>Ringkøbing-Skjern - Plustur - Ej Planet</t>
  </si>
  <si>
    <t>Silkeborg - Plustur - Ej Planet</t>
  </si>
  <si>
    <t>Skanderborg - Plustur - Ej Planet</t>
  </si>
  <si>
    <t>Skive - Plustur - Ej Planet</t>
  </si>
  <si>
    <t>Struer - Plustur - Ej Planet</t>
  </si>
  <si>
    <t>Syddjurs - Plustur - Ej Planet</t>
  </si>
  <si>
    <t>Viborg - Plustur - Ej Planet</t>
  </si>
  <si>
    <t>Århus - Plustur - Ej Planet</t>
  </si>
  <si>
    <t>Plustur EB, ej Planet</t>
  </si>
  <si>
    <t>Favrskov - Plustur EB - Ej Planet</t>
  </si>
  <si>
    <t>Hedensted - Plustur EB - Ej Planet</t>
  </si>
  <si>
    <t>Herning - Plustur EB - Ej Planet</t>
  </si>
  <si>
    <t>Holstebro - Plustur EB - Ej Planet</t>
  </si>
  <si>
    <t>Horsens - Plustur EB - Ej Planet</t>
  </si>
  <si>
    <t>Ikast-Brande - Plustur EB - Ej Planet</t>
  </si>
  <si>
    <t>Lemvig - Plustur EB - Ej Planet</t>
  </si>
  <si>
    <t>Norddjurs - Plustur EB - Ej Planet</t>
  </si>
  <si>
    <t>Odder - Plustur EB - Ej Planet</t>
  </si>
  <si>
    <t>Randers - Plustur EB - Ej Planet</t>
  </si>
  <si>
    <t>Ringkøbing-Skjern - Plustur EB - Ej Planet</t>
  </si>
  <si>
    <t>Silkeborg - Plustur EB - Ej Planet</t>
  </si>
  <si>
    <t>Skanderborg - Plustur EB - Ej Planet</t>
  </si>
  <si>
    <t>Skive - Plustur EB - Ej Planet</t>
  </si>
  <si>
    <t>Struer - Plustur EB - Ej Planet</t>
  </si>
  <si>
    <t>Syddjurs - Plustur EB - Ej Planet</t>
  </si>
  <si>
    <t>Viborg - Plustur EB - Ej Planet</t>
  </si>
  <si>
    <t>Århus - Plustur EB - Ej Planet</t>
  </si>
  <si>
    <t>Region Midt</t>
  </si>
  <si>
    <t>ERSTAT</t>
  </si>
  <si>
    <t>Teleerstat - Flexbus, kørsel</t>
  </si>
  <si>
    <t>TELETAXI</t>
  </si>
  <si>
    <t xml:space="preserve">Favrskov - Flexbus, kørsel, </t>
  </si>
  <si>
    <t xml:space="preserve">Hedensted - Flexbus, kørsel, </t>
  </si>
  <si>
    <t>Flyttes til Letbane erstaning</t>
  </si>
  <si>
    <t xml:space="preserve">Herning - Flexbus, kørsel, </t>
  </si>
  <si>
    <t xml:space="preserve">Holstebro - Flexbus, kørsel, </t>
  </si>
  <si>
    <t xml:space="preserve">Horsens - Flexbus, kørsel, </t>
  </si>
  <si>
    <t xml:space="preserve">Ikast-Brande - Flexbus, kørsel, </t>
  </si>
  <si>
    <t xml:space="preserve">Lemvig - Flexbus, kørsel, </t>
  </si>
  <si>
    <t xml:space="preserve">Norddjurs - Flexbus, kørsel, </t>
  </si>
  <si>
    <t xml:space="preserve">Odder - Flexbus, kørsel, </t>
  </si>
  <si>
    <t xml:space="preserve">Randers - Flexbus, kørsel, </t>
  </si>
  <si>
    <t xml:space="preserve">Ringkøbing-Skjern - Flexbus, kørsel, </t>
  </si>
  <si>
    <t xml:space="preserve">Silkeborg - Flexbus, kørsel, </t>
  </si>
  <si>
    <t xml:space="preserve">Skanderborg - Flexbus, kørsel, </t>
  </si>
  <si>
    <t xml:space="preserve">Skive - Flexbus, kørsel, </t>
  </si>
  <si>
    <t xml:space="preserve">Struer - Flexbus, kørsel, </t>
  </si>
  <si>
    <t xml:space="preserve">Syddjurs - Flexbus, kørsel, </t>
  </si>
  <si>
    <t xml:space="preserve">Viborg - Flexbus, kørsel, </t>
  </si>
  <si>
    <t xml:space="preserve">Århus - Flexbus, kørsel, </t>
  </si>
  <si>
    <t xml:space="preserve">Favrskov - Flexbus, egenbetaling, </t>
  </si>
  <si>
    <t xml:space="preserve">Hedensted - Flexbus, egenbetaling, </t>
  </si>
  <si>
    <t xml:space="preserve">Herning - Flexbus, egenbetaling, </t>
  </si>
  <si>
    <t xml:space="preserve">Holstebro - Flexbus, egenbetaling, </t>
  </si>
  <si>
    <t xml:space="preserve">Horsens - Flexbus, egenbetaling, </t>
  </si>
  <si>
    <t xml:space="preserve">Ikast-Brande - Flexbus, egenbetaling, </t>
  </si>
  <si>
    <t xml:space="preserve">Lemvig - Flexbus, egenbetaling, </t>
  </si>
  <si>
    <t xml:space="preserve">Norddjurs - Flexbus, egenbetaling, </t>
  </si>
  <si>
    <t xml:space="preserve">Odder - Flexbus, egenbetaling, </t>
  </si>
  <si>
    <t xml:space="preserve">Randers - Flexbus, egenbetaling, </t>
  </si>
  <si>
    <t xml:space="preserve">Ringkøbing-Skjern - Flexbus, egenbetaling, </t>
  </si>
  <si>
    <t xml:space="preserve">Silkeborg - Flexbus, egenbetaling, </t>
  </si>
  <si>
    <t xml:space="preserve">Skanderborg - Flexbus, egenbetaling, </t>
  </si>
  <si>
    <t xml:space="preserve">Skive - Flexbus, egenbetaling, </t>
  </si>
  <si>
    <t xml:space="preserve">Struer - Flexbus, egenbetaling, </t>
  </si>
  <si>
    <t xml:space="preserve">Syddjurs - Flexbus, egenbetaling, </t>
  </si>
  <si>
    <t xml:space="preserve">Viborg - Flexbus, egenbetaling, </t>
  </si>
  <si>
    <t xml:space="preserve">Århus - Flexbus, egenbetaling, </t>
  </si>
  <si>
    <t xml:space="preserve">Teleerstat - Flexbus, egenbetaling, </t>
  </si>
  <si>
    <t xml:space="preserve">Favrskov - Flexbus, adm.bidrag, </t>
  </si>
  <si>
    <t xml:space="preserve">Hedensted - Flexbus, adm.bidrag, </t>
  </si>
  <si>
    <t xml:space="preserve">Herning - Flexbus, adm.bidrag, </t>
  </si>
  <si>
    <t xml:space="preserve">Holstebro - Flexbus, adm.bidrag, </t>
  </si>
  <si>
    <t xml:space="preserve">Horsens - Flexbus, adm.bidrag, </t>
  </si>
  <si>
    <t xml:space="preserve">Ikast-Brande - Flexbus, adm.bidrag, </t>
  </si>
  <si>
    <t xml:space="preserve">Lemvig - Flexbus, adm.bidrag, </t>
  </si>
  <si>
    <t xml:space="preserve">Norddjurs - Flexbus, adm.bidrag, </t>
  </si>
  <si>
    <t xml:space="preserve">Odder - Flexbus, adm.bidrag, </t>
  </si>
  <si>
    <t xml:space="preserve">Randers - Flexbus, adm.bidrag, </t>
  </si>
  <si>
    <t xml:space="preserve">Ringkøbing-Skjern - Flexbus, adm.bidrag, </t>
  </si>
  <si>
    <t xml:space="preserve">Silkeborg - Flexbus, adm.bidrag, </t>
  </si>
  <si>
    <t xml:space="preserve">Skanderborg - Flexbus, adm.bidrag, </t>
  </si>
  <si>
    <t xml:space="preserve">Skive - Flexbus, adm.bidrag, </t>
  </si>
  <si>
    <t xml:space="preserve">Struer - Flexbus, adm.bidrag, </t>
  </si>
  <si>
    <t xml:space="preserve">Syddjurs - Flexbus, adm.bidrag, </t>
  </si>
  <si>
    <t xml:space="preserve">Viborg - Flexbus, adm.bidrag, </t>
  </si>
  <si>
    <t xml:space="preserve">Århus - Flexbus, adm.bidrag, </t>
  </si>
  <si>
    <t xml:space="preserve">Region Midt - Flexbus, adm.bidrag, </t>
  </si>
  <si>
    <t>Midttrafik-Tjenesteydelser-Flexbus</t>
  </si>
  <si>
    <t xml:space="preserve">Favrskov - Flexbus, bestillerbidrag, </t>
  </si>
  <si>
    <t xml:space="preserve">Hedensted - Flexbus, bestillerbidrag, </t>
  </si>
  <si>
    <t xml:space="preserve">Herning - Flexbus, bestillerbidrag, </t>
  </si>
  <si>
    <t xml:space="preserve">Holstebro - Flexbus, bestillerbidrag, </t>
  </si>
  <si>
    <t xml:space="preserve">Horsens - Flexbus, bestillerbidrag, </t>
  </si>
  <si>
    <t xml:space="preserve">Ikast-Brande - Flexbus, bestillerbidrag, </t>
  </si>
  <si>
    <t xml:space="preserve">Lemvig - Flexbus, bestillerbidrag, </t>
  </si>
  <si>
    <t xml:space="preserve">Norddjurs - Flexbus, bestillerbidrag, </t>
  </si>
  <si>
    <t xml:space="preserve">Odder - Flexbus, bestillerbidrag, </t>
  </si>
  <si>
    <t xml:space="preserve">Randers - Flexbus, bestillerbidrag, </t>
  </si>
  <si>
    <t xml:space="preserve">Ringkøbing-Skjern - Flexbus, bestillerbidrag, </t>
  </si>
  <si>
    <t xml:space="preserve">Silkeborg - Flexbus, bestillerbidrag, </t>
  </si>
  <si>
    <t xml:space="preserve">Skanderborg - Flexbus, bestillerbidrag, </t>
  </si>
  <si>
    <t xml:space="preserve">Skive - Flexbus, bestillerbidrag, </t>
  </si>
  <si>
    <t xml:space="preserve">Struer - Flexbus, bestillerbidrag, </t>
  </si>
  <si>
    <t xml:space="preserve">Syddjurs - Flexbus, bestillerbidrag, </t>
  </si>
  <si>
    <t xml:space="preserve">Viborg - Flexbus, bestillerbidrag, </t>
  </si>
  <si>
    <t xml:space="preserve">Århus - Flexbus, bestillerbidrag, </t>
  </si>
  <si>
    <t>Region Midt - Flexbus, bestillerbidrag</t>
  </si>
  <si>
    <t>Region Midt - Teleerstat, betillerbidrag</t>
  </si>
  <si>
    <t>Favrskov - Flexbus, adm.bidrag, bestiller</t>
  </si>
  <si>
    <t>Hedensted - Flexbus, adm.bidrag, bestiller</t>
  </si>
  <si>
    <t>Herning - Flexbus, adm.bidrag, bestiller</t>
  </si>
  <si>
    <t>Holstebro - Flexbus, adm.bidrag, bestiller</t>
  </si>
  <si>
    <t>Horsens - Flexbus, adm.bidrag, bestiller</t>
  </si>
  <si>
    <t>Ikast-Brande - Flexbus, adm.bidrag, bestiller</t>
  </si>
  <si>
    <t>Lemvig - Flexbus, adm.bidrag, bestiller</t>
  </si>
  <si>
    <t>Norddjurs - Flexbus, adm.bidrag, bestiller</t>
  </si>
  <si>
    <t>Odder - Flexbus, adm.bidrag, bestiller</t>
  </si>
  <si>
    <t>Randers - Flexbus, adm.bidrag, bestiller</t>
  </si>
  <si>
    <t>Ringkøbing-Skjern - Flexbus, adm.bidrag, bestiller</t>
  </si>
  <si>
    <t>Silkeborg - Flexbus, adm.bidrag, bestiller</t>
  </si>
  <si>
    <t>Skanderborg - Flexbus, adm.bidrag, bestiller</t>
  </si>
  <si>
    <t>Skive - Flexbus, adm.bidrag, bestiller</t>
  </si>
  <si>
    <t>Struer - Flexbus, adm.bidrag, bestiller</t>
  </si>
  <si>
    <t>Syddjurs - Flexbus, adm.bidrag, bestiller</t>
  </si>
  <si>
    <t>Viborg - Flexbus, adm.bidrag, bestiller</t>
  </si>
  <si>
    <t>Århus - Flexbus, adm.bidrag, bestiller</t>
  </si>
  <si>
    <t>Region Midt - Flexbus, adm.bidrag, bestiller</t>
  </si>
  <si>
    <t>Teleerstat - Flexbus, adm.bidrag, bestiller</t>
  </si>
  <si>
    <t>Flexbus kørsel</t>
  </si>
  <si>
    <t>Flexbus egenbetaling</t>
  </si>
  <si>
    <t>Flexbus adm.bidrag</t>
  </si>
  <si>
    <t>Flexbus bestillerbidrag kørsel</t>
  </si>
  <si>
    <t>Flexbus bestillerbidrag adm.bidrag</t>
  </si>
  <si>
    <t>Flexbus, ej Planet</t>
  </si>
  <si>
    <t>Favrskov - Flexbus - Ej Planet</t>
  </si>
  <si>
    <t>Hedensted - Flexbus - Ej Planet</t>
  </si>
  <si>
    <t>Herning - Flexbus - Ej Planet</t>
  </si>
  <si>
    <t>Holstebro - Flexbus - Ej Planet</t>
  </si>
  <si>
    <t>Horsens - Flexbus - Ej Planet</t>
  </si>
  <si>
    <t>Ikast-Brande - Flexbus - Ej Planet</t>
  </si>
  <si>
    <t>Lemvig - Flexbus - Ej Planet</t>
  </si>
  <si>
    <t>Norddjurs - Flexbus - Ej Planet</t>
  </si>
  <si>
    <t>Odder - Flexbus - Ej Planet</t>
  </si>
  <si>
    <t>Randers - Flexbus - Ej Planet</t>
  </si>
  <si>
    <t>Ringkøbing-Skjern - Flexbus - Ej Planet</t>
  </si>
  <si>
    <t>Silkeborg - Flexbus - Ej Planet</t>
  </si>
  <si>
    <t>Skanderborg - Flexbus - Ej Planet</t>
  </si>
  <si>
    <t>Skive - Flexbus - Ej Planet</t>
  </si>
  <si>
    <t>Struer - Flexbus - Ej Planet</t>
  </si>
  <si>
    <t>Syddjurs - Flexbus - Ej Planet</t>
  </si>
  <si>
    <t>Viborg - Flexbus - Ej Planet</t>
  </si>
  <si>
    <t>Århus - Flexbus - Ej Planet</t>
  </si>
  <si>
    <t>Flexbus EB, ej Planet</t>
  </si>
  <si>
    <t>Favrskov - Flexbus EB - Ej Planet</t>
  </si>
  <si>
    <t>Hedensted - Flexbus EB - Ej Planet</t>
  </si>
  <si>
    <t>Herning - Flexbus EB - Ej Planet</t>
  </si>
  <si>
    <t>Holstebro - Flexbus EB - Ej Planet</t>
  </si>
  <si>
    <t>Horsens - Flexbus EB - Ej Planet</t>
  </si>
  <si>
    <t>Ikast-Brande - Flexbus EB - Ej Planet</t>
  </si>
  <si>
    <t>Lemvig - Flexbus EB - Ej Planet</t>
  </si>
  <si>
    <t>Norddjurs - Flexbus EB - Ej Planet</t>
  </si>
  <si>
    <t>Odder - Flexbus EB - Ej Planet</t>
  </si>
  <si>
    <t>Randers - Flexbus EB - Ej Planet</t>
  </si>
  <si>
    <t>Ringkøbing-Skjern - Flexbus EB - Ej Planet</t>
  </si>
  <si>
    <t>Silkeborg - Flexbus EB - Ej Planet</t>
  </si>
  <si>
    <t>Skanderborg - Flexbus EB - Ej Planet</t>
  </si>
  <si>
    <t>Skive - Flexbus EB - Ej Planet</t>
  </si>
  <si>
    <t>Struer - Flexbus EB - Ej Planet</t>
  </si>
  <si>
    <t>Syddjurs - Flexbus EB - Ej Planet</t>
  </si>
  <si>
    <t>Viborg - Flexbus EB - Ej Planet</t>
  </si>
  <si>
    <t>Århus - Flexbus EB - Ej Planet</t>
  </si>
  <si>
    <t>Region - Flexbus EB - Ej Planet</t>
  </si>
  <si>
    <t>Skolekørsel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</si>
</sst>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#,##0;\-#,##0;\-;@"/>
    <numFmt numFmtId="165" formatCode="_-* #,##0_-;\-* #,##0_-;_-* &quot;-&quot;??_-;_-@_-"/>
    <numFmt numFmtId="166" formatCode="_-* #,##0.00\ _k_r_._-;\-* #,##0.00\ _k_r_._-;_-* &quot;-&quot;??\ _k_r_._-;_-@_-"/>
    <numFmt numFmtId="167" formatCode="_ * #,##0_ ;_ * \-#,##0_ ;_ * &quot;-&quot;??_ ;_ @_ "/>
    <numFmt numFmtId="168" formatCode="_ * #,##0.00_ ;_ * \-#,##0.00_ ;_ * &quot;-&quot;??_ ;_ @_ "/>
    <numFmt numFmtId="169" formatCode="0.0%"/>
    <numFmt numFmtId="170" formatCode="#,##0.0;\-#,##0.0;\-;@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b/>
      <sz val="10"/>
      <color rgb="FF00000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b/>
      <sz val="24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2"/>
      <color rgb="FF000000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12"/>
      <color rgb="FFFF0000"/>
      <name val="Calibri Light"/>
      <family val="2"/>
      <scheme val="major"/>
    </font>
    <font>
      <sz val="12"/>
      <color rgb="FF000000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2"/>
      <color rgb="FF00000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name val="Arial"/>
    </font>
  </fonts>
  <fills count="2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111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theme="4" tint="0.79998168889431442"/>
      </patternFill>
    </fill>
    <fill>
      <patternFill patternType="solid">
        <fgColor theme="5" tint="0.39997558519241921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0" fontId="2" fillId="0" borderId="0"/>
    <xf numFmtId="0" fontId="26" fillId="0" borderId="0"/>
    <xf numFmtId="43" fontId="2" fillId="0" borderId="0" applyFont="0" applyFill="0" applyBorder="0" applyAlignment="0" applyProtection="0"/>
  </cellStyleXfs>
  <cellXfs count="232">
    <xf numFmtId="0" fontId="0" fillId="0" borderId="0" xfId="0"/>
    <xf numFmtId="0" fontId="0" fillId="0" borderId="0" xfId="0" pivotButton="1"/>
    <xf numFmtId="164" fontId="0" fillId="0" borderId="0" xfId="0" applyNumberFormat="1"/>
    <xf numFmtId="164" fontId="0" fillId="0" borderId="0" xfId="0" pivotButton="1" applyNumberFormat="1"/>
    <xf numFmtId="0" fontId="3" fillId="0" borderId="0" xfId="0" applyFont="1"/>
    <xf numFmtId="0" fontId="4" fillId="4" borderId="1" xfId="0" applyFont="1" applyFill="1" applyBorder="1"/>
    <xf numFmtId="0" fontId="4" fillId="4" borderId="3" xfId="0" applyFont="1" applyFill="1" applyBorder="1"/>
    <xf numFmtId="164" fontId="3" fillId="0" borderId="0" xfId="0" applyNumberFormat="1" applyFont="1"/>
    <xf numFmtId="164" fontId="3" fillId="0" borderId="4" xfId="0" applyNumberFormat="1" applyFont="1" applyBorder="1"/>
    <xf numFmtId="0" fontId="5" fillId="0" borderId="5" xfId="0" applyFont="1" applyBorder="1"/>
    <xf numFmtId="164" fontId="5" fillId="0" borderId="5" xfId="0" applyNumberFormat="1" applyFont="1" applyBorder="1"/>
    <xf numFmtId="164" fontId="5" fillId="0" borderId="6" xfId="0" applyNumberFormat="1" applyFont="1" applyBorder="1"/>
    <xf numFmtId="0" fontId="4" fillId="4" borderId="1" xfId="0" applyFont="1" applyFill="1" applyBorder="1" applyAlignment="1">
      <alignment horizontal="center"/>
    </xf>
    <xf numFmtId="164" fontId="3" fillId="3" borderId="0" xfId="0" applyNumberFormat="1" applyFont="1" applyFill="1"/>
    <xf numFmtId="0" fontId="9" fillId="7" borderId="6" xfId="5" applyFont="1" applyFill="1" applyBorder="1" applyAlignment="1">
      <alignment horizontal="center" vertical="center" wrapText="1"/>
    </xf>
    <xf numFmtId="0" fontId="11" fillId="7" borderId="5" xfId="5" applyFont="1" applyFill="1" applyBorder="1" applyAlignment="1">
      <alignment vertical="center"/>
    </xf>
    <xf numFmtId="0" fontId="9" fillId="7" borderId="7" xfId="5" applyFont="1" applyFill="1" applyBorder="1" applyAlignment="1">
      <alignment horizontal="center" vertical="center" wrapText="1"/>
    </xf>
    <xf numFmtId="0" fontId="3" fillId="0" borderId="0" xfId="5" applyFont="1"/>
    <xf numFmtId="0" fontId="9" fillId="7" borderId="8" xfId="5" applyFont="1" applyFill="1" applyBorder="1" applyAlignment="1">
      <alignment horizontal="center" vertical="center" wrapText="1"/>
    </xf>
    <xf numFmtId="0" fontId="12" fillId="0" borderId="0" xfId="5" applyFont="1"/>
    <xf numFmtId="164" fontId="3" fillId="0" borderId="0" xfId="5" applyNumberFormat="1" applyFont="1"/>
    <xf numFmtId="164" fontId="3" fillId="8" borderId="0" xfId="4" applyNumberFormat="1" applyFont="1" applyFill="1" applyAlignment="1">
      <alignment horizontal="center"/>
    </xf>
    <xf numFmtId="9" fontId="3" fillId="0" borderId="0" xfId="4" applyFont="1" applyAlignment="1">
      <alignment horizontal="center"/>
    </xf>
    <xf numFmtId="0" fontId="13" fillId="9" borderId="0" xfId="5" applyFont="1" applyFill="1"/>
    <xf numFmtId="164" fontId="5" fillId="9" borderId="0" xfId="5" applyNumberFormat="1" applyFont="1" applyFill="1"/>
    <xf numFmtId="0" fontId="5" fillId="9" borderId="0" xfId="5" applyFont="1" applyFill="1"/>
    <xf numFmtId="164" fontId="5" fillId="9" borderId="0" xfId="4" applyNumberFormat="1" applyFont="1" applyFill="1" applyAlignment="1">
      <alignment horizontal="center"/>
    </xf>
    <xf numFmtId="9" fontId="5" fillId="9" borderId="0" xfId="4" applyFont="1" applyFill="1" applyAlignment="1">
      <alignment horizontal="center"/>
    </xf>
    <xf numFmtId="10" fontId="0" fillId="8" borderId="0" xfId="0" applyNumberFormat="1" applyFill="1"/>
    <xf numFmtId="10" fontId="0" fillId="0" borderId="0" xfId="0" applyNumberFormat="1"/>
    <xf numFmtId="164" fontId="3" fillId="0" borderId="0" xfId="4" applyNumberFormat="1" applyFont="1" applyAlignment="1"/>
    <xf numFmtId="164" fontId="3" fillId="8" borderId="0" xfId="4" applyNumberFormat="1" applyFont="1" applyFill="1" applyAlignment="1"/>
    <xf numFmtId="0" fontId="0" fillId="8" borderId="0" xfId="0" applyFill="1"/>
    <xf numFmtId="0" fontId="3" fillId="10" borderId="0" xfId="0" applyFont="1" applyFill="1"/>
    <xf numFmtId="0" fontId="3" fillId="11" borderId="0" xfId="0" applyFont="1" applyFill="1"/>
    <xf numFmtId="0" fontId="5" fillId="0" borderId="0" xfId="0" applyFont="1"/>
    <xf numFmtId="0" fontId="5" fillId="0" borderId="7" xfId="0" applyFont="1" applyBorder="1" applyAlignment="1">
      <alignment horizontal="center"/>
    </xf>
    <xf numFmtId="0" fontId="14" fillId="11" borderId="0" xfId="0" applyFont="1" applyFill="1"/>
    <xf numFmtId="164" fontId="3" fillId="11" borderId="7" xfId="4" applyNumberFormat="1" applyFont="1" applyFill="1" applyBorder="1"/>
    <xf numFmtId="164" fontId="15" fillId="6" borderId="7" xfId="4" applyNumberFormat="1" applyFont="1" applyFill="1" applyBorder="1"/>
    <xf numFmtId="9" fontId="3" fillId="11" borderId="7" xfId="4" applyFont="1" applyFill="1" applyBorder="1"/>
    <xf numFmtId="9" fontId="3" fillId="6" borderId="7" xfId="4" applyFont="1" applyFill="1" applyBorder="1"/>
    <xf numFmtId="0" fontId="16" fillId="0" borderId="0" xfId="0" applyFont="1"/>
    <xf numFmtId="0" fontId="17" fillId="0" borderId="0" xfId="0" applyFont="1"/>
    <xf numFmtId="0" fontId="4" fillId="4" borderId="0" xfId="0" applyFont="1" applyFill="1"/>
    <xf numFmtId="0" fontId="4" fillId="12" borderId="7" xfId="0" applyFont="1" applyFill="1" applyBorder="1"/>
    <xf numFmtId="0" fontId="4" fillId="13" borderId="7" xfId="0" applyFont="1" applyFill="1" applyBorder="1"/>
    <xf numFmtId="0" fontId="0" fillId="10" borderId="0" xfId="0" applyFill="1"/>
    <xf numFmtId="164" fontId="3" fillId="11" borderId="0" xfId="0" applyNumberFormat="1" applyFont="1" applyFill="1"/>
    <xf numFmtId="164" fontId="15" fillId="6" borderId="0" xfId="0" applyNumberFormat="1" applyFont="1" applyFill="1"/>
    <xf numFmtId="164" fontId="3" fillId="14" borderId="0" xfId="0" applyNumberFormat="1" applyFont="1" applyFill="1"/>
    <xf numFmtId="164" fontId="3" fillId="15" borderId="0" xfId="0" applyNumberFormat="1" applyFont="1" applyFill="1"/>
    <xf numFmtId="164" fontId="4" fillId="4" borderId="0" xfId="0" applyNumberFormat="1" applyFont="1" applyFill="1"/>
    <xf numFmtId="164" fontId="4" fillId="4" borderId="9" xfId="0" applyNumberFormat="1" applyFont="1" applyFill="1" applyBorder="1"/>
    <xf numFmtId="9" fontId="0" fillId="0" borderId="0" xfId="4" applyFont="1"/>
    <xf numFmtId="164" fontId="5" fillId="0" borderId="0" xfId="0" applyNumberFormat="1" applyFont="1"/>
    <xf numFmtId="0" fontId="14" fillId="11" borderId="1" xfId="0" applyFont="1" applyFill="1" applyBorder="1"/>
    <xf numFmtId="0" fontId="5" fillId="5" borderId="0" xfId="0" applyFont="1" applyFill="1"/>
    <xf numFmtId="17" fontId="5" fillId="5" borderId="0" xfId="0" quotePrefix="1" applyNumberFormat="1" applyFont="1" applyFill="1"/>
    <xf numFmtId="0" fontId="5" fillId="5" borderId="0" xfId="0" quotePrefix="1" applyFont="1" applyFill="1"/>
    <xf numFmtId="0" fontId="5" fillId="0" borderId="0" xfId="0" applyFont="1" applyAlignment="1">
      <alignment horizontal="center"/>
    </xf>
    <xf numFmtId="0" fontId="18" fillId="16" borderId="1" xfId="0" applyFont="1" applyFill="1" applyBorder="1"/>
    <xf numFmtId="0" fontId="4" fillId="16" borderId="1" xfId="0" applyFont="1" applyFill="1" applyBorder="1"/>
    <xf numFmtId="0" fontId="19" fillId="11" borderId="0" xfId="0" applyFont="1" applyFill="1"/>
    <xf numFmtId="0" fontId="4" fillId="0" borderId="0" xfId="0" applyFont="1"/>
    <xf numFmtId="164" fontId="4" fillId="4" borderId="10" xfId="0" applyNumberFormat="1" applyFont="1" applyFill="1" applyBorder="1"/>
    <xf numFmtId="0" fontId="3" fillId="0" borderId="0" xfId="0" pivotButton="1" applyFont="1"/>
    <xf numFmtId="0" fontId="4" fillId="4" borderId="1" xfId="0" pivotButton="1" applyFont="1" applyFill="1" applyBorder="1"/>
    <xf numFmtId="0" fontId="4" fillId="12" borderId="7" xfId="0" pivotButton="1" applyFont="1" applyFill="1" applyBorder="1"/>
    <xf numFmtId="0" fontId="4" fillId="13" borderId="7" xfId="0" pivotButton="1" applyFont="1" applyFill="1" applyBorder="1"/>
    <xf numFmtId="0" fontId="20" fillId="0" borderId="0" xfId="6" applyFont="1"/>
    <xf numFmtId="167" fontId="21" fillId="0" borderId="0" xfId="6" applyNumberFormat="1" applyFont="1"/>
    <xf numFmtId="164" fontId="20" fillId="0" borderId="0" xfId="6" applyNumberFormat="1" applyFont="1"/>
    <xf numFmtId="167" fontId="20" fillId="17" borderId="0" xfId="7" applyNumberFormat="1" applyFont="1" applyFill="1"/>
    <xf numFmtId="0" fontId="21" fillId="0" borderId="0" xfId="6" applyFont="1"/>
    <xf numFmtId="0" fontId="20" fillId="0" borderId="0" xfId="6" quotePrefix="1" applyFont="1"/>
    <xf numFmtId="167" fontId="20" fillId="0" borderId="0" xfId="7" applyNumberFormat="1" applyFont="1"/>
    <xf numFmtId="14" fontId="20" fillId="0" borderId="0" xfId="6" applyNumberFormat="1" applyFont="1"/>
    <xf numFmtId="167" fontId="21" fillId="17" borderId="0" xfId="7" applyNumberFormat="1" applyFont="1" applyFill="1"/>
    <xf numFmtId="168" fontId="20" fillId="0" borderId="0" xfId="6" applyNumberFormat="1" applyFont="1"/>
    <xf numFmtId="167" fontId="20" fillId="0" borderId="0" xfId="6" applyNumberFormat="1" applyFont="1"/>
    <xf numFmtId="166" fontId="20" fillId="0" borderId="0" xfId="6" applyNumberFormat="1" applyFont="1"/>
    <xf numFmtId="167" fontId="21" fillId="0" borderId="5" xfId="7" applyNumberFormat="1" applyFont="1" applyBorder="1"/>
    <xf numFmtId="0" fontId="21" fillId="0" borderId="5" xfId="6" applyFont="1" applyBorder="1"/>
    <xf numFmtId="167" fontId="21" fillId="0" borderId="5" xfId="6" applyNumberFormat="1" applyFont="1" applyBorder="1"/>
    <xf numFmtId="167" fontId="20" fillId="0" borderId="5" xfId="6" applyNumberFormat="1" applyFont="1" applyBorder="1"/>
    <xf numFmtId="0" fontId="20" fillId="0" borderId="5" xfId="6" applyFont="1" applyBorder="1"/>
    <xf numFmtId="168" fontId="21" fillId="0" borderId="5" xfId="6" applyNumberFormat="1" applyFont="1" applyBorder="1"/>
    <xf numFmtId="168" fontId="20" fillId="18" borderId="0" xfId="6" applyNumberFormat="1" applyFont="1" applyFill="1"/>
    <xf numFmtId="167" fontId="22" fillId="0" borderId="0" xfId="6" applyNumberFormat="1" applyFont="1"/>
    <xf numFmtId="167" fontId="20" fillId="19" borderId="0" xfId="7" applyNumberFormat="1" applyFont="1" applyFill="1"/>
    <xf numFmtId="167" fontId="20" fillId="2" borderId="0" xfId="6" applyNumberFormat="1" applyFont="1" applyFill="1"/>
    <xf numFmtId="0" fontId="21" fillId="2" borderId="0" xfId="6" applyFont="1" applyFill="1"/>
    <xf numFmtId="0" fontId="23" fillId="0" borderId="0" xfId="6" applyFont="1"/>
    <xf numFmtId="0" fontId="21" fillId="18" borderId="0" xfId="6" applyFont="1" applyFill="1"/>
    <xf numFmtId="0" fontId="21" fillId="19" borderId="0" xfId="6" applyFont="1" applyFill="1"/>
    <xf numFmtId="0" fontId="21" fillId="0" borderId="0" xfId="6" applyFont="1" applyAlignment="1">
      <alignment horizontal="center"/>
    </xf>
    <xf numFmtId="0" fontId="24" fillId="11" borderId="11" xfId="0" applyFont="1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10" fontId="0" fillId="11" borderId="13" xfId="0" applyNumberForma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10" fontId="0" fillId="0" borderId="0" xfId="4" applyNumberFormat="1" applyFont="1"/>
    <xf numFmtId="169" fontId="0" fillId="0" borderId="0" xfId="4" applyNumberFormat="1" applyFont="1"/>
    <xf numFmtId="164" fontId="6" fillId="0" borderId="0" xfId="0" applyNumberFormat="1" applyFont="1"/>
    <xf numFmtId="164" fontId="0" fillId="20" borderId="0" xfId="0" applyNumberFormat="1" applyFill="1"/>
    <xf numFmtId="164" fontId="6" fillId="20" borderId="0" xfId="0" applyNumberFormat="1" applyFont="1" applyFill="1" applyAlignment="1">
      <alignment horizontal="center" vertical="center" wrapText="1"/>
    </xf>
    <xf numFmtId="164" fontId="6" fillId="20" borderId="0" xfId="0" applyNumberFormat="1" applyFont="1" applyFill="1"/>
    <xf numFmtId="9" fontId="3" fillId="0" borderId="0" xfId="0" applyNumberFormat="1" applyFont="1"/>
    <xf numFmtId="0" fontId="5" fillId="0" borderId="14" xfId="0" applyFont="1" applyBorder="1"/>
    <xf numFmtId="164" fontId="5" fillId="0" borderId="14" xfId="0" applyNumberFormat="1" applyFont="1" applyBorder="1"/>
    <xf numFmtId="10" fontId="3" fillId="0" borderId="0" xfId="0" applyNumberFormat="1" applyFont="1"/>
    <xf numFmtId="43" fontId="3" fillId="8" borderId="0" xfId="3" applyFont="1" applyFill="1"/>
    <xf numFmtId="170" fontId="3" fillId="0" borderId="0" xfId="0" applyNumberFormat="1" applyFont="1"/>
    <xf numFmtId="170" fontId="5" fillId="0" borderId="14" xfId="0" applyNumberFormat="1" applyFont="1" applyBorder="1"/>
    <xf numFmtId="0" fontId="22" fillId="0" borderId="0" xfId="0" applyFont="1"/>
    <xf numFmtId="165" fontId="22" fillId="0" borderId="20" xfId="0" applyNumberFormat="1" applyFont="1" applyBorder="1"/>
    <xf numFmtId="165" fontId="23" fillId="2" borderId="20" xfId="0" applyNumberFormat="1" applyFont="1" applyFill="1" applyBorder="1"/>
    <xf numFmtId="165" fontId="22" fillId="0" borderId="22" xfId="0" applyNumberFormat="1" applyFont="1" applyBorder="1"/>
    <xf numFmtId="0" fontId="22" fillId="0" borderId="25" xfId="0" applyFont="1" applyBorder="1"/>
    <xf numFmtId="165" fontId="22" fillId="0" borderId="16" xfId="0" applyNumberFormat="1" applyFont="1" applyBorder="1"/>
    <xf numFmtId="165" fontId="22" fillId="0" borderId="17" xfId="0" applyNumberFormat="1" applyFont="1" applyBorder="1"/>
    <xf numFmtId="165" fontId="22" fillId="0" borderId="18" xfId="0" applyNumberFormat="1" applyFont="1" applyBorder="1"/>
    <xf numFmtId="165" fontId="22" fillId="0" borderId="19" xfId="0" applyNumberFormat="1" applyFont="1" applyBorder="1"/>
    <xf numFmtId="165" fontId="23" fillId="2" borderId="19" xfId="0" applyNumberFormat="1" applyFont="1" applyFill="1" applyBorder="1"/>
    <xf numFmtId="165" fontId="22" fillId="0" borderId="21" xfId="0" applyNumberFormat="1" applyFont="1" applyBorder="1"/>
    <xf numFmtId="0" fontId="22" fillId="2" borderId="15" xfId="0" applyFont="1" applyFill="1" applyBorder="1"/>
    <xf numFmtId="0" fontId="22" fillId="2" borderId="24" xfId="0" applyFont="1" applyFill="1" applyBorder="1"/>
    <xf numFmtId="0" fontId="22" fillId="2" borderId="26" xfId="0" applyFont="1" applyFill="1" applyBorder="1"/>
    <xf numFmtId="0" fontId="22" fillId="2" borderId="25" xfId="0" applyFont="1" applyFill="1" applyBorder="1"/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3" fillId="2" borderId="12" xfId="0" applyFont="1" applyFill="1" applyBorder="1" applyAlignment="1">
      <alignment horizontal="left"/>
    </xf>
    <xf numFmtId="0" fontId="22" fillId="0" borderId="13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3" fillId="2" borderId="19" xfId="0" applyFont="1" applyFill="1" applyBorder="1" applyAlignment="1">
      <alignment horizontal="left"/>
    </xf>
    <xf numFmtId="165" fontId="23" fillId="2" borderId="21" xfId="0" applyNumberFormat="1" applyFont="1" applyFill="1" applyBorder="1"/>
    <xf numFmtId="165" fontId="23" fillId="2" borderId="22" xfId="0" applyNumberFormat="1" applyFont="1" applyFill="1" applyBorder="1"/>
    <xf numFmtId="165" fontId="23" fillId="2" borderId="23" xfId="0" applyNumberFormat="1" applyFont="1" applyFill="1" applyBorder="1"/>
    <xf numFmtId="0" fontId="23" fillId="2" borderId="21" xfId="0" applyFont="1" applyFill="1" applyBorder="1" applyAlignment="1">
      <alignment horizontal="left"/>
    </xf>
    <xf numFmtId="165" fontId="22" fillId="0" borderId="0" xfId="0" applyNumberFormat="1" applyFont="1"/>
    <xf numFmtId="165" fontId="23" fillId="2" borderId="0" xfId="0" applyNumberFormat="1" applyFont="1" applyFill="1"/>
    <xf numFmtId="0" fontId="22" fillId="0" borderId="24" xfId="0" applyFont="1" applyBorder="1"/>
    <xf numFmtId="165" fontId="0" fillId="0" borderId="0" xfId="3" applyNumberFormat="1" applyFont="1"/>
    <xf numFmtId="0" fontId="0" fillId="19" borderId="15" xfId="0" applyFill="1" applyBorder="1"/>
    <xf numFmtId="0" fontId="0" fillId="19" borderId="26" xfId="0" applyFill="1" applyBorder="1"/>
    <xf numFmtId="0" fontId="0" fillId="19" borderId="24" xfId="0" applyFill="1" applyBorder="1"/>
    <xf numFmtId="0" fontId="0" fillId="19" borderId="13" xfId="0" applyFill="1" applyBorder="1"/>
    <xf numFmtId="0" fontId="0" fillId="19" borderId="21" xfId="0" applyFill="1" applyBorder="1"/>
    <xf numFmtId="0" fontId="0" fillId="19" borderId="22" xfId="0" applyFill="1" applyBorder="1"/>
    <xf numFmtId="0" fontId="0" fillId="0" borderId="12" xfId="0" applyBorder="1"/>
    <xf numFmtId="165" fontId="0" fillId="0" borderId="19" xfId="0" applyNumberFormat="1" applyBorder="1"/>
    <xf numFmtId="165" fontId="0" fillId="0" borderId="0" xfId="0" applyNumberFormat="1"/>
    <xf numFmtId="165" fontId="22" fillId="0" borderId="12" xfId="3" applyNumberFormat="1" applyFont="1" applyBorder="1"/>
    <xf numFmtId="0" fontId="0" fillId="0" borderId="13" xfId="0" applyBorder="1"/>
    <xf numFmtId="0" fontId="0" fillId="0" borderId="22" xfId="0" applyBorder="1"/>
    <xf numFmtId="165" fontId="0" fillId="19" borderId="22" xfId="0" applyNumberFormat="1" applyFill="1" applyBorder="1"/>
    <xf numFmtId="0" fontId="0" fillId="0" borderId="16" xfId="0" applyBorder="1"/>
    <xf numFmtId="0" fontId="0" fillId="0" borderId="18" xfId="0" applyBorder="1"/>
    <xf numFmtId="0" fontId="0" fillId="0" borderId="21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165" fontId="0" fillId="19" borderId="24" xfId="0" applyNumberFormat="1" applyFill="1" applyBorder="1"/>
    <xf numFmtId="165" fontId="0" fillId="19" borderId="26" xfId="0" applyNumberFormat="1" applyFill="1" applyBorder="1"/>
    <xf numFmtId="165" fontId="23" fillId="19" borderId="15" xfId="3" applyNumberFormat="1" applyFont="1" applyFill="1" applyBorder="1"/>
    <xf numFmtId="165" fontId="0" fillId="0" borderId="21" xfId="0" applyNumberFormat="1" applyBorder="1"/>
    <xf numFmtId="165" fontId="0" fillId="0" borderId="22" xfId="0" applyNumberFormat="1" applyBorder="1"/>
    <xf numFmtId="165" fontId="0" fillId="0" borderId="0" xfId="3" applyNumberFormat="1" applyFont="1" applyBorder="1"/>
    <xf numFmtId="165" fontId="6" fillId="0" borderId="0" xfId="3" applyNumberFormat="1" applyFont="1" applyFill="1" applyBorder="1"/>
    <xf numFmtId="165" fontId="0" fillId="19" borderId="25" xfId="0" applyNumberFormat="1" applyFill="1" applyBorder="1"/>
    <xf numFmtId="0" fontId="0" fillId="0" borderId="19" xfId="0" applyBorder="1"/>
    <xf numFmtId="165" fontId="22" fillId="19" borderId="15" xfId="3" applyNumberFormat="1" applyFont="1" applyFill="1" applyBorder="1"/>
    <xf numFmtId="165" fontId="22" fillId="0" borderId="12" xfId="0" applyNumberFormat="1" applyFont="1" applyBorder="1"/>
    <xf numFmtId="165" fontId="23" fillId="2" borderId="12" xfId="0" applyNumberFormat="1" applyFont="1" applyFill="1" applyBorder="1"/>
    <xf numFmtId="165" fontId="22" fillId="0" borderId="13" xfId="0" applyNumberFormat="1" applyFont="1" applyBorder="1"/>
    <xf numFmtId="0" fontId="20" fillId="0" borderId="0" xfId="10" applyFont="1"/>
    <xf numFmtId="0" fontId="21" fillId="0" borderId="0" xfId="10" applyFont="1" applyAlignment="1">
      <alignment horizontal="center"/>
    </xf>
    <xf numFmtId="0" fontId="20" fillId="0" borderId="17" xfId="10" applyFont="1" applyBorder="1"/>
    <xf numFmtId="0" fontId="21" fillId="0" borderId="0" xfId="10" applyFont="1"/>
    <xf numFmtId="0" fontId="21" fillId="0" borderId="19" xfId="10" applyFont="1" applyBorder="1"/>
    <xf numFmtId="0" fontId="21" fillId="0" borderId="20" xfId="10" applyFont="1" applyBorder="1"/>
    <xf numFmtId="165" fontId="20" fillId="0" borderId="0" xfId="10" applyNumberFormat="1" applyFont="1"/>
    <xf numFmtId="43" fontId="20" fillId="0" borderId="0" xfId="10" applyNumberFormat="1" applyFont="1"/>
    <xf numFmtId="0" fontId="20" fillId="0" borderId="19" xfId="10" applyFont="1" applyBorder="1"/>
    <xf numFmtId="165" fontId="20" fillId="0" borderId="20" xfId="10" applyNumberFormat="1" applyFont="1" applyBorder="1"/>
    <xf numFmtId="43" fontId="20" fillId="8" borderId="0" xfId="10" applyNumberFormat="1" applyFont="1" applyFill="1"/>
    <xf numFmtId="0" fontId="21" fillId="0" borderId="5" xfId="10" applyFont="1" applyBorder="1"/>
    <xf numFmtId="165" fontId="21" fillId="0" borderId="5" xfId="10" applyNumberFormat="1" applyFont="1" applyBorder="1"/>
    <xf numFmtId="43" fontId="21" fillId="0" borderId="5" xfId="10" applyNumberFormat="1" applyFont="1" applyBorder="1"/>
    <xf numFmtId="0" fontId="21" fillId="0" borderId="27" xfId="10" applyFont="1" applyBorder="1"/>
    <xf numFmtId="165" fontId="21" fillId="0" borderId="14" xfId="10" applyNumberFormat="1" applyFont="1" applyBorder="1"/>
    <xf numFmtId="0" fontId="20" fillId="0" borderId="22" xfId="10" applyFont="1" applyBorder="1"/>
    <xf numFmtId="0" fontId="21" fillId="0" borderId="14" xfId="10" applyFont="1" applyBorder="1"/>
    <xf numFmtId="165" fontId="21" fillId="0" borderId="28" xfId="10" applyNumberFormat="1" applyFont="1" applyBorder="1"/>
    <xf numFmtId="3" fontId="20" fillId="0" borderId="0" xfId="10" applyNumberFormat="1" applyFont="1"/>
    <xf numFmtId="0" fontId="20" fillId="8" borderId="0" xfId="10" applyFont="1" applyFill="1"/>
    <xf numFmtId="165" fontId="20" fillId="0" borderId="0" xfId="11" applyNumberFormat="1" applyFont="1"/>
    <xf numFmtId="43" fontId="20" fillId="0" borderId="0" xfId="11" applyFont="1"/>
    <xf numFmtId="166" fontId="20" fillId="0" borderId="0" xfId="10" applyNumberFormat="1" applyFont="1"/>
    <xf numFmtId="43" fontId="21" fillId="0" borderId="0" xfId="11" applyFont="1"/>
    <xf numFmtId="165" fontId="21" fillId="0" borderId="5" xfId="11" applyNumberFormat="1" applyFont="1" applyBorder="1"/>
    <xf numFmtId="43" fontId="21" fillId="0" borderId="0" xfId="10" applyNumberFormat="1" applyFont="1"/>
    <xf numFmtId="166" fontId="22" fillId="0" borderId="0" xfId="0" applyNumberFormat="1" applyFont="1"/>
    <xf numFmtId="166" fontId="20" fillId="21" borderId="0" xfId="10" applyNumberFormat="1" applyFont="1" applyFill="1"/>
    <xf numFmtId="165" fontId="22" fillId="2" borderId="12" xfId="0" applyNumberFormat="1" applyFont="1" applyFill="1" applyBorder="1"/>
    <xf numFmtId="165" fontId="22" fillId="2" borderId="20" xfId="0" applyNumberFormat="1" applyFont="1" applyFill="1" applyBorder="1"/>
    <xf numFmtId="165" fontId="22" fillId="2" borderId="13" xfId="0" applyNumberFormat="1" applyFont="1" applyFill="1" applyBorder="1"/>
    <xf numFmtId="0" fontId="0" fillId="19" borderId="25" xfId="0" applyFill="1" applyBorder="1"/>
    <xf numFmtId="0" fontId="0" fillId="19" borderId="29" xfId="0" applyFill="1" applyBorder="1"/>
    <xf numFmtId="165" fontId="0" fillId="0" borderId="16" xfId="0" applyNumberFormat="1" applyBorder="1"/>
    <xf numFmtId="165" fontId="0" fillId="0" borderId="17" xfId="0" applyNumberFormat="1" applyBorder="1"/>
    <xf numFmtId="165" fontId="0" fillId="0" borderId="18" xfId="0" applyNumberFormat="1" applyBorder="1"/>
    <xf numFmtId="165" fontId="0" fillId="0" borderId="20" xfId="0" applyNumberFormat="1" applyBorder="1"/>
    <xf numFmtId="165" fontId="0" fillId="0" borderId="23" xfId="0" applyNumberFormat="1" applyBorder="1"/>
    <xf numFmtId="165" fontId="0" fillId="0" borderId="24" xfId="0" applyNumberFormat="1" applyBorder="1"/>
    <xf numFmtId="165" fontId="0" fillId="0" borderId="26" xfId="0" applyNumberFormat="1" applyBorder="1"/>
    <xf numFmtId="165" fontId="0" fillId="0" borderId="25" xfId="0" applyNumberFormat="1" applyBorder="1"/>
    <xf numFmtId="165" fontId="23" fillId="19" borderId="25" xfId="3" applyNumberFormat="1" applyFont="1" applyFill="1" applyBorder="1"/>
    <xf numFmtId="165" fontId="22" fillId="0" borderId="20" xfId="3" applyNumberFormat="1" applyFont="1" applyBorder="1"/>
    <xf numFmtId="0" fontId="6" fillId="0" borderId="0" xfId="0" applyFont="1" applyAlignment="1">
      <alignment horizontal="center"/>
    </xf>
    <xf numFmtId="0" fontId="21" fillId="0" borderId="0" xfId="10" applyFont="1" applyAlignment="1">
      <alignment horizontal="center"/>
    </xf>
    <xf numFmtId="0" fontId="21" fillId="0" borderId="16" xfId="10" applyFont="1" applyBorder="1" applyAlignment="1">
      <alignment horizontal="center"/>
    </xf>
    <xf numFmtId="0" fontId="21" fillId="0" borderId="17" xfId="10" applyFont="1" applyBorder="1" applyAlignment="1">
      <alignment horizontal="center"/>
    </xf>
    <xf numFmtId="0" fontId="21" fillId="0" borderId="18" xfId="10" applyFont="1" applyBorder="1" applyAlignment="1">
      <alignment horizontal="center"/>
    </xf>
    <xf numFmtId="0" fontId="25" fillId="2" borderId="11" xfId="0" applyFont="1" applyFill="1" applyBorder="1" applyAlignment="1">
      <alignment horizontal="center" wrapText="1"/>
    </xf>
    <xf numFmtId="0" fontId="25" fillId="2" borderId="13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167" fontId="21" fillId="0" borderId="0" xfId="7" applyNumberFormat="1" applyFont="1" applyAlignment="1">
      <alignment horizontal="center" wrapText="1"/>
    </xf>
    <xf numFmtId="0" fontId="21" fillId="0" borderId="0" xfId="6" applyFont="1" applyAlignment="1">
      <alignment horizontal="center" wrapText="1"/>
    </xf>
  </cellXfs>
  <cellStyles count="12">
    <cellStyle name="Komma" xfId="3" builtinId="3"/>
    <cellStyle name="Komma 2" xfId="7" xr:uid="{3A8C65C6-8089-4919-80FC-4D7FCD67A6F6}"/>
    <cellStyle name="Komma 3" xfId="11" xr:uid="{E7F59DE6-1D5C-43B7-8353-8B2D377A6E03}"/>
    <cellStyle name="Normal" xfId="0" builtinId="0"/>
    <cellStyle name="Normal 10" xfId="1" xr:uid="{DFD22D99-D34F-431C-97B9-8C5BBB1ED3BB}"/>
    <cellStyle name="Normal 2" xfId="6" xr:uid="{05DF872C-88C3-4337-82DD-40B8A2455464}"/>
    <cellStyle name="Normal 21 2" xfId="9" xr:uid="{59255508-CAD5-442A-9780-11FCFD2A7522}"/>
    <cellStyle name="Normal 3" xfId="8" xr:uid="{2ADB4269-DC67-4606-8818-0349EF35E2A3}"/>
    <cellStyle name="Normal 4" xfId="10" xr:uid="{E2B7D6F3-EE1A-439A-A8E1-B9F4D528AEF4}"/>
    <cellStyle name="Normal 51" xfId="2" xr:uid="{D877F0B0-738A-46D5-AB35-15F00D3EBAC9}"/>
    <cellStyle name="Normal 9" xfId="5" xr:uid="{B9C94DB8-58D9-40BB-8D07-C0A916C27F67}"/>
    <cellStyle name="Procent" xfId="4" builtinId="5"/>
  </cellStyles>
  <dxfs count="73"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  <dxf>
      <numFmt numFmtId="164" formatCode="#,##0;\-#,##0;\-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d09fs07.fd09.local\MT2$\&#216;konomi\Driftsomr&#229;der\Flextrafik\2017\Opf&#248;lgning\Flexk&#248;rsel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&#216;konomi\Prisme\FIE\Omr&#229;der\Flextrafik\Endelig%20afregning\FIE3652%20Endelig%20afregning%202024%20-%20alle%20v3.xlsx" TargetMode="External"/><Relationship Id="rId1" Type="http://schemas.openxmlformats.org/officeDocument/2006/relationships/externalLinkPath" Target="/&#216;konomi/Prisme/FIE/Omr&#229;der/Flextrafik/Endelig%20afregning/FIE3652%20Endelig%20afregning%202024%20-%20alle%20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fra SAP"/>
      <sheetName val="Vejledning"/>
      <sheetName val="Handicap"/>
      <sheetName val="Handicap 2016"/>
      <sheetName val="Handi opf"/>
      <sheetName val="Flextur"/>
      <sheetName val="Flextur 2016"/>
      <sheetName val="Flextur opf"/>
      <sheetName val="Flextur DYR"/>
      <sheetName val="Teletaxa"/>
      <sheetName val="Teletaxa 2016"/>
      <sheetName val="Teletaxa opf"/>
      <sheetName val="Teletaxa erstat"/>
      <sheetName val="Kommunal"/>
      <sheetName val="SAP EB"/>
      <sheetName val="Til opslag"/>
      <sheetName val="Kommunal 2016"/>
      <sheetName val="Komm opf"/>
      <sheetName val="Special kørsel opf"/>
      <sheetName val="Syd, Fyn, Region, NT"/>
      <sheetName val="Syd, Fyn, Region, NT 2016"/>
      <sheetName val="Rest opf"/>
      <sheetName val="Overblik"/>
      <sheetName val="Faktisk fakturering"/>
      <sheetName val="Kontrol"/>
      <sheetName val="Adm.omk"/>
      <sheetName val="Favrskov"/>
      <sheetName val="Hedensted"/>
      <sheetName val="Herning"/>
      <sheetName val="Holstebro"/>
      <sheetName val="Horsens"/>
      <sheetName val="Ikast-Brande"/>
      <sheetName val="Lemvig"/>
      <sheetName val="Norddjurs"/>
      <sheetName val="Odder"/>
      <sheetName val="Randers"/>
      <sheetName val="Ringkøbing"/>
      <sheetName val="Samsø"/>
      <sheetName val="Silkeborg"/>
      <sheetName val="Skanderborg"/>
      <sheetName val="Skive"/>
      <sheetName val="Struer"/>
      <sheetName val="Syddjurs"/>
      <sheetName val="Viborg"/>
      <sheetName val="Aarhus"/>
      <sheetName val="Region"/>
      <sheetName val="Ark1"/>
      <sheetName val="Ark2"/>
    </sheetNames>
    <sheetDataSet>
      <sheetData sheetId="0"/>
      <sheetData sheetId="1"/>
      <sheetData sheetId="2"/>
      <sheetData sheetId="3">
        <row r="6">
          <cell r="C6" t="str">
            <v>Kommune</v>
          </cell>
        </row>
        <row r="7">
          <cell r="C7" t="str">
            <v>Favrskov</v>
          </cell>
        </row>
        <row r="8">
          <cell r="C8" t="str">
            <v>Hedensted</v>
          </cell>
        </row>
        <row r="9">
          <cell r="C9" t="str">
            <v>Herning</v>
          </cell>
        </row>
        <row r="10">
          <cell r="C10" t="str">
            <v>Holstebro</v>
          </cell>
        </row>
        <row r="11">
          <cell r="C11" t="str">
            <v>Horsens</v>
          </cell>
        </row>
        <row r="12">
          <cell r="C12" t="str">
            <v>Ikast-Brande</v>
          </cell>
        </row>
        <row r="13">
          <cell r="C13" t="str">
            <v>Lemvig</v>
          </cell>
        </row>
        <row r="14">
          <cell r="C14" t="str">
            <v>Movia</v>
          </cell>
        </row>
        <row r="15">
          <cell r="C15" t="str">
            <v>Norddjurs</v>
          </cell>
        </row>
        <row r="16">
          <cell r="C16" t="str">
            <v>NT</v>
          </cell>
        </row>
        <row r="17">
          <cell r="C17" t="str">
            <v>Odder</v>
          </cell>
        </row>
        <row r="18">
          <cell r="C18" t="str">
            <v>Randers</v>
          </cell>
        </row>
        <row r="19">
          <cell r="C19" t="str">
            <v>Ringkøbing-Skjern</v>
          </cell>
        </row>
        <row r="20">
          <cell r="C20" t="str">
            <v>Samsø</v>
          </cell>
        </row>
        <row r="21">
          <cell r="C21" t="str">
            <v>Silkeborg</v>
          </cell>
        </row>
        <row r="22">
          <cell r="C22" t="str">
            <v>Skanderborg</v>
          </cell>
        </row>
        <row r="23">
          <cell r="C23" t="str">
            <v>Skive</v>
          </cell>
        </row>
        <row r="24">
          <cell r="C24" t="str">
            <v>Struer</v>
          </cell>
        </row>
        <row r="25">
          <cell r="C25" t="str">
            <v>Syddjurs</v>
          </cell>
        </row>
        <row r="26">
          <cell r="C26" t="str">
            <v>Viborg</v>
          </cell>
        </row>
        <row r="27">
          <cell r="C27" t="str">
            <v>Aarhus</v>
          </cell>
        </row>
        <row r="28">
          <cell r="C28"/>
        </row>
      </sheetData>
      <sheetData sheetId="4"/>
      <sheetData sheetId="5"/>
      <sheetData sheetId="6">
        <row r="6">
          <cell r="A6" t="str">
            <v>Navn</v>
          </cell>
        </row>
        <row r="7">
          <cell r="A7" t="str">
            <v>Flextur</v>
          </cell>
        </row>
        <row r="8">
          <cell r="A8" t="str">
            <v>Favrskov</v>
          </cell>
        </row>
        <row r="9">
          <cell r="A9" t="str">
            <v>Hedensted</v>
          </cell>
        </row>
        <row r="10">
          <cell r="A10" t="str">
            <v>Holstebro</v>
          </cell>
        </row>
        <row r="11">
          <cell r="A11" t="str">
            <v>Horsens</v>
          </cell>
        </row>
        <row r="12">
          <cell r="A12" t="str">
            <v>Ikast-Brande</v>
          </cell>
        </row>
        <row r="13">
          <cell r="A13" t="str">
            <v>Lemvig</v>
          </cell>
        </row>
        <row r="14">
          <cell r="A14" t="str">
            <v>Norddjurs</v>
          </cell>
        </row>
        <row r="15">
          <cell r="A15" t="str">
            <v>Odder</v>
          </cell>
        </row>
        <row r="16">
          <cell r="A16" t="str">
            <v>Randers</v>
          </cell>
        </row>
        <row r="17">
          <cell r="A17" t="str">
            <v>Ringkøbing-Skjern</v>
          </cell>
        </row>
        <row r="18">
          <cell r="A18" t="str">
            <v>Silkeborg</v>
          </cell>
        </row>
        <row r="19">
          <cell r="A19" t="str">
            <v>Skanderborg, støttet Flextur*</v>
          </cell>
        </row>
        <row r="20">
          <cell r="A20" t="str">
            <v>Skanderborg, Flextur ung*</v>
          </cell>
        </row>
        <row r="21">
          <cell r="A21" t="str">
            <v>Skive</v>
          </cell>
        </row>
        <row r="22">
          <cell r="A22" t="str">
            <v>Struer</v>
          </cell>
        </row>
        <row r="23">
          <cell r="A23" t="str">
            <v>Syddjurs</v>
          </cell>
        </row>
        <row r="24">
          <cell r="A24" t="str">
            <v>Viborg</v>
          </cell>
        </row>
        <row r="25">
          <cell r="A25" t="str">
            <v>Aarhus</v>
          </cell>
        </row>
        <row r="26">
          <cell r="A26" t="str">
            <v>I alt</v>
          </cell>
        </row>
      </sheetData>
      <sheetData sheetId="7"/>
      <sheetData sheetId="8"/>
      <sheetData sheetId="9"/>
      <sheetData sheetId="10">
        <row r="6">
          <cell r="A6" t="str">
            <v>Navn</v>
          </cell>
        </row>
        <row r="7">
          <cell r="A7" t="str">
            <v>Favrskov</v>
          </cell>
        </row>
        <row r="8">
          <cell r="A8" t="str">
            <v>Hedensted</v>
          </cell>
        </row>
        <row r="9">
          <cell r="A9" t="str">
            <v>Herning</v>
          </cell>
        </row>
        <row r="10">
          <cell r="A10" t="str">
            <v>Holstebro</v>
          </cell>
        </row>
        <row r="11">
          <cell r="A11" t="str">
            <v>Horsens</v>
          </cell>
        </row>
        <row r="12">
          <cell r="A12" t="str">
            <v>Odder</v>
          </cell>
        </row>
        <row r="13">
          <cell r="A13" t="str">
            <v>Region Midtjylland 2</v>
          </cell>
        </row>
        <row r="14">
          <cell r="A14" t="str">
            <v>Region Midtjylland</v>
          </cell>
        </row>
        <row r="15">
          <cell r="A15" t="str">
            <v>Samsø</v>
          </cell>
        </row>
        <row r="16">
          <cell r="A16" t="str">
            <v>Silkeborg</v>
          </cell>
        </row>
        <row r="17">
          <cell r="A17" t="str">
            <v>Skanderborg</v>
          </cell>
        </row>
        <row r="18">
          <cell r="A18" t="str">
            <v>Skive</v>
          </cell>
        </row>
        <row r="19">
          <cell r="A19" t="str">
            <v>Struer</v>
          </cell>
        </row>
        <row r="20">
          <cell r="A20" t="str">
            <v>Viborg</v>
          </cell>
        </row>
        <row r="21">
          <cell r="A21" t="str">
            <v>I alt</v>
          </cell>
        </row>
      </sheetData>
      <sheetData sheetId="11"/>
      <sheetData sheetId="12"/>
      <sheetData sheetId="13">
        <row r="8">
          <cell r="A8"/>
        </row>
      </sheetData>
      <sheetData sheetId="14"/>
      <sheetData sheetId="15">
        <row r="4">
          <cell r="A4">
            <v>1</v>
          </cell>
          <cell r="B4" t="str">
            <v>jan</v>
          </cell>
        </row>
        <row r="5">
          <cell r="A5">
            <v>2</v>
          </cell>
          <cell r="B5" t="str">
            <v>feb</v>
          </cell>
        </row>
        <row r="6">
          <cell r="A6">
            <v>3</v>
          </cell>
          <cell r="B6" t="str">
            <v>mar</v>
          </cell>
        </row>
        <row r="7">
          <cell r="A7">
            <v>4</v>
          </cell>
          <cell r="B7" t="str">
            <v>apr</v>
          </cell>
        </row>
        <row r="8">
          <cell r="A8">
            <v>5</v>
          </cell>
          <cell r="B8" t="str">
            <v>maj</v>
          </cell>
        </row>
        <row r="9">
          <cell r="A9">
            <v>6</v>
          </cell>
          <cell r="B9" t="str">
            <v>jun</v>
          </cell>
        </row>
        <row r="10">
          <cell r="A10">
            <v>7</v>
          </cell>
          <cell r="B10" t="str">
            <v>jul</v>
          </cell>
        </row>
        <row r="11">
          <cell r="A11">
            <v>8</v>
          </cell>
          <cell r="B11" t="str">
            <v>aug</v>
          </cell>
        </row>
        <row r="12">
          <cell r="A12">
            <v>9</v>
          </cell>
          <cell r="B12" t="str">
            <v>sep</v>
          </cell>
        </row>
        <row r="13">
          <cell r="A13">
            <v>10</v>
          </cell>
          <cell r="B13" t="str">
            <v>okt</v>
          </cell>
        </row>
        <row r="14">
          <cell r="A14">
            <v>11</v>
          </cell>
          <cell r="B14" t="str">
            <v>nov</v>
          </cell>
        </row>
        <row r="15">
          <cell r="A15">
            <v>12</v>
          </cell>
          <cell r="B15" t="str">
            <v>dec</v>
          </cell>
        </row>
      </sheetData>
      <sheetData sheetId="16">
        <row r="6">
          <cell r="A6"/>
        </row>
        <row r="7">
          <cell r="A7"/>
        </row>
        <row r="8">
          <cell r="A8" t="str">
            <v>FavrskovBrækket Ben</v>
          </cell>
        </row>
        <row r="9">
          <cell r="A9" t="str">
            <v>FavrskovGenoptræning</v>
          </cell>
        </row>
        <row r="10">
          <cell r="A10" t="str">
            <v>FavrskovLægekørsel</v>
          </cell>
        </row>
        <row r="11">
          <cell r="A11" t="str">
            <v>Favrskov</v>
          </cell>
        </row>
        <row r="12">
          <cell r="A12" t="str">
            <v>Favrskov</v>
          </cell>
        </row>
        <row r="13">
          <cell r="A13" t="str">
            <v>Favrskov</v>
          </cell>
        </row>
        <row r="14">
          <cell r="A14" t="str">
            <v>Favrskov</v>
          </cell>
        </row>
        <row r="15">
          <cell r="A15" t="str">
            <v/>
          </cell>
        </row>
        <row r="16">
          <cell r="A16" t="str">
            <v>HedenstedSkolekørsel</v>
          </cell>
        </row>
        <row r="17">
          <cell r="A17" t="str">
            <v/>
          </cell>
        </row>
        <row r="18">
          <cell r="A18" t="str">
            <v>HolstebroHjælpemidler</v>
          </cell>
        </row>
        <row r="19">
          <cell r="A19" t="str">
            <v>HolstebroGenoptræning</v>
          </cell>
        </row>
        <row r="20">
          <cell r="A20" t="str">
            <v>HolstebroLægekørsel</v>
          </cell>
        </row>
        <row r="21">
          <cell r="A21" t="str">
            <v/>
          </cell>
        </row>
        <row r="22">
          <cell r="A22" t="str">
            <v>HorsensBrækket Ben</v>
          </cell>
        </row>
        <row r="23">
          <cell r="A23" t="str">
            <v>HorsensGenoptræning</v>
          </cell>
        </row>
        <row r="24">
          <cell r="A24" t="str">
            <v>HorsensLægekørsel</v>
          </cell>
        </row>
        <row r="25">
          <cell r="A25" t="str">
            <v>Horsens</v>
          </cell>
        </row>
        <row r="26">
          <cell r="A26" t="str">
            <v>Horsens</v>
          </cell>
        </row>
        <row r="27">
          <cell r="A27" t="str">
            <v/>
          </cell>
        </row>
        <row r="28">
          <cell r="A28" t="str">
            <v>Ikast-BrandeBrækket Ben</v>
          </cell>
        </row>
        <row r="29">
          <cell r="A29" t="str">
            <v>Ikast-Brande</v>
          </cell>
        </row>
        <row r="30">
          <cell r="A30" t="str">
            <v>Ikast-Brande</v>
          </cell>
        </row>
        <row r="31">
          <cell r="A31" t="str">
            <v>Ikast-Brande</v>
          </cell>
        </row>
        <row r="32">
          <cell r="A32" t="str">
            <v>Ikast-Brande</v>
          </cell>
        </row>
        <row r="33">
          <cell r="A33" t="str">
            <v>Ikast-BrandeLægekørsel</v>
          </cell>
        </row>
        <row r="34">
          <cell r="A34" t="str">
            <v/>
          </cell>
        </row>
        <row r="35">
          <cell r="A35" t="str">
            <v>LemvigLægekørsel</v>
          </cell>
        </row>
        <row r="36">
          <cell r="A36" t="str">
            <v/>
          </cell>
        </row>
        <row r="37">
          <cell r="A37" t="str">
            <v>NorddjursHjælpemidler</v>
          </cell>
        </row>
        <row r="38">
          <cell r="A38" t="str">
            <v>NorddjursBrækket Ben</v>
          </cell>
        </row>
        <row r="39">
          <cell r="A39" t="str">
            <v>NorddjursGenoptræning</v>
          </cell>
        </row>
        <row r="40">
          <cell r="A40" t="str">
            <v>NorddjursLægekørsel</v>
          </cell>
        </row>
        <row r="41">
          <cell r="A41" t="str">
            <v/>
          </cell>
        </row>
        <row r="42">
          <cell r="A42" t="str">
            <v>RandersHjælpemidler</v>
          </cell>
        </row>
        <row r="43">
          <cell r="A43" t="str">
            <v>RandersBrækket Ben</v>
          </cell>
        </row>
        <row r="44">
          <cell r="A44" t="str">
            <v>RandersLægekørsel</v>
          </cell>
        </row>
        <row r="45">
          <cell r="A45" t="str">
            <v>RandersSpecial voksne</v>
          </cell>
        </row>
        <row r="46">
          <cell r="A46" t="str">
            <v/>
          </cell>
        </row>
        <row r="47">
          <cell r="A47" t="str">
            <v>SamsøGenoptræning</v>
          </cell>
        </row>
        <row r="48">
          <cell r="A48" t="str">
            <v>SamsøLægekørsel</v>
          </cell>
        </row>
        <row r="49">
          <cell r="A49" t="str">
            <v/>
          </cell>
        </row>
        <row r="50">
          <cell r="A50" t="str">
            <v>SilkeborgHjælpemidler</v>
          </cell>
        </row>
        <row r="51">
          <cell r="A51" t="str">
            <v>SilkeborgBrækket Ben</v>
          </cell>
        </row>
        <row r="52">
          <cell r="A52" t="str">
            <v>SilkeborgGenoptræning</v>
          </cell>
        </row>
        <row r="53">
          <cell r="A53" t="str">
            <v>Silkeborg</v>
          </cell>
        </row>
        <row r="54">
          <cell r="A54" t="str">
            <v>SilkeborgLægekørsel</v>
          </cell>
        </row>
        <row r="55">
          <cell r="A55" t="str">
            <v/>
          </cell>
        </row>
        <row r="56">
          <cell r="A56" t="str">
            <v>SkanderborgBrækket Ben</v>
          </cell>
        </row>
        <row r="57">
          <cell r="A57" t="str">
            <v>SkanderborgSocialområdet UBU</v>
          </cell>
        </row>
        <row r="58">
          <cell r="A58" t="str">
            <v/>
          </cell>
        </row>
        <row r="59">
          <cell r="A59" t="str">
            <v>SkiveBrækket Ben</v>
          </cell>
        </row>
        <row r="60">
          <cell r="A60" t="str">
            <v>SkiveGenoptræning</v>
          </cell>
        </row>
        <row r="61">
          <cell r="A61" t="str">
            <v>SkiveLægekørsel</v>
          </cell>
        </row>
        <row r="62">
          <cell r="A62" t="str">
            <v>Skive</v>
          </cell>
        </row>
        <row r="63">
          <cell r="A63" t="str">
            <v>SkiveSpecial voksne</v>
          </cell>
        </row>
        <row r="64">
          <cell r="A64" t="str">
            <v/>
          </cell>
        </row>
        <row r="65">
          <cell r="A65" t="str">
            <v>SyddjursHjælpemidler</v>
          </cell>
        </row>
        <row r="66">
          <cell r="A66" t="str">
            <v>SyddjursBrækket Ben</v>
          </cell>
        </row>
        <row r="67">
          <cell r="A67" t="str">
            <v>SyddjursGenoptræning</v>
          </cell>
        </row>
        <row r="68">
          <cell r="A68" t="str">
            <v>SyddjursLægekørsel</v>
          </cell>
        </row>
        <row r="69">
          <cell r="A69" t="str">
            <v>SyddjursSpecial kørsel</v>
          </cell>
        </row>
        <row r="70">
          <cell r="A70" t="str">
            <v/>
          </cell>
        </row>
        <row r="71">
          <cell r="A71" t="str">
            <v>AarhusBrækket Ben</v>
          </cell>
        </row>
        <row r="72">
          <cell r="A72" t="str">
            <v>AarhusGenoptræning</v>
          </cell>
        </row>
        <row r="73">
          <cell r="A73" t="str">
            <v>Aarhus</v>
          </cell>
        </row>
        <row r="74">
          <cell r="A74" t="str">
            <v>AarhusBeskæftigelse/aktivering</v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/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ent Data"/>
      <sheetName val="Finanskladde"/>
      <sheetName val="Vejledning"/>
      <sheetName val="Oprydning jf. Tim"/>
      <sheetName val="Byrdefordel vognmandsbetaling"/>
      <sheetName val="Fordelingskonti"/>
      <sheetName val="Fordelingskonti (2)"/>
      <sheetName val="Fordelingskonti (3)"/>
      <sheetName val="Rejsegaranti"/>
      <sheetName val="Opsummering"/>
      <sheetName val="Handicap"/>
      <sheetName val="Pivot garantbiler"/>
      <sheetName val="Vognmandsbetaling ej bestiller"/>
      <sheetName val="Finans åben"/>
      <sheetName val="Flextur"/>
      <sheetName val="Plustur"/>
      <sheetName val="Flexbus"/>
      <sheetName val="Ej Planet"/>
      <sheetName val="Afstem sum"/>
      <sheetName val="Hensættelseskonti"/>
      <sheetName val="SAP data"/>
      <sheetName val="Råbalance 10404042, Flexafregni"/>
    </sheetNames>
    <sheetDataSet>
      <sheetData sheetId="0">
        <row r="1">
          <cell r="R1"/>
          <cell r="S1"/>
          <cell r="T1"/>
          <cell r="U1"/>
        </row>
        <row r="2">
          <cell r="T2"/>
          <cell r="U2" t="str">
            <v xml:space="preserve">Regnskab </v>
          </cell>
          <cell r="V2" t="str">
            <v>MTR</v>
          </cell>
          <cell r="W2" t="str">
            <v>MTR</v>
          </cell>
          <cell r="X2" t="str">
            <v>MTR</v>
          </cell>
          <cell r="Y2" t="str">
            <v>MTR</v>
          </cell>
        </row>
        <row r="3">
          <cell r="T3"/>
          <cell r="U3" t="str">
            <v xml:space="preserve">Beregn kolonne </v>
          </cell>
          <cell r="V3" t="str">
            <v>Ja</v>
          </cell>
          <cell r="W3" t="str">
            <v>Ja</v>
          </cell>
          <cell r="X3" t="str">
            <v>Ja</v>
          </cell>
          <cell r="Y3" t="str">
            <v>Ja</v>
          </cell>
        </row>
        <row r="4">
          <cell r="T4"/>
          <cell r="U4" t="str">
            <v xml:space="preserve">Kolonnetype </v>
          </cell>
          <cell r="V4" t="str">
            <v>Budget</v>
          </cell>
          <cell r="W4" t="str">
            <v>Budget</v>
          </cell>
          <cell r="X4" t="str">
            <v>Budget</v>
          </cell>
          <cell r="Y4" t="str">
            <v>Aktuel</v>
          </cell>
        </row>
        <row r="5">
          <cell r="T5"/>
          <cell r="U5" t="str">
            <v xml:space="preserve">BudgetModel </v>
          </cell>
          <cell r="V5" t="str">
            <v>2024OPR</v>
          </cell>
          <cell r="W5" t="str">
            <v>2024FR1</v>
          </cell>
          <cell r="X5" t="str">
            <v>2024FR2</v>
          </cell>
          <cell r="Y5" t="str">
            <v/>
          </cell>
        </row>
        <row r="6">
          <cell r="T6"/>
          <cell r="U6" t="str">
            <v xml:space="preserve">Budgetkode </v>
          </cell>
          <cell r="V6" t="str">
            <v>Oprindeligt budget</v>
          </cell>
          <cell r="W6" t="str">
            <v>Forventet regnskab</v>
          </cell>
          <cell r="X6" t="str">
            <v>Forventet regnskab</v>
          </cell>
          <cell r="Y6"/>
        </row>
        <row r="7">
          <cell r="R7"/>
          <cell r="S7"/>
          <cell r="T7"/>
          <cell r="U7" t="str">
            <v>Årsagskode</v>
          </cell>
          <cell r="V7"/>
          <cell r="Y7"/>
        </row>
        <row r="8">
          <cell r="R8"/>
          <cell r="S8"/>
          <cell r="T8"/>
          <cell r="U8" t="str">
            <v>Årsagskommentar</v>
          </cell>
          <cell r="V8"/>
          <cell r="Y8"/>
        </row>
        <row r="9">
          <cell r="T9"/>
          <cell r="U9" t="str">
            <v xml:space="preserve">Budget Transaktions Status </v>
          </cell>
          <cell r="V9"/>
          <cell r="W9"/>
          <cell r="X9"/>
          <cell r="Y9"/>
        </row>
        <row r="10">
          <cell r="T10"/>
          <cell r="U10" t="str">
            <v xml:space="preserve">Datointervalkode </v>
          </cell>
          <cell r="V10"/>
          <cell r="W10"/>
          <cell r="X10"/>
          <cell r="Y10"/>
        </row>
        <row r="11">
          <cell r="T11"/>
          <cell r="U11" t="str">
            <v xml:space="preserve">Fra Dato </v>
          </cell>
          <cell r="V11">
            <v>45292</v>
          </cell>
          <cell r="W11">
            <v>45292</v>
          </cell>
          <cell r="X11">
            <v>45292</v>
          </cell>
          <cell r="Y11">
            <v>45292</v>
          </cell>
        </row>
        <row r="12">
          <cell r="T12"/>
          <cell r="U12" t="str">
            <v xml:space="preserve">Til Dato </v>
          </cell>
          <cell r="V12">
            <v>45657</v>
          </cell>
          <cell r="W12">
            <v>45657</v>
          </cell>
          <cell r="X12">
            <v>45657</v>
          </cell>
          <cell r="Y12">
            <v>45657</v>
          </cell>
        </row>
        <row r="13">
          <cell r="T13"/>
          <cell r="U13" t="str">
            <v xml:space="preserve">Oprettet datointervalkode </v>
          </cell>
          <cell r="V13"/>
          <cell r="W13"/>
          <cell r="X13"/>
          <cell r="Y13"/>
        </row>
        <row r="14">
          <cell r="T14"/>
          <cell r="U14" t="str">
            <v xml:space="preserve">Oprettet fra dato </v>
          </cell>
          <cell r="V14"/>
          <cell r="W14"/>
          <cell r="X14"/>
          <cell r="Y14"/>
        </row>
        <row r="15">
          <cell r="T15"/>
          <cell r="U15" t="str">
            <v xml:space="preserve">Oprettet til dato </v>
          </cell>
          <cell r="V15"/>
          <cell r="W15"/>
          <cell r="X15"/>
          <cell r="Y15"/>
        </row>
        <row r="16">
          <cell r="T16"/>
          <cell r="U16" t="str">
            <v>Prisniveau år</v>
          </cell>
          <cell r="V16"/>
          <cell r="W16"/>
          <cell r="X16"/>
          <cell r="Y16"/>
        </row>
        <row r="17">
          <cell r="T17"/>
          <cell r="U17" t="str">
            <v xml:space="preserve">Prisregister </v>
          </cell>
          <cell r="V17"/>
          <cell r="W17"/>
          <cell r="X17"/>
          <cell r="Y17"/>
        </row>
        <row r="18">
          <cell r="T18"/>
          <cell r="U18" t="str">
            <v xml:space="preserve">N/U/I </v>
          </cell>
          <cell r="V18"/>
          <cell r="W18"/>
          <cell r="X18"/>
          <cell r="Y18"/>
        </row>
        <row r="19">
          <cell r="T19"/>
          <cell r="U19" t="str">
            <v xml:space="preserve">Beløb incl. Moms </v>
          </cell>
          <cell r="V19"/>
          <cell r="W19"/>
          <cell r="X19"/>
          <cell r="Y19"/>
        </row>
        <row r="20">
          <cell r="T20"/>
          <cell r="U20" t="str">
            <v xml:space="preserve">Faktor </v>
          </cell>
          <cell r="V20"/>
        </row>
        <row r="21">
          <cell r="R21"/>
          <cell r="S21"/>
          <cell r="T21"/>
          <cell r="U21" t="str">
            <v>Udløbsdato</v>
          </cell>
          <cell r="V21"/>
          <cell r="Y21"/>
        </row>
        <row r="22">
          <cell r="R22"/>
          <cell r="S22"/>
          <cell r="T22"/>
          <cell r="U22" t="str">
            <v>Fraværstype</v>
          </cell>
          <cell r="V22"/>
          <cell r="W22"/>
          <cell r="X22"/>
          <cell r="Y22"/>
        </row>
        <row r="23">
          <cell r="R23"/>
          <cell r="S23"/>
          <cell r="T23"/>
          <cell r="V23"/>
          <cell r="W23"/>
          <cell r="X23"/>
          <cell r="Y23"/>
        </row>
        <row r="26">
          <cell r="R26" t="str">
            <v>Kommentar</v>
          </cell>
          <cell r="S26"/>
          <cell r="T26" t="str">
            <v>Ydelsesmodtager</v>
          </cell>
          <cell r="U26"/>
          <cell r="V26"/>
          <cell r="W26"/>
          <cell r="X26"/>
          <cell r="Y26"/>
        </row>
        <row r="27">
          <cell r="R27" t="str">
            <v>Favrskov - Handicap, kørsel</v>
          </cell>
          <cell r="S27"/>
          <cell r="T27"/>
          <cell r="U27" t="str">
            <v>&gt;</v>
          </cell>
          <cell r="V27">
            <v>2253000</v>
          </cell>
          <cell r="W27">
            <v>2574000</v>
          </cell>
          <cell r="X27">
            <v>2093000</v>
          </cell>
          <cell r="Y27">
            <v>2197906.15</v>
          </cell>
        </row>
        <row r="28">
          <cell r="R28" t="str">
            <v>Hedensted - Handicap, kørsel</v>
          </cell>
          <cell r="S28"/>
          <cell r="T28"/>
          <cell r="U28" t="str">
            <v>&gt;</v>
          </cell>
          <cell r="V28">
            <v>3181000</v>
          </cell>
          <cell r="W28">
            <v>3532000</v>
          </cell>
          <cell r="X28">
            <v>3092000</v>
          </cell>
          <cell r="Y28">
            <v>3157271.76</v>
          </cell>
        </row>
        <row r="29">
          <cell r="R29" t="str">
            <v>Herning - Handicap, kørsel</v>
          </cell>
          <cell r="S29"/>
          <cell r="T29"/>
          <cell r="U29" t="str">
            <v>&gt;</v>
          </cell>
          <cell r="V29">
            <v>4499000</v>
          </cell>
          <cell r="W29">
            <v>4003000</v>
          </cell>
          <cell r="X29">
            <v>3826000</v>
          </cell>
          <cell r="Y29">
            <v>3958585.83</v>
          </cell>
        </row>
        <row r="30">
          <cell r="R30" t="str">
            <v>Holstebro - Handicap, kørsel</v>
          </cell>
          <cell r="S30"/>
          <cell r="T30"/>
          <cell r="U30" t="str">
            <v>&gt;</v>
          </cell>
          <cell r="V30">
            <v>3351000</v>
          </cell>
          <cell r="W30">
            <v>4262000</v>
          </cell>
          <cell r="X30">
            <v>3791000</v>
          </cell>
          <cell r="Y30">
            <v>3805032.63</v>
          </cell>
        </row>
        <row r="31">
          <cell r="R31" t="str">
            <v>Horsens - Handicap, kørsel</v>
          </cell>
          <cell r="S31"/>
          <cell r="T31"/>
          <cell r="U31" t="str">
            <v>&gt;</v>
          </cell>
          <cell r="V31">
            <v>5319000</v>
          </cell>
          <cell r="W31">
            <v>4451000</v>
          </cell>
          <cell r="X31">
            <v>4437000</v>
          </cell>
          <cell r="Y31">
            <v>4418286.87</v>
          </cell>
        </row>
        <row r="32">
          <cell r="R32" t="str">
            <v>Ikast-Brande - Handicap, kørsel</v>
          </cell>
          <cell r="S32"/>
          <cell r="T32"/>
          <cell r="U32" t="str">
            <v>&gt;</v>
          </cell>
          <cell r="V32">
            <v>2209000</v>
          </cell>
          <cell r="W32">
            <v>1769000</v>
          </cell>
          <cell r="X32">
            <v>1736000</v>
          </cell>
          <cell r="Y32">
            <v>1649826.21</v>
          </cell>
        </row>
        <row r="33">
          <cell r="R33" t="str">
            <v>Lemvig - Handicap, kørsel</v>
          </cell>
          <cell r="S33"/>
          <cell r="T33"/>
          <cell r="U33" t="str">
            <v>&gt;</v>
          </cell>
          <cell r="V33">
            <v>1291000</v>
          </cell>
          <cell r="W33">
            <v>1473000</v>
          </cell>
          <cell r="X33">
            <v>1440000</v>
          </cell>
          <cell r="Y33">
            <v>1468186.3</v>
          </cell>
        </row>
        <row r="34">
          <cell r="R34" t="str">
            <v>Norddjurs - Handicap, kørsel</v>
          </cell>
          <cell r="S34"/>
          <cell r="T34"/>
          <cell r="U34" t="str">
            <v>&gt;</v>
          </cell>
          <cell r="V34">
            <v>2315000</v>
          </cell>
          <cell r="W34">
            <v>1957000</v>
          </cell>
          <cell r="X34">
            <v>1873000</v>
          </cell>
          <cell r="Y34">
            <v>1881932.59</v>
          </cell>
        </row>
        <row r="35">
          <cell r="R35" t="str">
            <v>Odder - Handicap, kørsel</v>
          </cell>
          <cell r="S35"/>
          <cell r="T35"/>
          <cell r="U35" t="str">
            <v>&gt;</v>
          </cell>
          <cell r="V35">
            <v>1917000</v>
          </cell>
          <cell r="W35">
            <v>1635000</v>
          </cell>
          <cell r="X35">
            <v>1705000</v>
          </cell>
          <cell r="Y35">
            <v>1668502.64</v>
          </cell>
        </row>
        <row r="36">
          <cell r="R36" t="str">
            <v>Randers - Handicap, kørsel</v>
          </cell>
          <cell r="S36"/>
          <cell r="T36"/>
          <cell r="U36" t="str">
            <v>&gt;</v>
          </cell>
          <cell r="V36">
            <v>7022000</v>
          </cell>
          <cell r="W36">
            <v>7204000</v>
          </cell>
          <cell r="X36">
            <v>6843000</v>
          </cell>
          <cell r="Y36">
            <v>6701045.7599999998</v>
          </cell>
        </row>
        <row r="37">
          <cell r="R37" t="str">
            <v>Ringkøbing-Skjern - Handicap, kørsel</v>
          </cell>
          <cell r="S37"/>
          <cell r="T37"/>
          <cell r="U37" t="str">
            <v>&gt;</v>
          </cell>
          <cell r="V37">
            <v>3636000</v>
          </cell>
          <cell r="W37">
            <v>3737000</v>
          </cell>
          <cell r="X37">
            <v>3196000</v>
          </cell>
          <cell r="Y37">
            <v>3296395.49</v>
          </cell>
        </row>
        <row r="38">
          <cell r="R38" t="str">
            <v>Samsø - Handicap, kørsel</v>
          </cell>
          <cell r="S38"/>
          <cell r="T38"/>
          <cell r="U38" t="str">
            <v>&gt;</v>
          </cell>
          <cell r="V38">
            <v>41000</v>
          </cell>
          <cell r="W38">
            <v>12000</v>
          </cell>
          <cell r="X38">
            <v>16000</v>
          </cell>
          <cell r="Y38">
            <v>28457.200000000001</v>
          </cell>
        </row>
        <row r="39">
          <cell r="R39" t="str">
            <v>Silkeborg - Handicap, kørsel</v>
          </cell>
          <cell r="S39"/>
          <cell r="T39"/>
          <cell r="U39" t="str">
            <v>&gt;</v>
          </cell>
          <cell r="V39">
            <v>5192000</v>
          </cell>
          <cell r="W39">
            <v>5020000</v>
          </cell>
          <cell r="X39">
            <v>4644000</v>
          </cell>
          <cell r="Y39">
            <v>4533221.59</v>
          </cell>
        </row>
        <row r="40">
          <cell r="R40" t="str">
            <v>Skanderborg - Handicap, kørsel</v>
          </cell>
          <cell r="S40"/>
          <cell r="T40"/>
          <cell r="U40" t="str">
            <v>&gt;</v>
          </cell>
          <cell r="V40">
            <v>2995000</v>
          </cell>
          <cell r="W40">
            <v>2491000</v>
          </cell>
          <cell r="X40">
            <v>2419000</v>
          </cell>
          <cell r="Y40">
            <v>2520647.59</v>
          </cell>
        </row>
        <row r="41">
          <cell r="R41" t="str">
            <v>Skive - Handicap, kørsel</v>
          </cell>
          <cell r="S41"/>
          <cell r="T41"/>
          <cell r="U41" t="str">
            <v>&gt;</v>
          </cell>
          <cell r="V41">
            <v>3874000</v>
          </cell>
          <cell r="W41">
            <v>2799000</v>
          </cell>
          <cell r="X41">
            <v>2658000</v>
          </cell>
          <cell r="Y41">
            <v>2654999.5299999998</v>
          </cell>
        </row>
        <row r="42">
          <cell r="R42" t="str">
            <v>Struer - Handicap, kørsel</v>
          </cell>
          <cell r="S42"/>
          <cell r="T42"/>
          <cell r="U42" t="str">
            <v>&gt;</v>
          </cell>
          <cell r="V42">
            <v>1569000</v>
          </cell>
          <cell r="W42">
            <v>1841000</v>
          </cell>
          <cell r="X42">
            <v>1547000</v>
          </cell>
          <cell r="Y42">
            <v>1500306.96</v>
          </cell>
        </row>
        <row r="43">
          <cell r="R43" t="str">
            <v>Syddjurs - Handicap, kørsel</v>
          </cell>
          <cell r="S43"/>
          <cell r="T43"/>
          <cell r="U43" t="str">
            <v>&gt;</v>
          </cell>
          <cell r="V43">
            <v>2803000</v>
          </cell>
          <cell r="W43">
            <v>1727000</v>
          </cell>
          <cell r="X43">
            <v>2139000</v>
          </cell>
          <cell r="Y43">
            <v>1991841.14</v>
          </cell>
        </row>
        <row r="44">
          <cell r="R44" t="str">
            <v>Viborg - Handicap, kørsel</v>
          </cell>
          <cell r="S44"/>
          <cell r="T44"/>
          <cell r="U44" t="str">
            <v>&gt;</v>
          </cell>
          <cell r="V44">
            <v>8316000</v>
          </cell>
          <cell r="W44">
            <v>7650000</v>
          </cell>
          <cell r="X44">
            <v>7182000</v>
          </cell>
          <cell r="Y44">
            <v>6909310.7400000002</v>
          </cell>
        </row>
        <row r="45">
          <cell r="R45" t="str">
            <v>Århus - Handicap, kørsel</v>
          </cell>
          <cell r="S45"/>
          <cell r="T45"/>
          <cell r="U45" t="str">
            <v>&gt;</v>
          </cell>
          <cell r="V45">
            <v>29101000</v>
          </cell>
          <cell r="W45">
            <v>29452000</v>
          </cell>
          <cell r="X45">
            <v>28708000</v>
          </cell>
          <cell r="Y45">
            <v>28301085.43</v>
          </cell>
        </row>
        <row r="46">
          <cell r="R46"/>
          <cell r="S46"/>
          <cell r="T46"/>
          <cell r="U46"/>
          <cell r="V46"/>
          <cell r="W46"/>
          <cell r="X46"/>
          <cell r="Y46"/>
        </row>
        <row r="47">
          <cell r="R47" t="str">
            <v>Favrskov - Handicap - fordeling, kørsel</v>
          </cell>
          <cell r="S47"/>
          <cell r="T47"/>
          <cell r="U47" t="str">
            <v>&gt;</v>
          </cell>
          <cell r="V47">
            <v>0</v>
          </cell>
          <cell r="W47">
            <v>0</v>
          </cell>
          <cell r="X47">
            <v>0</v>
          </cell>
          <cell r="Y47">
            <v>3591.44</v>
          </cell>
        </row>
        <row r="48">
          <cell r="R48" t="str">
            <v>Hedensted - Handicap - fordeling, kørsel</v>
          </cell>
          <cell r="S48"/>
          <cell r="T48"/>
          <cell r="U48" t="str">
            <v>&gt;</v>
          </cell>
          <cell r="V48">
            <v>0</v>
          </cell>
          <cell r="W48">
            <v>0</v>
          </cell>
          <cell r="X48">
            <v>0</v>
          </cell>
          <cell r="Y48">
            <v>5659.37</v>
          </cell>
        </row>
        <row r="49">
          <cell r="R49" t="str">
            <v>Herning - Handicap - fordeling, kørsel</v>
          </cell>
          <cell r="S49"/>
          <cell r="T49"/>
          <cell r="U49" t="str">
            <v>&gt;</v>
          </cell>
          <cell r="V49">
            <v>0</v>
          </cell>
          <cell r="W49">
            <v>0</v>
          </cell>
          <cell r="X49">
            <v>0</v>
          </cell>
          <cell r="Y49">
            <v>5708.36</v>
          </cell>
        </row>
        <row r="50">
          <cell r="R50" t="str">
            <v>Holstebro - Handicap - fordeling, kørsel</v>
          </cell>
          <cell r="S50"/>
          <cell r="T50"/>
          <cell r="U50" t="str">
            <v>&gt;</v>
          </cell>
          <cell r="V50">
            <v>0</v>
          </cell>
          <cell r="W50">
            <v>0</v>
          </cell>
          <cell r="X50">
            <v>0</v>
          </cell>
          <cell r="Y50">
            <v>5947</v>
          </cell>
        </row>
        <row r="51">
          <cell r="R51" t="str">
            <v>Horsens - Handicap - fordeling, kørsel</v>
          </cell>
          <cell r="S51"/>
          <cell r="T51"/>
          <cell r="U51" t="str">
            <v>&gt;</v>
          </cell>
          <cell r="V51">
            <v>0</v>
          </cell>
          <cell r="W51">
            <v>0</v>
          </cell>
          <cell r="X51">
            <v>0</v>
          </cell>
          <cell r="Y51">
            <v>9753.98</v>
          </cell>
        </row>
        <row r="52">
          <cell r="R52" t="str">
            <v>Ikast-Brande - Handicap - fordeling, kørsel</v>
          </cell>
          <cell r="S52"/>
          <cell r="T52"/>
          <cell r="U52" t="str">
            <v>&gt;</v>
          </cell>
          <cell r="V52">
            <v>0</v>
          </cell>
          <cell r="W52">
            <v>0</v>
          </cell>
          <cell r="X52">
            <v>0</v>
          </cell>
          <cell r="Y52">
            <v>2925.92</v>
          </cell>
        </row>
        <row r="53">
          <cell r="R53" t="str">
            <v>Lemvig - Handicap - fordeling, kørsel</v>
          </cell>
          <cell r="S53"/>
          <cell r="T53"/>
          <cell r="U53" t="str">
            <v>&gt;</v>
          </cell>
          <cell r="V53">
            <v>0</v>
          </cell>
          <cell r="W53">
            <v>0</v>
          </cell>
          <cell r="X53">
            <v>0</v>
          </cell>
          <cell r="Y53">
            <v>2247.79</v>
          </cell>
        </row>
        <row r="54">
          <cell r="R54" t="str">
            <v>Norddjurs - Handicap - fordeling, kørsel</v>
          </cell>
          <cell r="S54"/>
          <cell r="T54"/>
          <cell r="U54" t="str">
            <v>&gt;</v>
          </cell>
          <cell r="V54">
            <v>0</v>
          </cell>
          <cell r="W54">
            <v>0</v>
          </cell>
          <cell r="X54">
            <v>0</v>
          </cell>
          <cell r="Y54">
            <v>3032.99</v>
          </cell>
        </row>
        <row r="55">
          <cell r="R55" t="str">
            <v>Odder - Handicap - fordeling, kørsel</v>
          </cell>
          <cell r="S55"/>
          <cell r="T55"/>
          <cell r="U55" t="str">
            <v>&gt;</v>
          </cell>
          <cell r="V55">
            <v>0</v>
          </cell>
          <cell r="W55">
            <v>0</v>
          </cell>
          <cell r="X55">
            <v>0</v>
          </cell>
          <cell r="Y55">
            <v>3172.95</v>
          </cell>
        </row>
        <row r="56">
          <cell r="R56" t="str">
            <v>Randers - Handicap - fordeling, kørsel</v>
          </cell>
          <cell r="S56"/>
          <cell r="T56"/>
          <cell r="U56" t="str">
            <v>&gt;</v>
          </cell>
          <cell r="V56">
            <v>0</v>
          </cell>
          <cell r="W56">
            <v>0</v>
          </cell>
          <cell r="X56">
            <v>0</v>
          </cell>
          <cell r="Y56">
            <v>14795.42</v>
          </cell>
        </row>
        <row r="57">
          <cell r="R57" t="str">
            <v>Ringkøbing-Skjern - Handicap - fordeling, kørsel</v>
          </cell>
          <cell r="S57"/>
          <cell r="T57"/>
          <cell r="U57" t="str">
            <v>&gt;</v>
          </cell>
          <cell r="V57">
            <v>0</v>
          </cell>
          <cell r="W57">
            <v>0</v>
          </cell>
          <cell r="X57">
            <v>0</v>
          </cell>
          <cell r="Y57">
            <v>4252.05</v>
          </cell>
        </row>
        <row r="58">
          <cell r="R58" t="str">
            <v>Samsø - Handicap - fordeling, kørsel</v>
          </cell>
          <cell r="S58"/>
          <cell r="T58"/>
          <cell r="U58" t="str">
            <v>&gt;</v>
          </cell>
          <cell r="V58">
            <v>0</v>
          </cell>
          <cell r="W58">
            <v>0</v>
          </cell>
          <cell r="X58">
            <v>0</v>
          </cell>
          <cell r="Y58">
            <v>29.4</v>
          </cell>
        </row>
        <row r="59">
          <cell r="R59" t="str">
            <v>Silkeborg - Handicap - fordeling, kørsel</v>
          </cell>
          <cell r="S59"/>
          <cell r="T59"/>
          <cell r="U59" t="str">
            <v>&gt;</v>
          </cell>
          <cell r="V59">
            <v>0</v>
          </cell>
          <cell r="W59">
            <v>0</v>
          </cell>
          <cell r="X59">
            <v>0</v>
          </cell>
          <cell r="Y59">
            <v>8805.74</v>
          </cell>
        </row>
        <row r="60">
          <cell r="R60" t="str">
            <v>Skanderborg - Handicap - fordeling, kørsel</v>
          </cell>
          <cell r="S60"/>
          <cell r="T60"/>
          <cell r="U60" t="str">
            <v>&gt;</v>
          </cell>
          <cell r="V60">
            <v>0</v>
          </cell>
          <cell r="W60">
            <v>0</v>
          </cell>
          <cell r="X60">
            <v>0</v>
          </cell>
          <cell r="Y60">
            <v>5138.0200000000004</v>
          </cell>
        </row>
        <row r="61">
          <cell r="R61" t="str">
            <v>Skive - Handicap - fordeling, kørsel</v>
          </cell>
          <cell r="S61"/>
          <cell r="T61"/>
          <cell r="U61" t="str">
            <v>&gt;</v>
          </cell>
          <cell r="V61">
            <v>0</v>
          </cell>
          <cell r="W61">
            <v>0</v>
          </cell>
          <cell r="X61">
            <v>0</v>
          </cell>
          <cell r="Y61">
            <v>4098.79</v>
          </cell>
        </row>
        <row r="62">
          <cell r="R62" t="str">
            <v>Struer - Handicap - fordeling, kørsel</v>
          </cell>
          <cell r="S62"/>
          <cell r="T62"/>
          <cell r="U62" t="str">
            <v>&gt;</v>
          </cell>
          <cell r="V62">
            <v>0</v>
          </cell>
          <cell r="W62">
            <v>0</v>
          </cell>
          <cell r="X62">
            <v>0</v>
          </cell>
          <cell r="Y62">
            <v>1960.17</v>
          </cell>
        </row>
        <row r="63">
          <cell r="R63" t="str">
            <v>Syddjurs - Handicap - fordeling, kørsel</v>
          </cell>
          <cell r="S63"/>
          <cell r="T63"/>
          <cell r="U63" t="str">
            <v>&gt;</v>
          </cell>
          <cell r="V63">
            <v>0</v>
          </cell>
          <cell r="W63">
            <v>0</v>
          </cell>
          <cell r="X63">
            <v>0</v>
          </cell>
          <cell r="Y63">
            <v>3137.97</v>
          </cell>
        </row>
        <row r="64">
          <cell r="R64" t="str">
            <v>Viborg - Handicap - fordeling, kørsel</v>
          </cell>
          <cell r="S64"/>
          <cell r="T64"/>
          <cell r="U64" t="str">
            <v>&gt;</v>
          </cell>
          <cell r="V64">
            <v>0</v>
          </cell>
          <cell r="W64">
            <v>0</v>
          </cell>
          <cell r="X64">
            <v>0</v>
          </cell>
          <cell r="Y64">
            <v>12305.47</v>
          </cell>
        </row>
        <row r="65">
          <cell r="R65" t="str">
            <v>Århus - Handicap - fordeling, kørsel</v>
          </cell>
          <cell r="S65"/>
          <cell r="T65"/>
          <cell r="U65" t="str">
            <v>&gt;</v>
          </cell>
          <cell r="V65">
            <v>0</v>
          </cell>
          <cell r="W65">
            <v>0</v>
          </cell>
          <cell r="X65">
            <v>0</v>
          </cell>
          <cell r="Y65">
            <v>65545.77</v>
          </cell>
        </row>
        <row r="66">
          <cell r="R66" t="str">
            <v>Modregning Fordeling handicap</v>
          </cell>
          <cell r="S66"/>
          <cell r="T66"/>
          <cell r="U66" t="str">
            <v>&gt;</v>
          </cell>
          <cell r="V66">
            <v>0</v>
          </cell>
          <cell r="W66">
            <v>0</v>
          </cell>
          <cell r="X66">
            <v>0</v>
          </cell>
          <cell r="Y66">
            <v>-147381.85</v>
          </cell>
        </row>
        <row r="67">
          <cell r="R67"/>
          <cell r="S67"/>
          <cell r="T67"/>
          <cell r="U67"/>
          <cell r="V67"/>
          <cell r="W67"/>
          <cell r="X67"/>
          <cell r="Y67"/>
        </row>
        <row r="68">
          <cell r="R68" t="str">
            <v>Favrskov - Handicap, egenbetaling</v>
          </cell>
          <cell r="S68"/>
          <cell r="T68"/>
          <cell r="U68" t="str">
            <v>&gt;</v>
          </cell>
          <cell r="V68">
            <v>-488000</v>
          </cell>
          <cell r="W68">
            <v>-523000</v>
          </cell>
          <cell r="X68">
            <v>-452000</v>
          </cell>
          <cell r="Y68">
            <v>-467926</v>
          </cell>
        </row>
        <row r="69">
          <cell r="R69" t="str">
            <v>Hedensted - Handicap, egenbetaling</v>
          </cell>
          <cell r="S69"/>
          <cell r="T69"/>
          <cell r="U69" t="str">
            <v>&gt;</v>
          </cell>
          <cell r="V69">
            <v>-630000</v>
          </cell>
          <cell r="W69">
            <v>-633000</v>
          </cell>
          <cell r="X69">
            <v>-566000</v>
          </cell>
          <cell r="Y69">
            <v>-589248</v>
          </cell>
        </row>
        <row r="70">
          <cell r="R70" t="str">
            <v>Herning - Handicap, egenbetaling</v>
          </cell>
          <cell r="S70"/>
          <cell r="T70"/>
          <cell r="U70" t="str">
            <v>&gt;</v>
          </cell>
          <cell r="V70">
            <v>-739000</v>
          </cell>
          <cell r="W70">
            <v>-664000</v>
          </cell>
          <cell r="X70">
            <v>-665000</v>
          </cell>
          <cell r="Y70">
            <v>-682999</v>
          </cell>
        </row>
        <row r="71">
          <cell r="R71" t="str">
            <v>Holstebro - Handicap, egenbetaling</v>
          </cell>
          <cell r="S71"/>
          <cell r="T71"/>
          <cell r="U71" t="str">
            <v>&gt;</v>
          </cell>
          <cell r="V71">
            <v>-617000</v>
          </cell>
          <cell r="W71">
            <v>-679000</v>
          </cell>
          <cell r="X71">
            <v>-585000</v>
          </cell>
          <cell r="Y71">
            <v>-591628</v>
          </cell>
        </row>
        <row r="72">
          <cell r="R72" t="str">
            <v>Horsens - Handicap, egenbetaling</v>
          </cell>
          <cell r="S72"/>
          <cell r="T72"/>
          <cell r="U72" t="str">
            <v>&gt;</v>
          </cell>
          <cell r="V72">
            <v>-1112000</v>
          </cell>
          <cell r="W72">
            <v>-1049000</v>
          </cell>
          <cell r="X72">
            <v>-1007000</v>
          </cell>
          <cell r="Y72">
            <v>-1001542</v>
          </cell>
        </row>
        <row r="73">
          <cell r="R73" t="str">
            <v>Ikast-Brande - Handicap, egenbetaling</v>
          </cell>
          <cell r="S73"/>
          <cell r="T73"/>
          <cell r="U73" t="str">
            <v>&gt;</v>
          </cell>
          <cell r="V73">
            <v>-486000</v>
          </cell>
          <cell r="W73">
            <v>-363000</v>
          </cell>
          <cell r="X73">
            <v>-366000</v>
          </cell>
          <cell r="Y73">
            <v>-348244</v>
          </cell>
        </row>
        <row r="74">
          <cell r="R74" t="str">
            <v>Lemvig - Handicap, egenbetaling</v>
          </cell>
          <cell r="S74"/>
          <cell r="T74"/>
          <cell r="U74" t="str">
            <v>&gt;</v>
          </cell>
          <cell r="V74">
            <v>-217000</v>
          </cell>
          <cell r="W74">
            <v>-258000</v>
          </cell>
          <cell r="X74">
            <v>-243000</v>
          </cell>
          <cell r="Y74">
            <v>-245454</v>
          </cell>
        </row>
        <row r="75">
          <cell r="R75" t="str">
            <v>Norddjurs - Handicap, egenbetaling</v>
          </cell>
          <cell r="S75"/>
          <cell r="T75"/>
          <cell r="U75" t="str">
            <v>&gt;</v>
          </cell>
          <cell r="V75">
            <v>-382000</v>
          </cell>
          <cell r="W75">
            <v>-370000</v>
          </cell>
          <cell r="X75">
            <v>-376000</v>
          </cell>
          <cell r="Y75">
            <v>-369362</v>
          </cell>
        </row>
        <row r="76">
          <cell r="R76" t="str">
            <v>Odder - Handicap, egenbetaling</v>
          </cell>
          <cell r="S76"/>
          <cell r="T76"/>
          <cell r="U76" t="str">
            <v>&gt;</v>
          </cell>
          <cell r="V76">
            <v>-355000</v>
          </cell>
          <cell r="W76">
            <v>-342000</v>
          </cell>
          <cell r="X76">
            <v>-298000</v>
          </cell>
          <cell r="Y76">
            <v>-307428</v>
          </cell>
        </row>
        <row r="77">
          <cell r="R77" t="str">
            <v>Randers - Handicap, egenbetaling</v>
          </cell>
          <cell r="S77"/>
          <cell r="T77"/>
          <cell r="U77" t="str">
            <v>&gt;</v>
          </cell>
          <cell r="V77">
            <v>-1343000</v>
          </cell>
          <cell r="W77">
            <v>-1306000</v>
          </cell>
          <cell r="X77">
            <v>-1274000</v>
          </cell>
          <cell r="Y77">
            <v>-1271163</v>
          </cell>
        </row>
        <row r="78">
          <cell r="R78" t="str">
            <v>Ringkøbing-Skjern - Handicap, egenbetaling</v>
          </cell>
          <cell r="S78"/>
          <cell r="T78"/>
          <cell r="U78" t="str">
            <v>&gt;</v>
          </cell>
          <cell r="V78">
            <v>-646000</v>
          </cell>
          <cell r="W78">
            <v>-571000</v>
          </cell>
          <cell r="X78">
            <v>-522000</v>
          </cell>
          <cell r="Y78">
            <v>-528255</v>
          </cell>
        </row>
        <row r="79">
          <cell r="R79" t="str">
            <v>Samsø - Handicap, egenbetaling</v>
          </cell>
          <cell r="S79"/>
          <cell r="T79"/>
          <cell r="U79" t="str">
            <v>&gt;</v>
          </cell>
          <cell r="V79">
            <v>0</v>
          </cell>
          <cell r="W79">
            <v>-1000</v>
          </cell>
          <cell r="X79">
            <v>-4000</v>
          </cell>
          <cell r="Y79">
            <v>-5510</v>
          </cell>
        </row>
        <row r="80">
          <cell r="R80" t="str">
            <v>Silkeborg - Handicap, egenbetaling</v>
          </cell>
          <cell r="S80"/>
          <cell r="T80"/>
          <cell r="U80" t="str">
            <v>&gt;</v>
          </cell>
          <cell r="V80">
            <v>-1002000</v>
          </cell>
          <cell r="W80">
            <v>-905000</v>
          </cell>
          <cell r="X80">
            <v>-850000</v>
          </cell>
          <cell r="Y80">
            <v>-825181</v>
          </cell>
        </row>
        <row r="81">
          <cell r="R81" t="str">
            <v>Skanderborg - Handicap, egenbetaling</v>
          </cell>
          <cell r="S81"/>
          <cell r="T81"/>
          <cell r="U81" t="str">
            <v>&gt;</v>
          </cell>
          <cell r="V81">
            <v>-518000</v>
          </cell>
          <cell r="W81">
            <v>-470000</v>
          </cell>
          <cell r="X81">
            <v>-474000</v>
          </cell>
          <cell r="Y81">
            <v>-481031</v>
          </cell>
        </row>
        <row r="82">
          <cell r="R82" t="str">
            <v>Skive - Handicap, egenbetaling</v>
          </cell>
          <cell r="S82"/>
          <cell r="T82"/>
          <cell r="U82" t="str">
            <v>&gt;</v>
          </cell>
          <cell r="V82">
            <v>-695000</v>
          </cell>
          <cell r="W82">
            <v>-524000</v>
          </cell>
          <cell r="X82">
            <v>-468000</v>
          </cell>
          <cell r="Y82">
            <v>-474323</v>
          </cell>
        </row>
        <row r="83">
          <cell r="R83" t="str">
            <v>Struer - Handicap, egenbetaling</v>
          </cell>
          <cell r="S83"/>
          <cell r="T83"/>
          <cell r="U83" t="str">
            <v>&gt;</v>
          </cell>
          <cell r="V83">
            <v>-272000</v>
          </cell>
          <cell r="W83">
            <v>-279000</v>
          </cell>
          <cell r="X83">
            <v>-247000</v>
          </cell>
          <cell r="Y83">
            <v>-242126</v>
          </cell>
        </row>
        <row r="84">
          <cell r="R84" t="str">
            <v>Syddjurs - Handicap, egenbetaling</v>
          </cell>
          <cell r="S84"/>
          <cell r="T84"/>
          <cell r="U84" t="str">
            <v>&gt;</v>
          </cell>
          <cell r="V84">
            <v>-479000</v>
          </cell>
          <cell r="W84">
            <v>-293000</v>
          </cell>
          <cell r="X84">
            <v>-367000</v>
          </cell>
          <cell r="Y84">
            <v>-346755</v>
          </cell>
        </row>
        <row r="85">
          <cell r="R85" t="str">
            <v>Viborg - Handicap, egenbetaling</v>
          </cell>
          <cell r="S85"/>
          <cell r="T85"/>
          <cell r="U85" t="str">
            <v>&gt;</v>
          </cell>
          <cell r="V85">
            <v>-1425000</v>
          </cell>
          <cell r="W85">
            <v>-1367000</v>
          </cell>
          <cell r="X85">
            <v>-1308000</v>
          </cell>
          <cell r="Y85">
            <v>-1263707</v>
          </cell>
        </row>
        <row r="86">
          <cell r="R86" t="str">
            <v>Århus - Handicap, egenbetaling</v>
          </cell>
          <cell r="S86"/>
          <cell r="T86"/>
          <cell r="U86" t="str">
            <v>&gt;</v>
          </cell>
          <cell r="V86">
            <v>-5486000</v>
          </cell>
          <cell r="W86">
            <v>-5622000</v>
          </cell>
          <cell r="X86">
            <v>-5485000</v>
          </cell>
          <cell r="Y86">
            <v>-5424547</v>
          </cell>
        </row>
        <row r="87">
          <cell r="R87"/>
          <cell r="S87"/>
          <cell r="T87"/>
          <cell r="U87"/>
          <cell r="V87"/>
          <cell r="W87"/>
          <cell r="X87"/>
          <cell r="Y87"/>
        </row>
        <row r="88">
          <cell r="R88" t="str">
            <v>Favrskov - Handicap, bestillerbidrag</v>
          </cell>
          <cell r="S88"/>
          <cell r="T88"/>
          <cell r="U88" t="str">
            <v>&gt;</v>
          </cell>
          <cell r="V88">
            <v>-1765000</v>
          </cell>
          <cell r="W88">
            <v>-2051000</v>
          </cell>
          <cell r="X88">
            <v>-1641000</v>
          </cell>
          <cell r="Y88">
            <v>-1734110.34</v>
          </cell>
        </row>
        <row r="89">
          <cell r="R89" t="str">
            <v>Hedensted - Handicap, bestillerbidrag</v>
          </cell>
          <cell r="S89"/>
          <cell r="T89"/>
          <cell r="U89" t="str">
            <v>&gt;</v>
          </cell>
          <cell r="V89">
            <v>-2551000</v>
          </cell>
          <cell r="W89">
            <v>-2899000</v>
          </cell>
          <cell r="X89">
            <v>-2526000</v>
          </cell>
          <cell r="Y89">
            <v>-2575876.5099999998</v>
          </cell>
        </row>
        <row r="90">
          <cell r="R90" t="str">
            <v>Herning - Handicap, bestillerbidrag</v>
          </cell>
          <cell r="S90"/>
          <cell r="T90"/>
          <cell r="U90" t="str">
            <v>&gt;</v>
          </cell>
          <cell r="V90">
            <v>-3760000</v>
          </cell>
          <cell r="W90">
            <v>-3339000</v>
          </cell>
          <cell r="X90">
            <v>-3161000</v>
          </cell>
          <cell r="Y90">
            <v>-3283738.84</v>
          </cell>
        </row>
        <row r="91">
          <cell r="R91" t="str">
            <v>Holstebro - Handicap, bestillerbidrag</v>
          </cell>
          <cell r="S91"/>
          <cell r="T91"/>
          <cell r="U91" t="str">
            <v>&gt;</v>
          </cell>
          <cell r="V91">
            <v>-2734000</v>
          </cell>
          <cell r="W91">
            <v>-3583000</v>
          </cell>
          <cell r="X91">
            <v>-3206000</v>
          </cell>
          <cell r="Y91">
            <v>-3219859.36</v>
          </cell>
        </row>
        <row r="92">
          <cell r="R92" t="str">
            <v>Horsens - Handicap, bestillerbidrag</v>
          </cell>
          <cell r="S92"/>
          <cell r="T92"/>
          <cell r="U92" t="str">
            <v>&gt;</v>
          </cell>
          <cell r="V92">
            <v>-4207000</v>
          </cell>
          <cell r="W92">
            <v>-3402000</v>
          </cell>
          <cell r="X92">
            <v>-3430000</v>
          </cell>
          <cell r="Y92">
            <v>-3429119.93</v>
          </cell>
        </row>
        <row r="93">
          <cell r="R93" t="str">
            <v>Ikast-Brande - Handicap, bestillerbidrag</v>
          </cell>
          <cell r="S93"/>
          <cell r="T93"/>
          <cell r="U93" t="str">
            <v>&gt;</v>
          </cell>
          <cell r="V93">
            <v>-1723000</v>
          </cell>
          <cell r="W93">
            <v>-1406000</v>
          </cell>
          <cell r="X93">
            <v>-1370000</v>
          </cell>
          <cell r="Y93">
            <v>-1305728.1299999999</v>
          </cell>
        </row>
        <row r="94">
          <cell r="R94" t="str">
            <v>Lemvig - Handicap, bestillerbidrag</v>
          </cell>
          <cell r="S94"/>
          <cell r="T94"/>
          <cell r="U94" t="str">
            <v>&gt;</v>
          </cell>
          <cell r="V94">
            <v>-1074000</v>
          </cell>
          <cell r="W94">
            <v>-1215000</v>
          </cell>
          <cell r="X94">
            <v>-1197000</v>
          </cell>
          <cell r="Y94">
            <v>-1225318.43</v>
          </cell>
        </row>
        <row r="95">
          <cell r="R95" t="str">
            <v>Norddjurs - Handicap, bestillerbidrag</v>
          </cell>
          <cell r="S95"/>
          <cell r="T95"/>
          <cell r="U95" t="str">
            <v>&gt;</v>
          </cell>
          <cell r="V95">
            <v>-1933000</v>
          </cell>
          <cell r="W95">
            <v>-1587000</v>
          </cell>
          <cell r="X95">
            <v>-1497000</v>
          </cell>
          <cell r="Y95">
            <v>-1515783.85</v>
          </cell>
        </row>
        <row r="96">
          <cell r="R96" t="str">
            <v>Odder - Handicap, bestillerbidrag</v>
          </cell>
          <cell r="S96"/>
          <cell r="T96"/>
          <cell r="U96" t="str">
            <v>&gt;</v>
          </cell>
          <cell r="V96">
            <v>-1562000</v>
          </cell>
          <cell r="W96">
            <v>-1293000</v>
          </cell>
          <cell r="X96">
            <v>-1407000</v>
          </cell>
          <cell r="Y96">
            <v>-1364513.46</v>
          </cell>
        </row>
        <row r="97">
          <cell r="R97" t="str">
            <v>Randers - Handicap, bestillerbidrag</v>
          </cell>
          <cell r="S97"/>
          <cell r="T97"/>
          <cell r="U97" t="str">
            <v>&gt;</v>
          </cell>
          <cell r="V97">
            <v>-5679000</v>
          </cell>
          <cell r="W97">
            <v>-5898000</v>
          </cell>
          <cell r="X97">
            <v>-5569000</v>
          </cell>
          <cell r="Y97">
            <v>-5448061.4299999997</v>
          </cell>
        </row>
        <row r="98">
          <cell r="R98" t="str">
            <v>Ringkøbing-Skjern - Handicap, bestillerbidrag</v>
          </cell>
          <cell r="S98"/>
          <cell r="T98"/>
          <cell r="U98" t="str">
            <v>&gt;</v>
          </cell>
          <cell r="V98">
            <v>-2990000</v>
          </cell>
          <cell r="W98">
            <v>-3166000</v>
          </cell>
          <cell r="X98">
            <v>-2674000</v>
          </cell>
          <cell r="Y98">
            <v>-2773117.67</v>
          </cell>
        </row>
        <row r="99">
          <cell r="R99" t="str">
            <v>Samsø - Handicap, bestillerbidrag</v>
          </cell>
          <cell r="S99"/>
          <cell r="T99"/>
          <cell r="U99" t="str">
            <v>&gt;</v>
          </cell>
          <cell r="V99">
            <v>-41000</v>
          </cell>
          <cell r="W99">
            <v>-11000</v>
          </cell>
          <cell r="X99">
            <v>-12000</v>
          </cell>
          <cell r="Y99">
            <v>-26892.7</v>
          </cell>
        </row>
        <row r="100">
          <cell r="R100" t="str">
            <v>Silkeborg - Handicap, bestillerbidrag</v>
          </cell>
          <cell r="S100"/>
          <cell r="T100"/>
          <cell r="U100" t="str">
            <v>&gt;</v>
          </cell>
          <cell r="V100">
            <v>-4190000</v>
          </cell>
          <cell r="W100">
            <v>-4115000</v>
          </cell>
          <cell r="X100">
            <v>-3794000</v>
          </cell>
          <cell r="Y100">
            <v>-3720446.26</v>
          </cell>
        </row>
        <row r="101">
          <cell r="R101" t="str">
            <v>Skanderborg - Handicap, bestillerbidrag</v>
          </cell>
          <cell r="S101"/>
          <cell r="T101"/>
          <cell r="U101" t="str">
            <v>&gt;</v>
          </cell>
          <cell r="V101">
            <v>-2477000</v>
          </cell>
          <cell r="W101">
            <v>-2021000</v>
          </cell>
          <cell r="X101">
            <v>-1945000</v>
          </cell>
          <cell r="Y101">
            <v>-2047756.53</v>
          </cell>
        </row>
        <row r="102">
          <cell r="R102" t="str">
            <v>Skive - Handicap, bestillerbidrag</v>
          </cell>
          <cell r="S102"/>
          <cell r="T102"/>
          <cell r="U102" t="str">
            <v>&gt;</v>
          </cell>
          <cell r="V102">
            <v>-3179000</v>
          </cell>
          <cell r="W102">
            <v>-2275000</v>
          </cell>
          <cell r="X102">
            <v>-2190000</v>
          </cell>
          <cell r="Y102">
            <v>-2208184.1800000002</v>
          </cell>
        </row>
        <row r="103">
          <cell r="R103" t="str">
            <v>Struer - Handicap, bestillerbidrag</v>
          </cell>
          <cell r="S103"/>
          <cell r="T103"/>
          <cell r="U103" t="str">
            <v>&gt;</v>
          </cell>
          <cell r="V103">
            <v>-1297000</v>
          </cell>
          <cell r="W103">
            <v>-1562000</v>
          </cell>
          <cell r="X103">
            <v>-1300000</v>
          </cell>
          <cell r="Y103">
            <v>-1261065.1299999999</v>
          </cell>
        </row>
        <row r="104">
          <cell r="R104" t="str">
            <v>Syddjurs - Handicap, bestillerbidrag</v>
          </cell>
          <cell r="S104"/>
          <cell r="T104"/>
          <cell r="U104" t="str">
            <v>&gt;</v>
          </cell>
          <cell r="V104">
            <v>-2324000</v>
          </cell>
          <cell r="W104">
            <v>-1434000</v>
          </cell>
          <cell r="X104">
            <v>-1772000</v>
          </cell>
          <cell r="Y104">
            <v>-1649670.22</v>
          </cell>
        </row>
        <row r="105">
          <cell r="R105" t="str">
            <v>Viborg - Handicap, bestillerbidrag</v>
          </cell>
          <cell r="S105"/>
          <cell r="T105"/>
          <cell r="U105" t="str">
            <v>&gt;</v>
          </cell>
          <cell r="V105">
            <v>-6891000</v>
          </cell>
          <cell r="W105">
            <v>-6283000</v>
          </cell>
          <cell r="X105">
            <v>-5874000</v>
          </cell>
          <cell r="Y105">
            <v>-5658858.6100000003</v>
          </cell>
        </row>
        <row r="106">
          <cell r="R106" t="str">
            <v>Århus - Handicap, bestillerbidrag</v>
          </cell>
          <cell r="S106"/>
          <cell r="T106"/>
          <cell r="U106" t="str">
            <v>&gt;</v>
          </cell>
          <cell r="V106">
            <v>-23615000</v>
          </cell>
          <cell r="W106">
            <v>-23830000</v>
          </cell>
          <cell r="X106">
            <v>-23223000</v>
          </cell>
          <cell r="Y106">
            <v>-22966121.16</v>
          </cell>
        </row>
        <row r="107">
          <cell r="R107"/>
          <cell r="S107"/>
          <cell r="T107"/>
          <cell r="U107"/>
          <cell r="V107"/>
          <cell r="W107"/>
          <cell r="X107"/>
          <cell r="Y107"/>
        </row>
        <row r="108">
          <cell r="R108" t="str">
            <v>Favrskov - Handicap, adm.bidrag</v>
          </cell>
          <cell r="S108"/>
          <cell r="T108"/>
          <cell r="U108" t="str">
            <v>&gt;</v>
          </cell>
          <cell r="V108">
            <v>386000</v>
          </cell>
          <cell r="W108">
            <v>386000</v>
          </cell>
          <cell r="X108">
            <v>386000</v>
          </cell>
          <cell r="Y108">
            <v>404064.03</v>
          </cell>
        </row>
        <row r="109">
          <cell r="R109" t="str">
            <v>Hedensted - Handicap, adm.bidrag</v>
          </cell>
          <cell r="S109"/>
          <cell r="T109"/>
          <cell r="U109" t="str">
            <v>&gt;</v>
          </cell>
          <cell r="V109">
            <v>554000</v>
          </cell>
          <cell r="W109">
            <v>554000</v>
          </cell>
          <cell r="X109">
            <v>554000</v>
          </cell>
          <cell r="Y109">
            <v>582465.27</v>
          </cell>
        </row>
        <row r="110">
          <cell r="R110" t="str">
            <v>Herning - Handicap, adm.bidrag</v>
          </cell>
          <cell r="S110"/>
          <cell r="T110"/>
          <cell r="U110" t="str">
            <v>&gt;</v>
          </cell>
          <cell r="V110">
            <v>631000</v>
          </cell>
          <cell r="W110">
            <v>631000</v>
          </cell>
          <cell r="X110">
            <v>631000</v>
          </cell>
          <cell r="Y110">
            <v>659711.66</v>
          </cell>
        </row>
        <row r="111">
          <cell r="R111" t="str">
            <v>Holstebro - Handicap, adm.bidrag</v>
          </cell>
          <cell r="S111"/>
          <cell r="T111"/>
          <cell r="U111" t="str">
            <v>&gt;</v>
          </cell>
          <cell r="V111">
            <v>673000</v>
          </cell>
          <cell r="W111">
            <v>673000</v>
          </cell>
          <cell r="X111">
            <v>673000</v>
          </cell>
          <cell r="Y111">
            <v>702911.94</v>
          </cell>
        </row>
        <row r="112">
          <cell r="R112" t="str">
            <v>Horsens - Handicap, adm.bidrag</v>
          </cell>
          <cell r="S112"/>
          <cell r="T112"/>
          <cell r="U112" t="str">
            <v>&gt;</v>
          </cell>
          <cell r="V112">
            <v>1059000</v>
          </cell>
          <cell r="W112">
            <v>1059000</v>
          </cell>
          <cell r="X112">
            <v>1059000</v>
          </cell>
          <cell r="Y112">
            <v>1108060.0900000001</v>
          </cell>
        </row>
        <row r="113">
          <cell r="R113" t="str">
            <v>Ikast-Brande - Handicap, adm.bidrag</v>
          </cell>
          <cell r="S113"/>
          <cell r="T113"/>
          <cell r="U113" t="str">
            <v>&gt;</v>
          </cell>
          <cell r="V113">
            <v>358000</v>
          </cell>
          <cell r="W113">
            <v>358000</v>
          </cell>
          <cell r="X113">
            <v>358000</v>
          </cell>
          <cell r="Y113">
            <v>372716.62</v>
          </cell>
        </row>
        <row r="114">
          <cell r="R114" t="str">
            <v>Lemvig - Handicap, adm.bidrag</v>
          </cell>
          <cell r="S114"/>
          <cell r="T114"/>
          <cell r="U114" t="str">
            <v>&gt;</v>
          </cell>
          <cell r="V114">
            <v>161000</v>
          </cell>
          <cell r="W114">
            <v>161000</v>
          </cell>
          <cell r="X114">
            <v>161000</v>
          </cell>
          <cell r="Y114">
            <v>172305.86</v>
          </cell>
        </row>
        <row r="115">
          <cell r="R115" t="str">
            <v>Norddjurs - Handicap, adm.bidrag</v>
          </cell>
          <cell r="S115"/>
          <cell r="T115"/>
          <cell r="U115" t="str">
            <v>&gt;</v>
          </cell>
          <cell r="V115">
            <v>295000</v>
          </cell>
          <cell r="W115">
            <v>295000</v>
          </cell>
          <cell r="X115">
            <v>295000</v>
          </cell>
          <cell r="Y115">
            <v>310255.15999999997</v>
          </cell>
        </row>
        <row r="116">
          <cell r="R116" t="str">
            <v>Odder - Handicap, adm.bidrag</v>
          </cell>
          <cell r="S116"/>
          <cell r="T116"/>
          <cell r="U116" t="str">
            <v>&gt;</v>
          </cell>
          <cell r="V116">
            <v>330000</v>
          </cell>
          <cell r="W116">
            <v>330000</v>
          </cell>
          <cell r="X116">
            <v>330000</v>
          </cell>
          <cell r="Y116">
            <v>345959.14</v>
          </cell>
        </row>
        <row r="117">
          <cell r="R117" t="str">
            <v>Randers - Handicap, adm.bidrag</v>
          </cell>
          <cell r="S117"/>
          <cell r="T117"/>
          <cell r="U117" t="str">
            <v>&gt;</v>
          </cell>
          <cell r="V117">
            <v>1487000</v>
          </cell>
          <cell r="W117">
            <v>1487000</v>
          </cell>
          <cell r="X117">
            <v>1487000</v>
          </cell>
          <cell r="Y117">
            <v>1561417.31</v>
          </cell>
        </row>
        <row r="118">
          <cell r="R118" t="str">
            <v>Ringkøbing-Skjern - Handicap, adm.bidrag</v>
          </cell>
          <cell r="S118"/>
          <cell r="T118"/>
          <cell r="U118" t="str">
            <v>&gt;</v>
          </cell>
          <cell r="V118">
            <v>519000</v>
          </cell>
          <cell r="W118">
            <v>519000</v>
          </cell>
          <cell r="X118">
            <v>519000</v>
          </cell>
          <cell r="Y118">
            <v>540386.79</v>
          </cell>
        </row>
        <row r="119">
          <cell r="R119" t="str">
            <v>Samsø - Handicap, adm.bidrag</v>
          </cell>
          <cell r="S119"/>
          <cell r="T119"/>
          <cell r="U119" t="str">
            <v>&gt;</v>
          </cell>
          <cell r="V119">
            <v>7000</v>
          </cell>
          <cell r="W119">
            <v>7000</v>
          </cell>
          <cell r="X119">
            <v>7000</v>
          </cell>
          <cell r="Y119">
            <v>7147.83</v>
          </cell>
        </row>
        <row r="120">
          <cell r="R120" t="str">
            <v>Silkeborg - Handicap, adm.bidrag</v>
          </cell>
          <cell r="S120"/>
          <cell r="T120"/>
          <cell r="U120" t="str">
            <v>&gt;</v>
          </cell>
          <cell r="V120">
            <v>996000</v>
          </cell>
          <cell r="W120">
            <v>996000</v>
          </cell>
          <cell r="X120">
            <v>996000</v>
          </cell>
          <cell r="Y120">
            <v>1040290.65</v>
          </cell>
        </row>
        <row r="121">
          <cell r="R121" t="str">
            <v>Skanderborg - Handicap, adm.bidrag</v>
          </cell>
          <cell r="S121"/>
          <cell r="T121"/>
          <cell r="U121" t="str">
            <v>&gt;</v>
          </cell>
          <cell r="V121">
            <v>561000</v>
          </cell>
          <cell r="W121">
            <v>561000</v>
          </cell>
          <cell r="X121">
            <v>561000</v>
          </cell>
          <cell r="Y121">
            <v>586842.96</v>
          </cell>
        </row>
        <row r="122">
          <cell r="R122" t="str">
            <v>Skive - Handicap, adm.bidrag</v>
          </cell>
          <cell r="S122"/>
          <cell r="T122"/>
          <cell r="U122" t="str">
            <v>&gt;</v>
          </cell>
          <cell r="V122">
            <v>582000</v>
          </cell>
          <cell r="W122">
            <v>582000</v>
          </cell>
          <cell r="X122">
            <v>582000</v>
          </cell>
          <cell r="Y122">
            <v>602615.93999999994</v>
          </cell>
        </row>
        <row r="123">
          <cell r="R123" t="str">
            <v>Struer - Handicap, adm.bidrag</v>
          </cell>
          <cell r="S123"/>
          <cell r="T123"/>
          <cell r="U123" t="str">
            <v>&gt;</v>
          </cell>
          <cell r="V123">
            <v>239000</v>
          </cell>
          <cell r="W123">
            <v>239000</v>
          </cell>
          <cell r="X123">
            <v>239000</v>
          </cell>
          <cell r="Y123">
            <v>248859.18</v>
          </cell>
        </row>
        <row r="124">
          <cell r="R124" t="str">
            <v>Syddjurs - Handicap, adm.bidrag</v>
          </cell>
          <cell r="S124"/>
          <cell r="T124"/>
          <cell r="U124" t="str">
            <v>&gt;</v>
          </cell>
          <cell r="V124">
            <v>379000</v>
          </cell>
          <cell r="W124">
            <v>379000</v>
          </cell>
          <cell r="X124">
            <v>379000</v>
          </cell>
          <cell r="Y124">
            <v>394783.14</v>
          </cell>
        </row>
        <row r="125">
          <cell r="R125" t="str">
            <v>Viborg - Handicap, adm.bidrag</v>
          </cell>
          <cell r="S125"/>
          <cell r="T125"/>
          <cell r="U125" t="str">
            <v>&gt;</v>
          </cell>
          <cell r="V125">
            <v>1277000</v>
          </cell>
          <cell r="W125">
            <v>1277000</v>
          </cell>
          <cell r="X125">
            <v>1277000</v>
          </cell>
          <cell r="Y125">
            <v>1338893.57</v>
          </cell>
        </row>
        <row r="126">
          <cell r="R126" t="str">
            <v>Århus - Handicap, adm.bidrag</v>
          </cell>
          <cell r="S126"/>
          <cell r="T126"/>
          <cell r="U126" t="str">
            <v>&gt;</v>
          </cell>
          <cell r="V126">
            <v>6545000</v>
          </cell>
          <cell r="W126">
            <v>6545000</v>
          </cell>
          <cell r="X126">
            <v>6545000</v>
          </cell>
          <cell r="Y126">
            <v>6874679.0199999996</v>
          </cell>
        </row>
        <row r="127">
          <cell r="R127"/>
          <cell r="S127"/>
          <cell r="T127"/>
          <cell r="U127"/>
          <cell r="V127"/>
          <cell r="W127"/>
          <cell r="X127"/>
          <cell r="Y127"/>
        </row>
        <row r="128">
          <cell r="R128" t="str">
            <v>Favrskov - Handicap, adm.bidrag, bestillerbidrag</v>
          </cell>
          <cell r="S128"/>
          <cell r="T128"/>
          <cell r="U128" t="str">
            <v>&gt;</v>
          </cell>
          <cell r="V128">
            <v>-386000</v>
          </cell>
          <cell r="W128">
            <v>-386000</v>
          </cell>
          <cell r="X128">
            <v>-386000</v>
          </cell>
          <cell r="Y128">
            <v>-404064.03</v>
          </cell>
        </row>
        <row r="129">
          <cell r="R129" t="str">
            <v>Hedensted - Handicap, adm.bidrag, bestillerbidrag</v>
          </cell>
          <cell r="S129"/>
          <cell r="T129"/>
          <cell r="U129" t="str">
            <v>&gt;</v>
          </cell>
          <cell r="V129">
            <v>-554000</v>
          </cell>
          <cell r="W129">
            <v>-554000</v>
          </cell>
          <cell r="X129">
            <v>-554000</v>
          </cell>
          <cell r="Y129">
            <v>-582465.27</v>
          </cell>
        </row>
        <row r="130">
          <cell r="R130" t="str">
            <v>Herning - Handicap, adm.bidrag, bestillerbidrag</v>
          </cell>
          <cell r="S130"/>
          <cell r="T130"/>
          <cell r="U130" t="str">
            <v>&gt;</v>
          </cell>
          <cell r="V130">
            <v>-631000</v>
          </cell>
          <cell r="W130">
            <v>-631000</v>
          </cell>
          <cell r="X130">
            <v>-631000</v>
          </cell>
          <cell r="Y130">
            <v>-659711.66</v>
          </cell>
        </row>
        <row r="131">
          <cell r="R131" t="str">
            <v>Holstebro - Handicap, adm.bidrag, bestillerbidrag</v>
          </cell>
          <cell r="S131"/>
          <cell r="T131"/>
          <cell r="U131" t="str">
            <v>&gt;</v>
          </cell>
          <cell r="V131">
            <v>-673000</v>
          </cell>
          <cell r="W131">
            <v>-673000</v>
          </cell>
          <cell r="X131">
            <v>-673000</v>
          </cell>
          <cell r="Y131">
            <v>-702911.94</v>
          </cell>
        </row>
        <row r="132">
          <cell r="R132" t="str">
            <v>Horsens - Handicap, adm.bidrag, bestillerbidrag</v>
          </cell>
          <cell r="S132"/>
          <cell r="T132"/>
          <cell r="U132" t="str">
            <v>&gt;</v>
          </cell>
          <cell r="V132">
            <v>-1059000</v>
          </cell>
          <cell r="W132">
            <v>-1059000</v>
          </cell>
          <cell r="X132">
            <v>-1059000</v>
          </cell>
          <cell r="Y132">
            <v>-1108060.0900000001</v>
          </cell>
        </row>
        <row r="133">
          <cell r="R133" t="str">
            <v>Ikast-Brande - Handicap, adm.bidrag, bestillerbidrag</v>
          </cell>
          <cell r="S133"/>
          <cell r="T133"/>
          <cell r="U133" t="str">
            <v>&gt;</v>
          </cell>
          <cell r="V133">
            <v>-358000</v>
          </cell>
          <cell r="W133">
            <v>-358000</v>
          </cell>
          <cell r="X133">
            <v>-358000</v>
          </cell>
          <cell r="Y133">
            <v>-372716.62</v>
          </cell>
        </row>
        <row r="134">
          <cell r="R134" t="str">
            <v>Lemvig - Handicap, adm.bidrag, bestillerbidrag</v>
          </cell>
          <cell r="S134"/>
          <cell r="T134"/>
          <cell r="U134" t="str">
            <v>&gt;</v>
          </cell>
          <cell r="V134">
            <v>-161000</v>
          </cell>
          <cell r="W134">
            <v>-161000</v>
          </cell>
          <cell r="X134">
            <v>-161000</v>
          </cell>
          <cell r="Y134">
            <v>-172305.86</v>
          </cell>
        </row>
        <row r="135">
          <cell r="R135" t="str">
            <v>Norddjurs - Handicap, adm.bidrag, bestillerbidrag</v>
          </cell>
          <cell r="S135"/>
          <cell r="T135"/>
          <cell r="U135" t="str">
            <v>&gt;</v>
          </cell>
          <cell r="V135">
            <v>-295000</v>
          </cell>
          <cell r="W135">
            <v>-295000</v>
          </cell>
          <cell r="X135">
            <v>-295000</v>
          </cell>
          <cell r="Y135">
            <v>-310255.15999999997</v>
          </cell>
        </row>
        <row r="136">
          <cell r="R136" t="str">
            <v>Odder - Handicap, adm.bidrag, bestillerbidrag</v>
          </cell>
          <cell r="S136"/>
          <cell r="T136"/>
          <cell r="U136" t="str">
            <v>&gt;</v>
          </cell>
          <cell r="V136">
            <v>-330000</v>
          </cell>
          <cell r="W136">
            <v>-330000</v>
          </cell>
          <cell r="X136">
            <v>-330000</v>
          </cell>
          <cell r="Y136">
            <v>-345959.14</v>
          </cell>
        </row>
        <row r="137">
          <cell r="R137" t="str">
            <v>Randers - Handicap, adm.bidrag, bestillerbidrag</v>
          </cell>
          <cell r="S137"/>
          <cell r="T137"/>
          <cell r="U137" t="str">
            <v>&gt;</v>
          </cell>
          <cell r="V137">
            <v>-1487000</v>
          </cell>
          <cell r="W137">
            <v>-1487000</v>
          </cell>
          <cell r="X137">
            <v>-1487000</v>
          </cell>
          <cell r="Y137">
            <v>-1561417.31</v>
          </cell>
        </row>
        <row r="138">
          <cell r="R138" t="str">
            <v>Ringkøbing-Skjern - Handicap, adm.bidrag, bestillerbidrag</v>
          </cell>
          <cell r="S138"/>
          <cell r="T138"/>
          <cell r="U138" t="str">
            <v>&gt;</v>
          </cell>
          <cell r="V138">
            <v>-519000</v>
          </cell>
          <cell r="W138">
            <v>-519000</v>
          </cell>
          <cell r="X138">
            <v>-519000</v>
          </cell>
          <cell r="Y138">
            <v>-540386.79</v>
          </cell>
        </row>
        <row r="139">
          <cell r="R139" t="str">
            <v>Samsø - Handicap, adm.bidrag, bestillerbidrag</v>
          </cell>
          <cell r="S139"/>
          <cell r="T139"/>
          <cell r="U139" t="str">
            <v>&gt;</v>
          </cell>
          <cell r="V139">
            <v>-7000</v>
          </cell>
          <cell r="W139">
            <v>-7000</v>
          </cell>
          <cell r="X139">
            <v>-7000</v>
          </cell>
          <cell r="Y139">
            <v>-7147.79</v>
          </cell>
        </row>
        <row r="140">
          <cell r="R140" t="str">
            <v>Silkeborg - Handicap, adm.bidrag, bestillerbidrag</v>
          </cell>
          <cell r="S140"/>
          <cell r="T140"/>
          <cell r="U140" t="str">
            <v>&gt;</v>
          </cell>
          <cell r="V140">
            <v>-996000</v>
          </cell>
          <cell r="W140">
            <v>-996000</v>
          </cell>
          <cell r="X140">
            <v>-996000</v>
          </cell>
          <cell r="Y140">
            <v>-1040290.77</v>
          </cell>
        </row>
        <row r="141">
          <cell r="R141" t="str">
            <v>Skanderborg - Handicap, adm.bidrag, bestillerbidrag</v>
          </cell>
          <cell r="S141"/>
          <cell r="T141"/>
          <cell r="U141" t="str">
            <v>&gt;</v>
          </cell>
          <cell r="V141">
            <v>-561000</v>
          </cell>
          <cell r="W141">
            <v>-561000</v>
          </cell>
          <cell r="X141">
            <v>-561000</v>
          </cell>
          <cell r="Y141">
            <v>-586842.84</v>
          </cell>
        </row>
        <row r="142">
          <cell r="R142" t="str">
            <v>Skive - Handicap, adm.bidrag, bestillerbidrag</v>
          </cell>
          <cell r="S142"/>
          <cell r="T142"/>
          <cell r="U142" t="str">
            <v>&gt;</v>
          </cell>
          <cell r="V142">
            <v>-582000</v>
          </cell>
          <cell r="W142">
            <v>-582000</v>
          </cell>
          <cell r="X142">
            <v>-582000</v>
          </cell>
          <cell r="Y142">
            <v>-602615.98</v>
          </cell>
        </row>
        <row r="143">
          <cell r="R143" t="str">
            <v>Struer - Handicap, adm.bidrag, bestillerbidrag</v>
          </cell>
          <cell r="S143"/>
          <cell r="T143"/>
          <cell r="U143" t="str">
            <v>&gt;</v>
          </cell>
          <cell r="V143">
            <v>-239000</v>
          </cell>
          <cell r="W143">
            <v>-239000</v>
          </cell>
          <cell r="X143">
            <v>-239000</v>
          </cell>
          <cell r="Y143">
            <v>-248859.22</v>
          </cell>
        </row>
        <row r="144">
          <cell r="R144" t="str">
            <v>Syddjurs - Handicap, adm.bidrag, bestillerbidrag</v>
          </cell>
          <cell r="S144"/>
          <cell r="T144"/>
          <cell r="U144" t="str">
            <v>&gt;</v>
          </cell>
          <cell r="V144">
            <v>-379000</v>
          </cell>
          <cell r="W144">
            <v>-379000</v>
          </cell>
          <cell r="X144">
            <v>-379000</v>
          </cell>
          <cell r="Y144">
            <v>-394782.98</v>
          </cell>
        </row>
        <row r="145">
          <cell r="R145" t="str">
            <v>Viborg - Handicap, adm.bidrag, bestillerbidrag</v>
          </cell>
          <cell r="S145"/>
          <cell r="T145"/>
          <cell r="U145" t="str">
            <v>&gt;</v>
          </cell>
          <cell r="V145">
            <v>-1277000</v>
          </cell>
          <cell r="W145">
            <v>-1277000</v>
          </cell>
          <cell r="X145">
            <v>-1277000</v>
          </cell>
          <cell r="Y145">
            <v>-1338893.8500000001</v>
          </cell>
        </row>
        <row r="146">
          <cell r="R146" t="str">
            <v>Århus - Handicap, adm.bidrag, bestillerbidrag</v>
          </cell>
          <cell r="S146"/>
          <cell r="T146"/>
          <cell r="U146" t="str">
            <v>&gt;</v>
          </cell>
          <cell r="V146">
            <v>-6545000</v>
          </cell>
          <cell r="W146">
            <v>-6545000</v>
          </cell>
          <cell r="X146">
            <v>-6545000</v>
          </cell>
          <cell r="Y146">
            <v>-6874678.9299999997</v>
          </cell>
        </row>
        <row r="147">
          <cell r="R147"/>
          <cell r="S147"/>
          <cell r="T147"/>
          <cell r="U147"/>
          <cell r="V147"/>
          <cell r="W147"/>
          <cell r="X147"/>
          <cell r="Y147"/>
        </row>
        <row r="148">
          <cell r="R148" t="str">
            <v>Favrskov - Handicap, indtægter, bestillerbidrag</v>
          </cell>
          <cell r="S148"/>
          <cell r="T148"/>
          <cell r="U148" t="str">
            <v>&gt;</v>
          </cell>
          <cell r="V148">
            <v>0</v>
          </cell>
          <cell r="W148">
            <v>0</v>
          </cell>
          <cell r="X148">
            <v>0</v>
          </cell>
          <cell r="Y148">
            <v>-71</v>
          </cell>
        </row>
        <row r="149">
          <cell r="R149" t="str">
            <v>Hedensted - Handicap, indtægter, bestillerbidrag</v>
          </cell>
          <cell r="S149"/>
          <cell r="T149"/>
          <cell r="U149" t="str">
            <v>&gt;</v>
          </cell>
          <cell r="V149">
            <v>0</v>
          </cell>
          <cell r="W149">
            <v>0</v>
          </cell>
          <cell r="X149">
            <v>0</v>
          </cell>
          <cell r="Y149">
            <v>-835</v>
          </cell>
        </row>
        <row r="150">
          <cell r="R150" t="str">
            <v>Herning - Handicap, indtægter, bestillerbidrag</v>
          </cell>
          <cell r="S150"/>
          <cell r="T150"/>
          <cell r="U150" t="str">
            <v>&gt;</v>
          </cell>
          <cell r="V150">
            <v>0</v>
          </cell>
          <cell r="W150">
            <v>0</v>
          </cell>
          <cell r="X150">
            <v>0</v>
          </cell>
          <cell r="Y150">
            <v>-494</v>
          </cell>
        </row>
        <row r="151">
          <cell r="R151" t="str">
            <v>Holstebro - Handicap, indtægter, bestillerbidrag</v>
          </cell>
          <cell r="S151"/>
          <cell r="T151"/>
          <cell r="U151" t="str">
            <v>&gt;</v>
          </cell>
          <cell r="V151">
            <v>0</v>
          </cell>
          <cell r="W151">
            <v>0</v>
          </cell>
          <cell r="X151">
            <v>0</v>
          </cell>
          <cell r="Y151">
            <v>-581</v>
          </cell>
        </row>
        <row r="152">
          <cell r="R152" t="str">
            <v>Horsens - Handicap, indtægter, bestillerbidrag</v>
          </cell>
          <cell r="S152"/>
          <cell r="T152"/>
          <cell r="U152" t="str">
            <v>&gt;</v>
          </cell>
          <cell r="V152">
            <v>0</v>
          </cell>
          <cell r="W152">
            <v>0</v>
          </cell>
          <cell r="X152">
            <v>0</v>
          </cell>
          <cell r="Y152">
            <v>-2351.12</v>
          </cell>
        </row>
        <row r="153">
          <cell r="R153" t="str">
            <v>Ikast-Brande - Handicap, indtægter, bestillerbidrag</v>
          </cell>
          <cell r="S153"/>
          <cell r="T153"/>
          <cell r="U153" t="str">
            <v>&gt;</v>
          </cell>
          <cell r="V153">
            <v>0</v>
          </cell>
          <cell r="W153">
            <v>0</v>
          </cell>
          <cell r="X153">
            <v>0</v>
          </cell>
          <cell r="Y153">
            <v>-156</v>
          </cell>
        </row>
        <row r="154">
          <cell r="R154" t="str">
            <v>Lemvig - Handicap, indtægter, bestillerbidrag</v>
          </cell>
          <cell r="S154"/>
          <cell r="T154"/>
          <cell r="U154" t="str">
            <v>&gt;</v>
          </cell>
          <cell r="V154">
            <v>0</v>
          </cell>
          <cell r="W154">
            <v>0</v>
          </cell>
          <cell r="X154">
            <v>0</v>
          </cell>
          <cell r="Y154">
            <v>-452</v>
          </cell>
        </row>
        <row r="155">
          <cell r="R155" t="str">
            <v>Norddjurs - Handicap, indtægter, bestillerbidrag</v>
          </cell>
          <cell r="S155"/>
          <cell r="T155"/>
          <cell r="U155" t="str">
            <v>&gt;</v>
          </cell>
          <cell r="V155">
            <v>0</v>
          </cell>
          <cell r="W155">
            <v>0</v>
          </cell>
          <cell r="X155">
            <v>0</v>
          </cell>
          <cell r="Y155">
            <v>-878</v>
          </cell>
        </row>
        <row r="156">
          <cell r="R156" t="str">
            <v>Odder - Handicap, indtægter, bestillerbidrag</v>
          </cell>
          <cell r="S156"/>
          <cell r="T156"/>
          <cell r="U156" t="str">
            <v>&gt;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</row>
        <row r="157">
          <cell r="R157" t="str">
            <v>Randers - Handicap, indtægter, bestillerbidrag</v>
          </cell>
          <cell r="S157"/>
          <cell r="T157"/>
          <cell r="U157" t="str">
            <v>&gt;</v>
          </cell>
          <cell r="V157">
            <v>0</v>
          </cell>
          <cell r="W157">
            <v>0</v>
          </cell>
          <cell r="X157">
            <v>0</v>
          </cell>
          <cell r="Y157">
            <v>-1793</v>
          </cell>
        </row>
        <row r="158">
          <cell r="R158" t="str">
            <v>Ringkøbing-Skjern - Handicap, indtægter, bestillerbidrag</v>
          </cell>
          <cell r="S158"/>
          <cell r="T158"/>
          <cell r="U158" t="str">
            <v>&gt;</v>
          </cell>
          <cell r="V158">
            <v>0</v>
          </cell>
          <cell r="W158">
            <v>0</v>
          </cell>
          <cell r="X158">
            <v>0</v>
          </cell>
          <cell r="Y158">
            <v>-1954</v>
          </cell>
        </row>
        <row r="159">
          <cell r="R159" t="str">
            <v>Samsø - Handicap, indtægter, bestillerbidrag</v>
          </cell>
          <cell r="S159"/>
          <cell r="T159"/>
          <cell r="U159" t="str">
            <v>&gt;</v>
          </cell>
          <cell r="V159">
            <v>0</v>
          </cell>
          <cell r="W159">
            <v>0</v>
          </cell>
          <cell r="X159">
            <v>0</v>
          </cell>
          <cell r="Y159">
            <v>-525</v>
          </cell>
        </row>
        <row r="160">
          <cell r="R160" t="str">
            <v>Silkeborg - Handicap, indtægter, bestillerbidrag</v>
          </cell>
          <cell r="S160"/>
          <cell r="T160"/>
          <cell r="U160" t="str">
            <v>&gt;</v>
          </cell>
          <cell r="V160">
            <v>0</v>
          </cell>
          <cell r="W160">
            <v>0</v>
          </cell>
          <cell r="X160">
            <v>0</v>
          </cell>
          <cell r="Y160">
            <v>-961</v>
          </cell>
        </row>
        <row r="161">
          <cell r="R161" t="str">
            <v>Skanderborg - Handicap, indtægter, bestillerbidrag</v>
          </cell>
          <cell r="S161"/>
          <cell r="T161"/>
          <cell r="U161" t="str">
            <v>&gt;</v>
          </cell>
          <cell r="V161">
            <v>0</v>
          </cell>
          <cell r="W161">
            <v>0</v>
          </cell>
          <cell r="X161">
            <v>0</v>
          </cell>
          <cell r="Y161">
            <v>-5763.16</v>
          </cell>
        </row>
        <row r="162">
          <cell r="R162" t="str">
            <v>Skive - Handicap, indtægter, bestillerbidrag</v>
          </cell>
          <cell r="S162"/>
          <cell r="T162"/>
          <cell r="U162" t="str">
            <v>&gt;</v>
          </cell>
          <cell r="V162">
            <v>0</v>
          </cell>
          <cell r="W162">
            <v>0</v>
          </cell>
          <cell r="X162">
            <v>0</v>
          </cell>
          <cell r="Y162">
            <v>-113.7</v>
          </cell>
        </row>
        <row r="163">
          <cell r="R163" t="str">
            <v>Struer - Handicap, indtægter, bestillerbidrag</v>
          </cell>
          <cell r="S163"/>
          <cell r="T163"/>
          <cell r="U163" t="str">
            <v>&gt;</v>
          </cell>
          <cell r="V163">
            <v>0</v>
          </cell>
          <cell r="W163">
            <v>0</v>
          </cell>
          <cell r="X163">
            <v>0</v>
          </cell>
          <cell r="Y163">
            <v>-416</v>
          </cell>
        </row>
        <row r="164">
          <cell r="R164" t="str">
            <v>Syddjurs - Handicap, indtægter, bestillerbidrag</v>
          </cell>
          <cell r="S164"/>
          <cell r="T164"/>
          <cell r="U164" t="str">
            <v>&gt;</v>
          </cell>
          <cell r="V164">
            <v>0</v>
          </cell>
          <cell r="W164">
            <v>0</v>
          </cell>
          <cell r="X164">
            <v>0</v>
          </cell>
          <cell r="Y164">
            <v>-1315</v>
          </cell>
        </row>
        <row r="165">
          <cell r="R165" t="str">
            <v>Viborg - Handicap, indtægter, bestillerbidrag</v>
          </cell>
          <cell r="S165"/>
          <cell r="T165"/>
          <cell r="U165" t="str">
            <v>&gt;</v>
          </cell>
          <cell r="V165">
            <v>0</v>
          </cell>
          <cell r="W165">
            <v>0</v>
          </cell>
          <cell r="X165">
            <v>0</v>
          </cell>
          <cell r="Y165">
            <v>-143</v>
          </cell>
        </row>
        <row r="166">
          <cell r="R166" t="str">
            <v>Århus - Handicap, indtægter, bestillerbidrag</v>
          </cell>
          <cell r="S166"/>
          <cell r="T166"/>
          <cell r="U166" t="str">
            <v>&gt;</v>
          </cell>
          <cell r="V166">
            <v>0</v>
          </cell>
          <cell r="W166">
            <v>0</v>
          </cell>
          <cell r="X166">
            <v>0</v>
          </cell>
          <cell r="Y166">
            <v>-2728.04</v>
          </cell>
        </row>
        <row r="167">
          <cell r="R167"/>
          <cell r="S167"/>
          <cell r="T167"/>
          <cell r="U167"/>
          <cell r="V167"/>
          <cell r="W167"/>
          <cell r="X167"/>
          <cell r="Y167"/>
        </row>
        <row r="168">
          <cell r="R168"/>
          <cell r="S168"/>
          <cell r="T168"/>
          <cell r="U168"/>
          <cell r="V168"/>
          <cell r="W168"/>
          <cell r="X168"/>
          <cell r="Y168"/>
        </row>
        <row r="169">
          <cell r="R169"/>
          <cell r="S169"/>
          <cell r="T169"/>
          <cell r="U169"/>
          <cell r="V169"/>
          <cell r="W169"/>
          <cell r="X169"/>
          <cell r="Y169"/>
        </row>
        <row r="170">
          <cell r="R170" t="str">
            <v xml:space="preserve">Favrskov - Flextur, kørsel, </v>
          </cell>
          <cell r="S170"/>
          <cell r="T170"/>
          <cell r="U170" t="str">
            <v>&gt;</v>
          </cell>
          <cell r="V170">
            <v>1559000</v>
          </cell>
          <cell r="W170">
            <v>1170000</v>
          </cell>
          <cell r="X170">
            <v>1283000</v>
          </cell>
          <cell r="Y170">
            <v>1273208.99</v>
          </cell>
        </row>
        <row r="171">
          <cell r="R171" t="str">
            <v xml:space="preserve">Hedensted - Flextur, kørsel, </v>
          </cell>
          <cell r="S171"/>
          <cell r="T171"/>
          <cell r="U171" t="str">
            <v>&gt;</v>
          </cell>
          <cell r="V171">
            <v>3208000</v>
          </cell>
          <cell r="W171">
            <v>2230000</v>
          </cell>
          <cell r="X171">
            <v>2626000</v>
          </cell>
          <cell r="Y171">
            <v>2727917.84</v>
          </cell>
        </row>
        <row r="172">
          <cell r="R172" t="str">
            <v xml:space="preserve">Herning - Flextur, kørsel, </v>
          </cell>
          <cell r="S172"/>
          <cell r="T172"/>
          <cell r="U172" t="str">
            <v>&gt;</v>
          </cell>
          <cell r="V172">
            <v>759000</v>
          </cell>
          <cell r="W172">
            <v>338000</v>
          </cell>
          <cell r="X172">
            <v>496000</v>
          </cell>
          <cell r="Y172">
            <v>516330.19</v>
          </cell>
        </row>
        <row r="173">
          <cell r="R173" t="str">
            <v xml:space="preserve">Holstebro - Flextur, kørsel, </v>
          </cell>
          <cell r="S173"/>
          <cell r="T173"/>
          <cell r="U173" t="str">
            <v>&gt;</v>
          </cell>
          <cell r="V173">
            <v>1137000</v>
          </cell>
          <cell r="W173">
            <v>566000</v>
          </cell>
          <cell r="X173">
            <v>1419000</v>
          </cell>
          <cell r="Y173">
            <v>1699655.22</v>
          </cell>
        </row>
        <row r="174">
          <cell r="R174" t="str">
            <v xml:space="preserve">Horsens - Flextur, kørsel, </v>
          </cell>
          <cell r="S174"/>
          <cell r="T174"/>
          <cell r="U174" t="str">
            <v>&gt;</v>
          </cell>
          <cell r="V174">
            <v>1785000</v>
          </cell>
          <cell r="W174">
            <v>1484000</v>
          </cell>
          <cell r="X174">
            <v>1653000</v>
          </cell>
          <cell r="Y174">
            <v>1818212.77</v>
          </cell>
        </row>
        <row r="175">
          <cell r="R175" t="str">
            <v xml:space="preserve">Ikast-Brande - Flextur, kørsel, </v>
          </cell>
          <cell r="S175"/>
          <cell r="T175"/>
          <cell r="U175" t="str">
            <v>&gt;</v>
          </cell>
          <cell r="V175">
            <v>508000</v>
          </cell>
          <cell r="W175">
            <v>474000</v>
          </cell>
          <cell r="X175">
            <v>470000</v>
          </cell>
          <cell r="Y175">
            <v>477931.57</v>
          </cell>
        </row>
        <row r="176">
          <cell r="R176" t="str">
            <v xml:space="preserve">Lemvig - Flextur, kørsel, </v>
          </cell>
          <cell r="S176"/>
          <cell r="T176"/>
          <cell r="U176" t="str">
            <v>&gt;</v>
          </cell>
          <cell r="V176">
            <v>949000</v>
          </cell>
          <cell r="W176">
            <v>615000</v>
          </cell>
          <cell r="X176">
            <v>691000</v>
          </cell>
          <cell r="Y176">
            <v>686548.94</v>
          </cell>
        </row>
        <row r="177">
          <cell r="R177" t="str">
            <v xml:space="preserve">Norddjurs - Flextur, kørsel, </v>
          </cell>
          <cell r="S177"/>
          <cell r="T177"/>
          <cell r="U177" t="str">
            <v>&gt;</v>
          </cell>
          <cell r="V177">
            <v>1974000</v>
          </cell>
          <cell r="W177">
            <v>1823000</v>
          </cell>
          <cell r="X177">
            <v>1858000</v>
          </cell>
          <cell r="Y177">
            <v>1828580.09</v>
          </cell>
        </row>
        <row r="178">
          <cell r="R178" t="str">
            <v xml:space="preserve">Odder - Flextur, kørsel, </v>
          </cell>
          <cell r="S178"/>
          <cell r="T178"/>
          <cell r="U178" t="str">
            <v>&gt;</v>
          </cell>
          <cell r="V178">
            <v>453000</v>
          </cell>
          <cell r="W178">
            <v>517000</v>
          </cell>
          <cell r="X178">
            <v>570000</v>
          </cell>
          <cell r="Y178">
            <v>579244.91</v>
          </cell>
        </row>
        <row r="179">
          <cell r="R179" t="str">
            <v xml:space="preserve">Randers - Flextur, kørsel, </v>
          </cell>
          <cell r="S179"/>
          <cell r="T179"/>
          <cell r="U179" t="str">
            <v>&gt;</v>
          </cell>
          <cell r="V179">
            <v>2110000</v>
          </cell>
          <cell r="W179">
            <v>811000</v>
          </cell>
          <cell r="X179">
            <v>902000</v>
          </cell>
          <cell r="Y179">
            <v>974354.44</v>
          </cell>
        </row>
        <row r="180">
          <cell r="R180" t="str">
            <v xml:space="preserve">Ringkøbing-Skjern - Flextur, kørsel, </v>
          </cell>
          <cell r="S180"/>
          <cell r="T180"/>
          <cell r="U180" t="str">
            <v>&gt;</v>
          </cell>
          <cell r="V180">
            <v>2420000</v>
          </cell>
          <cell r="W180">
            <v>1848000</v>
          </cell>
          <cell r="X180">
            <v>1897000</v>
          </cell>
          <cell r="Y180">
            <v>1913603.1</v>
          </cell>
        </row>
        <row r="181">
          <cell r="R181" t="str">
            <v xml:space="preserve">Silkeborg - Flextur, kørsel, </v>
          </cell>
          <cell r="S181"/>
          <cell r="T181"/>
          <cell r="U181" t="str">
            <v>&gt;</v>
          </cell>
          <cell r="V181">
            <v>1639000</v>
          </cell>
          <cell r="W181">
            <v>571000</v>
          </cell>
          <cell r="X181">
            <v>782000</v>
          </cell>
          <cell r="Y181">
            <v>778326.26</v>
          </cell>
        </row>
        <row r="182">
          <cell r="R182" t="str">
            <v xml:space="preserve">Skanderborg - Flextur, kørsel, </v>
          </cell>
          <cell r="S182"/>
          <cell r="T182"/>
          <cell r="U182" t="str">
            <v>&gt;</v>
          </cell>
          <cell r="V182">
            <v>3854000</v>
          </cell>
          <cell r="W182">
            <v>2423000</v>
          </cell>
          <cell r="X182">
            <v>2748000</v>
          </cell>
          <cell r="Y182">
            <v>2533971.13</v>
          </cell>
        </row>
        <row r="183">
          <cell r="R183" t="str">
            <v xml:space="preserve">Skive - Flextur, kørsel, </v>
          </cell>
          <cell r="S183"/>
          <cell r="T183"/>
          <cell r="U183" t="str">
            <v>&gt;</v>
          </cell>
          <cell r="V183">
            <v>252000</v>
          </cell>
          <cell r="W183">
            <v>303000</v>
          </cell>
          <cell r="X183">
            <v>412000</v>
          </cell>
          <cell r="Y183">
            <v>498434.3</v>
          </cell>
        </row>
        <row r="184">
          <cell r="R184" t="str">
            <v xml:space="preserve">Struer - Flextur, kørsel, </v>
          </cell>
          <cell r="S184"/>
          <cell r="T184"/>
          <cell r="U184" t="str">
            <v>&gt;</v>
          </cell>
          <cell r="V184">
            <v>560000</v>
          </cell>
          <cell r="W184">
            <v>713000</v>
          </cell>
          <cell r="X184">
            <v>690000</v>
          </cell>
          <cell r="Y184">
            <v>683459.69</v>
          </cell>
        </row>
        <row r="185">
          <cell r="R185" t="str">
            <v xml:space="preserve">Syddjurs - Flextur, kørsel, </v>
          </cell>
          <cell r="S185"/>
          <cell r="T185"/>
          <cell r="U185" t="str">
            <v>&gt;</v>
          </cell>
          <cell r="V185">
            <v>3588000</v>
          </cell>
          <cell r="W185">
            <v>3248000</v>
          </cell>
          <cell r="X185">
            <v>3161000</v>
          </cell>
          <cell r="Y185">
            <v>3103588.91</v>
          </cell>
        </row>
        <row r="186">
          <cell r="R186" t="str">
            <v xml:space="preserve">Viborg - Flextur, kørsel, </v>
          </cell>
          <cell r="S186"/>
          <cell r="T186"/>
          <cell r="U186" t="str">
            <v>&gt;</v>
          </cell>
          <cell r="V186">
            <v>832000</v>
          </cell>
          <cell r="W186">
            <v>822000</v>
          </cell>
          <cell r="X186">
            <v>782000</v>
          </cell>
          <cell r="Y186">
            <v>868111.85</v>
          </cell>
        </row>
        <row r="187">
          <cell r="R187" t="str">
            <v xml:space="preserve">Århus - Flextur, kørsel, </v>
          </cell>
          <cell r="S187"/>
          <cell r="T187"/>
          <cell r="U187" t="str">
            <v>&gt;</v>
          </cell>
          <cell r="V187">
            <v>1309000</v>
          </cell>
          <cell r="W187">
            <v>1397000</v>
          </cell>
          <cell r="X187">
            <v>1382000</v>
          </cell>
          <cell r="Y187">
            <v>1378370.5</v>
          </cell>
        </row>
        <row r="188">
          <cell r="R188" t="str">
            <v>Ikke-Støttet, kørsel</v>
          </cell>
          <cell r="S188"/>
          <cell r="T188"/>
          <cell r="U188" t="str">
            <v>&gt;</v>
          </cell>
          <cell r="V188">
            <v>0</v>
          </cell>
          <cell r="W188">
            <v>0</v>
          </cell>
          <cell r="X188">
            <v>0</v>
          </cell>
          <cell r="Y188">
            <v>4144579.13</v>
          </cell>
        </row>
        <row r="189">
          <cell r="R189" t="str">
            <v>Kunderservice - rejsegaranti</v>
          </cell>
          <cell r="S189"/>
          <cell r="T189"/>
          <cell r="U189" t="str">
            <v>&gt;</v>
          </cell>
          <cell r="V189">
            <v>0</v>
          </cell>
          <cell r="W189">
            <v>0</v>
          </cell>
          <cell r="X189">
            <v>0</v>
          </cell>
          <cell r="Y189">
            <v>1209.46</v>
          </cell>
        </row>
        <row r="190">
          <cell r="R190" t="str">
            <v>Kunderservice - rejsegaranti, hos Kundeservice</v>
          </cell>
          <cell r="S190"/>
          <cell r="T190"/>
          <cell r="U190" t="str">
            <v>&gt;</v>
          </cell>
          <cell r="V190">
            <v>0</v>
          </cell>
          <cell r="W190">
            <v>0</v>
          </cell>
          <cell r="X190">
            <v>0</v>
          </cell>
          <cell r="Y190">
            <v>1553.58</v>
          </cell>
        </row>
        <row r="191">
          <cell r="R191"/>
          <cell r="S191"/>
          <cell r="T191"/>
          <cell r="U191"/>
          <cell r="V191"/>
          <cell r="W191"/>
          <cell r="X191"/>
          <cell r="Y191"/>
        </row>
        <row r="192">
          <cell r="R192" t="str">
            <v xml:space="preserve">Favrskov - Flextur, egenbetaling, </v>
          </cell>
          <cell r="S192"/>
          <cell r="T192"/>
          <cell r="U192" t="str">
            <v>&gt;</v>
          </cell>
          <cell r="V192">
            <v>-622000</v>
          </cell>
          <cell r="W192">
            <v>-577000</v>
          </cell>
          <cell r="X192">
            <v>-589000</v>
          </cell>
          <cell r="Y192">
            <v>-581044</v>
          </cell>
        </row>
        <row r="193">
          <cell r="R193" t="str">
            <v xml:space="preserve">Hedensted - Flextur, egenbetaling, </v>
          </cell>
          <cell r="S193"/>
          <cell r="T193"/>
          <cell r="U193" t="str">
            <v>&gt;</v>
          </cell>
          <cell r="V193">
            <v>-1269000</v>
          </cell>
          <cell r="W193">
            <v>-923000</v>
          </cell>
          <cell r="X193">
            <v>-1062000</v>
          </cell>
          <cell r="Y193">
            <v>-1059574</v>
          </cell>
        </row>
        <row r="194">
          <cell r="R194" t="str">
            <v xml:space="preserve">Herning - Flextur, egenbetaling, </v>
          </cell>
          <cell r="S194"/>
          <cell r="T194"/>
          <cell r="U194" t="str">
            <v>&gt;</v>
          </cell>
          <cell r="V194">
            <v>-239000</v>
          </cell>
          <cell r="W194">
            <v>-141000</v>
          </cell>
          <cell r="X194">
            <v>-192000</v>
          </cell>
          <cell r="Y194">
            <v>-192268</v>
          </cell>
        </row>
        <row r="195">
          <cell r="R195" t="str">
            <v xml:space="preserve">Holstebro - Flextur, egenbetaling, </v>
          </cell>
          <cell r="S195"/>
          <cell r="T195"/>
          <cell r="U195" t="str">
            <v>&gt;</v>
          </cell>
          <cell r="V195">
            <v>-360000</v>
          </cell>
          <cell r="W195">
            <v>-159000</v>
          </cell>
          <cell r="X195">
            <v>-357000</v>
          </cell>
          <cell r="Y195">
            <v>-402306</v>
          </cell>
        </row>
        <row r="196">
          <cell r="R196" t="str">
            <v xml:space="preserve">Horsens - Flextur, egenbetaling, </v>
          </cell>
          <cell r="S196"/>
          <cell r="T196"/>
          <cell r="U196" t="str">
            <v>&gt;</v>
          </cell>
          <cell r="V196">
            <v>-545000</v>
          </cell>
          <cell r="W196">
            <v>-501000</v>
          </cell>
          <cell r="X196">
            <v>-547000</v>
          </cell>
          <cell r="Y196">
            <v>-547137</v>
          </cell>
        </row>
        <row r="197">
          <cell r="R197" t="str">
            <v xml:space="preserve">Ikast-Brande - Flextur, egenbetaling, </v>
          </cell>
          <cell r="S197"/>
          <cell r="T197"/>
          <cell r="U197" t="str">
            <v>&gt;</v>
          </cell>
          <cell r="V197">
            <v>-314000</v>
          </cell>
          <cell r="W197">
            <v>-285000</v>
          </cell>
          <cell r="X197">
            <v>-272000</v>
          </cell>
          <cell r="Y197">
            <v>-277181</v>
          </cell>
        </row>
        <row r="198">
          <cell r="R198" t="str">
            <v xml:space="preserve">Lemvig - Flextur, egenbetaling, </v>
          </cell>
          <cell r="S198"/>
          <cell r="T198"/>
          <cell r="U198" t="str">
            <v>&gt;</v>
          </cell>
          <cell r="V198">
            <v>-260000</v>
          </cell>
          <cell r="W198">
            <v>-146000</v>
          </cell>
          <cell r="X198">
            <v>-175000</v>
          </cell>
          <cell r="Y198">
            <v>-175614</v>
          </cell>
        </row>
        <row r="199">
          <cell r="R199" t="str">
            <v xml:space="preserve">Norddjurs - Flextur, egenbetaling, </v>
          </cell>
          <cell r="S199"/>
          <cell r="T199"/>
          <cell r="U199" t="str">
            <v>&gt;</v>
          </cell>
          <cell r="V199">
            <v>-805000</v>
          </cell>
          <cell r="W199">
            <v>-603000</v>
          </cell>
          <cell r="X199">
            <v>-603000</v>
          </cell>
          <cell r="Y199">
            <v>-597253</v>
          </cell>
        </row>
        <row r="200">
          <cell r="R200" t="str">
            <v xml:space="preserve">Odder - Flextur, egenbetaling, </v>
          </cell>
          <cell r="S200"/>
          <cell r="T200"/>
          <cell r="U200" t="str">
            <v>&gt;</v>
          </cell>
          <cell r="V200">
            <v>-129000</v>
          </cell>
          <cell r="W200">
            <v>-150000</v>
          </cell>
          <cell r="X200">
            <v>-163000</v>
          </cell>
          <cell r="Y200">
            <v>-157824</v>
          </cell>
        </row>
        <row r="201">
          <cell r="R201" t="str">
            <v xml:space="preserve">Randers - Flextur, egenbetaling, </v>
          </cell>
          <cell r="S201"/>
          <cell r="T201"/>
          <cell r="U201" t="str">
            <v>&gt;</v>
          </cell>
          <cell r="V201">
            <v>-570000</v>
          </cell>
          <cell r="W201">
            <v>-257000</v>
          </cell>
          <cell r="X201">
            <v>-293000</v>
          </cell>
          <cell r="Y201">
            <v>-304252</v>
          </cell>
        </row>
        <row r="202">
          <cell r="R202" t="str">
            <v xml:space="preserve">Ringkøbing-Skjern - Flextur, egenbetaling, </v>
          </cell>
          <cell r="S202"/>
          <cell r="T202"/>
          <cell r="U202" t="str">
            <v>&gt;</v>
          </cell>
          <cell r="V202">
            <v>-1157000</v>
          </cell>
          <cell r="W202">
            <v>-766000</v>
          </cell>
          <cell r="X202">
            <v>-825000</v>
          </cell>
          <cell r="Y202">
            <v>-788093</v>
          </cell>
        </row>
        <row r="203">
          <cell r="R203" t="str">
            <v xml:space="preserve">Silkeborg - Flextur, egenbetaling, </v>
          </cell>
          <cell r="S203"/>
          <cell r="T203"/>
          <cell r="U203" t="str">
            <v>&gt;</v>
          </cell>
          <cell r="V203">
            <v>-867000</v>
          </cell>
          <cell r="W203">
            <v>-294000</v>
          </cell>
          <cell r="X203">
            <v>-405000</v>
          </cell>
          <cell r="Y203">
            <v>-392245</v>
          </cell>
        </row>
        <row r="204">
          <cell r="R204" t="str">
            <v xml:space="preserve">Skanderborg - Flextur, egenbetaling, </v>
          </cell>
          <cell r="S204"/>
          <cell r="T204"/>
          <cell r="U204" t="str">
            <v>&gt;</v>
          </cell>
          <cell r="V204">
            <v>-1309000</v>
          </cell>
          <cell r="W204">
            <v>-977000</v>
          </cell>
          <cell r="X204">
            <v>-1093000</v>
          </cell>
          <cell r="Y204">
            <v>-1002101</v>
          </cell>
        </row>
        <row r="205">
          <cell r="R205" t="str">
            <v xml:space="preserve">Skive - Flextur, egenbetaling, </v>
          </cell>
          <cell r="S205"/>
          <cell r="T205"/>
          <cell r="U205" t="str">
            <v>&gt;</v>
          </cell>
          <cell r="V205">
            <v>-120000</v>
          </cell>
          <cell r="W205">
            <v>-108000</v>
          </cell>
          <cell r="X205">
            <v>-133000</v>
          </cell>
          <cell r="Y205">
            <v>-133536</v>
          </cell>
        </row>
        <row r="206">
          <cell r="R206" t="str">
            <v xml:space="preserve">Struer - Flextur, egenbetaling, </v>
          </cell>
          <cell r="S206"/>
          <cell r="T206"/>
          <cell r="U206" t="str">
            <v>&gt;</v>
          </cell>
          <cell r="V206">
            <v>-198000</v>
          </cell>
          <cell r="W206">
            <v>-197000</v>
          </cell>
          <cell r="X206">
            <v>-193000</v>
          </cell>
          <cell r="Y206">
            <v>-191468</v>
          </cell>
        </row>
        <row r="207">
          <cell r="R207" t="str">
            <v xml:space="preserve">Syddjurs - Flextur, egenbetaling, </v>
          </cell>
          <cell r="S207"/>
          <cell r="T207"/>
          <cell r="U207" t="str">
            <v>&gt;</v>
          </cell>
          <cell r="V207">
            <v>-1034000</v>
          </cell>
          <cell r="W207">
            <v>-1132000</v>
          </cell>
          <cell r="X207">
            <v>-1065000</v>
          </cell>
          <cell r="Y207">
            <v>-1031828</v>
          </cell>
        </row>
        <row r="208">
          <cell r="R208" t="str">
            <v xml:space="preserve">Viborg - Flextur, egenbetaling, </v>
          </cell>
          <cell r="S208"/>
          <cell r="T208"/>
          <cell r="U208" t="str">
            <v>&gt;</v>
          </cell>
          <cell r="V208">
            <v>-584000</v>
          </cell>
          <cell r="W208">
            <v>-382000</v>
          </cell>
          <cell r="X208">
            <v>-353000</v>
          </cell>
          <cell r="Y208">
            <v>-376598</v>
          </cell>
        </row>
        <row r="209">
          <cell r="R209" t="str">
            <v xml:space="preserve">Århus - Flextur, egenbetaling, </v>
          </cell>
          <cell r="S209"/>
          <cell r="T209"/>
          <cell r="U209" t="str">
            <v>&gt;</v>
          </cell>
          <cell r="V209">
            <v>-356000</v>
          </cell>
          <cell r="W209">
            <v>-499000</v>
          </cell>
          <cell r="X209">
            <v>-505000</v>
          </cell>
          <cell r="Y209">
            <v>-503369</v>
          </cell>
        </row>
        <row r="210">
          <cell r="R210" t="str">
            <v>Ikke-Støttet, egenbetaling</v>
          </cell>
          <cell r="S210"/>
          <cell r="T210"/>
          <cell r="U210" t="str">
            <v>&gt;</v>
          </cell>
          <cell r="V210">
            <v>0</v>
          </cell>
          <cell r="W210">
            <v>0</v>
          </cell>
          <cell r="X210">
            <v>0</v>
          </cell>
          <cell r="Y210">
            <v>-4503189.3600000003</v>
          </cell>
        </row>
        <row r="211">
          <cell r="R211"/>
          <cell r="S211"/>
          <cell r="T211"/>
          <cell r="U211"/>
          <cell r="V211"/>
          <cell r="W211"/>
          <cell r="X211"/>
          <cell r="Y211"/>
        </row>
        <row r="212">
          <cell r="R212" t="str">
            <v xml:space="preserve">Favrskov - Flextur, adm.bidrag, </v>
          </cell>
          <cell r="S212"/>
          <cell r="T212"/>
          <cell r="U212" t="str">
            <v>&gt;</v>
          </cell>
          <cell r="V212">
            <v>405000</v>
          </cell>
          <cell r="W212">
            <v>312000</v>
          </cell>
          <cell r="X212">
            <v>313000</v>
          </cell>
          <cell r="Y212">
            <v>315779.03999999998</v>
          </cell>
        </row>
        <row r="213">
          <cell r="R213" t="str">
            <v xml:space="preserve">Hedensted - Flextur, adm.bidrag, </v>
          </cell>
          <cell r="S213"/>
          <cell r="T213"/>
          <cell r="U213" t="str">
            <v>&gt;</v>
          </cell>
          <cell r="V213">
            <v>627000</v>
          </cell>
          <cell r="W213">
            <v>431000</v>
          </cell>
          <cell r="X213">
            <v>502000</v>
          </cell>
          <cell r="Y213">
            <v>523178.88</v>
          </cell>
        </row>
        <row r="214">
          <cell r="R214" t="str">
            <v xml:space="preserve">Herning - Flextur, adm.bidrag, </v>
          </cell>
          <cell r="S214"/>
          <cell r="T214"/>
          <cell r="U214" t="str">
            <v>&gt;</v>
          </cell>
          <cell r="V214">
            <v>135000</v>
          </cell>
          <cell r="W214">
            <v>74000</v>
          </cell>
          <cell r="X214">
            <v>90000</v>
          </cell>
          <cell r="Y214">
            <v>87603.839999999997</v>
          </cell>
        </row>
        <row r="215">
          <cell r="R215" t="str">
            <v xml:space="preserve">Holstebro - Flextur, adm.bidrag, </v>
          </cell>
          <cell r="S215"/>
          <cell r="T215"/>
          <cell r="U215" t="str">
            <v>&gt;</v>
          </cell>
          <cell r="V215">
            <v>180000</v>
          </cell>
          <cell r="W215">
            <v>68000</v>
          </cell>
          <cell r="X215">
            <v>189000</v>
          </cell>
          <cell r="Y215">
            <v>224219.51999999999</v>
          </cell>
        </row>
        <row r="216">
          <cell r="R216" t="str">
            <v xml:space="preserve">Horsens - Flextur, adm.bidrag, </v>
          </cell>
          <cell r="S216"/>
          <cell r="T216"/>
          <cell r="U216" t="str">
            <v>&gt;</v>
          </cell>
          <cell r="V216">
            <v>312000</v>
          </cell>
          <cell r="W216">
            <v>270000</v>
          </cell>
          <cell r="X216">
            <v>285000</v>
          </cell>
          <cell r="Y216">
            <v>300953.28000000003</v>
          </cell>
        </row>
        <row r="217">
          <cell r="R217" t="str">
            <v xml:space="preserve">Ikast-Brande - Flextur, adm.bidrag, </v>
          </cell>
          <cell r="S217"/>
          <cell r="T217"/>
          <cell r="U217" t="str">
            <v>&gt;</v>
          </cell>
          <cell r="V217">
            <v>151000</v>
          </cell>
          <cell r="W217">
            <v>142000</v>
          </cell>
          <cell r="X217">
            <v>139000</v>
          </cell>
          <cell r="Y217">
            <v>139284.96</v>
          </cell>
        </row>
        <row r="218">
          <cell r="R218" t="str">
            <v xml:space="preserve">Lemvig - Flextur, adm.bidrag, </v>
          </cell>
          <cell r="S218"/>
          <cell r="T218"/>
          <cell r="U218" t="str">
            <v>&gt;</v>
          </cell>
          <cell r="V218">
            <v>161000</v>
          </cell>
          <cell r="W218">
            <v>96000</v>
          </cell>
          <cell r="X218">
            <v>104000</v>
          </cell>
          <cell r="Y218">
            <v>101078.88</v>
          </cell>
        </row>
        <row r="219">
          <cell r="R219" t="str">
            <v xml:space="preserve">Norddjurs - Flextur, adm.bidrag, </v>
          </cell>
          <cell r="S219"/>
          <cell r="T219"/>
          <cell r="U219" t="str">
            <v>&gt;</v>
          </cell>
          <cell r="V219">
            <v>412000</v>
          </cell>
          <cell r="W219">
            <v>325000</v>
          </cell>
          <cell r="X219">
            <v>343000</v>
          </cell>
          <cell r="Y219">
            <v>336168.48</v>
          </cell>
        </row>
        <row r="220">
          <cell r="R220" t="str">
            <v xml:space="preserve">Odder - Flextur, adm.bidrag, </v>
          </cell>
          <cell r="S220"/>
          <cell r="T220"/>
          <cell r="U220" t="str">
            <v>&gt;</v>
          </cell>
          <cell r="V220">
            <v>84000</v>
          </cell>
          <cell r="W220">
            <v>100000</v>
          </cell>
          <cell r="X220">
            <v>104000</v>
          </cell>
          <cell r="Y220">
            <v>100853.75999999999</v>
          </cell>
        </row>
        <row r="221">
          <cell r="R221" t="str">
            <v xml:space="preserve">Randers - Flextur, adm.bidrag, </v>
          </cell>
          <cell r="S221"/>
          <cell r="T221"/>
          <cell r="U221" t="str">
            <v>&gt;</v>
          </cell>
          <cell r="V221">
            <v>383000</v>
          </cell>
          <cell r="W221">
            <v>148000</v>
          </cell>
          <cell r="X221">
            <v>156000</v>
          </cell>
          <cell r="Y221">
            <v>163501.44</v>
          </cell>
        </row>
        <row r="222">
          <cell r="R222" t="str">
            <v xml:space="preserve">Ringkøbing-Skjern - Flextur, adm.bidrag, </v>
          </cell>
          <cell r="S222"/>
          <cell r="T222"/>
          <cell r="U222" t="str">
            <v>&gt;</v>
          </cell>
          <cell r="V222">
            <v>425000</v>
          </cell>
          <cell r="W222">
            <v>322000</v>
          </cell>
          <cell r="X222">
            <v>323000</v>
          </cell>
          <cell r="Y222">
            <v>318898.56</v>
          </cell>
        </row>
        <row r="223">
          <cell r="R223" t="str">
            <v xml:space="preserve">Silkeborg - Flextur, adm.bidrag, </v>
          </cell>
          <cell r="S223"/>
          <cell r="T223"/>
          <cell r="U223" t="str">
            <v>&gt;</v>
          </cell>
          <cell r="V223">
            <v>306000</v>
          </cell>
          <cell r="W223">
            <v>109000</v>
          </cell>
          <cell r="X223">
            <v>148000</v>
          </cell>
          <cell r="Y223">
            <v>145524</v>
          </cell>
        </row>
        <row r="224">
          <cell r="R224" t="str">
            <v xml:space="preserve">Skanderborg - Flextur, adm.bidrag, </v>
          </cell>
          <cell r="S224"/>
          <cell r="T224"/>
          <cell r="U224" t="str">
            <v>&gt;</v>
          </cell>
          <cell r="V224">
            <v>791000</v>
          </cell>
          <cell r="W224">
            <v>550000</v>
          </cell>
          <cell r="X224">
            <v>575000</v>
          </cell>
          <cell r="Y224">
            <v>552701.76</v>
          </cell>
        </row>
        <row r="225">
          <cell r="R225" t="str">
            <v xml:space="preserve">Skive - Flextur, adm.bidrag, </v>
          </cell>
          <cell r="S225"/>
          <cell r="T225"/>
          <cell r="U225" t="str">
            <v>&gt;</v>
          </cell>
          <cell r="V225">
            <v>51000</v>
          </cell>
          <cell r="W225">
            <v>55000</v>
          </cell>
          <cell r="X225">
            <v>63000</v>
          </cell>
          <cell r="Y225">
            <v>70848.479999999996</v>
          </cell>
        </row>
        <row r="226">
          <cell r="R226" t="str">
            <v xml:space="preserve">Struer - Flextur, adm.bidrag, </v>
          </cell>
          <cell r="S226"/>
          <cell r="T226"/>
          <cell r="U226" t="str">
            <v>&gt;</v>
          </cell>
          <cell r="V226">
            <v>109000</v>
          </cell>
          <cell r="W226">
            <v>103000</v>
          </cell>
          <cell r="X226">
            <v>95000</v>
          </cell>
          <cell r="Y226">
            <v>93521.279999999999</v>
          </cell>
        </row>
        <row r="227">
          <cell r="R227" t="str">
            <v xml:space="preserve">Syddjurs - Flextur, adm.bidrag, </v>
          </cell>
          <cell r="S227"/>
          <cell r="T227"/>
          <cell r="U227" t="str">
            <v>&gt;</v>
          </cell>
          <cell r="V227">
            <v>621000</v>
          </cell>
          <cell r="W227">
            <v>544000</v>
          </cell>
          <cell r="X227">
            <v>522000</v>
          </cell>
          <cell r="Y227">
            <v>515749.92</v>
          </cell>
        </row>
        <row r="228">
          <cell r="R228" t="str">
            <v xml:space="preserve">Viborg - Flextur, adm.bidrag, </v>
          </cell>
          <cell r="S228"/>
          <cell r="T228"/>
          <cell r="U228" t="str">
            <v>&gt;</v>
          </cell>
          <cell r="V228">
            <v>148000</v>
          </cell>
          <cell r="W228">
            <v>161000</v>
          </cell>
          <cell r="X228">
            <v>153000</v>
          </cell>
          <cell r="Y228">
            <v>161057.28</v>
          </cell>
        </row>
        <row r="229">
          <cell r="R229" t="str">
            <v xml:space="preserve">Århus - Flextur, adm.bidrag, </v>
          </cell>
          <cell r="S229"/>
          <cell r="T229"/>
          <cell r="U229" t="str">
            <v>&gt;</v>
          </cell>
          <cell r="V229">
            <v>264000</v>
          </cell>
          <cell r="W229">
            <v>241000</v>
          </cell>
          <cell r="X229">
            <v>236000</v>
          </cell>
          <cell r="Y229">
            <v>239463.36</v>
          </cell>
        </row>
        <row r="230">
          <cell r="R230" t="str">
            <v>MIDTKNDSER - Flextur, adm.bidrag</v>
          </cell>
          <cell r="S230"/>
          <cell r="T230"/>
          <cell r="U230" t="str">
            <v>&gt;</v>
          </cell>
          <cell r="V230">
            <v>0</v>
          </cell>
          <cell r="W230">
            <v>0</v>
          </cell>
          <cell r="X230">
            <v>0</v>
          </cell>
          <cell r="Y230">
            <v>128.63999999999999</v>
          </cell>
        </row>
        <row r="231">
          <cell r="R231"/>
          <cell r="S231"/>
          <cell r="T231"/>
          <cell r="U231"/>
          <cell r="V231"/>
          <cell r="W231"/>
          <cell r="X231"/>
          <cell r="Y231"/>
        </row>
        <row r="232">
          <cell r="R232" t="str">
            <v xml:space="preserve">Favrskov - Flextur, bestillerbidrag, </v>
          </cell>
          <cell r="S232"/>
          <cell r="T232"/>
          <cell r="U232" t="str">
            <v>&gt;</v>
          </cell>
          <cell r="V232">
            <v>-937000</v>
          </cell>
          <cell r="W232">
            <v>-593000</v>
          </cell>
          <cell r="X232">
            <v>-694000</v>
          </cell>
          <cell r="Y232">
            <v>-694339.47</v>
          </cell>
        </row>
        <row r="233">
          <cell r="R233" t="str">
            <v xml:space="preserve">Hedensted - Flextur, bestillerbidrag, </v>
          </cell>
          <cell r="S233"/>
          <cell r="T233"/>
          <cell r="U233" t="str">
            <v>&gt;</v>
          </cell>
          <cell r="V233">
            <v>-1939000</v>
          </cell>
          <cell r="W233">
            <v>-1307000</v>
          </cell>
          <cell r="X233">
            <v>-1564000</v>
          </cell>
          <cell r="Y233">
            <v>-1675579.84</v>
          </cell>
        </row>
        <row r="234">
          <cell r="R234" t="str">
            <v xml:space="preserve">Herning - Flextur, bestillerbidrag, </v>
          </cell>
          <cell r="S234"/>
          <cell r="T234"/>
          <cell r="U234" t="str">
            <v>&gt;</v>
          </cell>
          <cell r="V234">
            <v>-520000</v>
          </cell>
          <cell r="W234">
            <v>-197000</v>
          </cell>
          <cell r="X234">
            <v>-304000</v>
          </cell>
          <cell r="Y234">
            <v>-327181.71000000002</v>
          </cell>
        </row>
        <row r="235">
          <cell r="R235" t="str">
            <v xml:space="preserve">Holstebro - Flextur, bestillerbidrag, </v>
          </cell>
          <cell r="S235"/>
          <cell r="T235"/>
          <cell r="U235" t="str">
            <v>&gt;</v>
          </cell>
          <cell r="V235">
            <v>-777000</v>
          </cell>
          <cell r="W235">
            <v>-407000</v>
          </cell>
          <cell r="X235">
            <v>-1062000</v>
          </cell>
          <cell r="Y235">
            <v>-1303621.26</v>
          </cell>
        </row>
        <row r="236">
          <cell r="R236" t="str">
            <v xml:space="preserve">Horsens - Flextur, bestillerbidrag, </v>
          </cell>
          <cell r="S236"/>
          <cell r="T236"/>
          <cell r="U236" t="str">
            <v>&gt;</v>
          </cell>
          <cell r="V236">
            <v>-1240000</v>
          </cell>
          <cell r="W236">
            <v>-983000</v>
          </cell>
          <cell r="X236">
            <v>-1106000</v>
          </cell>
          <cell r="Y236">
            <v>-1291014.97</v>
          </cell>
        </row>
        <row r="237">
          <cell r="R237" t="str">
            <v xml:space="preserve">Ikast-Brande - Flextur, bestillerbidrag, </v>
          </cell>
          <cell r="S237"/>
          <cell r="T237"/>
          <cell r="U237" t="str">
            <v>&gt;</v>
          </cell>
          <cell r="V237">
            <v>-194000</v>
          </cell>
          <cell r="W237">
            <v>-189000</v>
          </cell>
          <cell r="X237">
            <v>-198000</v>
          </cell>
          <cell r="Y237">
            <v>-200911.37</v>
          </cell>
        </row>
        <row r="238">
          <cell r="R238" t="str">
            <v xml:space="preserve">Lemvig - Flextur, bestillerbidrag, </v>
          </cell>
          <cell r="S238"/>
          <cell r="T238"/>
          <cell r="U238" t="str">
            <v>&gt;</v>
          </cell>
          <cell r="V238">
            <v>-689000</v>
          </cell>
          <cell r="W238">
            <v>-469000</v>
          </cell>
          <cell r="X238">
            <v>-516000</v>
          </cell>
          <cell r="Y238">
            <v>-515694.62</v>
          </cell>
        </row>
        <row r="239">
          <cell r="R239" t="str">
            <v xml:space="preserve">Norddjurs - Flextur, bestillerbidrag, </v>
          </cell>
          <cell r="S239"/>
          <cell r="T239"/>
          <cell r="U239" t="str">
            <v>&gt;</v>
          </cell>
          <cell r="V239">
            <v>-1169000</v>
          </cell>
          <cell r="W239">
            <v>-1220000</v>
          </cell>
          <cell r="X239">
            <v>-1255000</v>
          </cell>
          <cell r="Y239">
            <v>-1235614.05</v>
          </cell>
        </row>
        <row r="240">
          <cell r="R240" t="str">
            <v xml:space="preserve">Odder - Flextur, bestillerbidrag, </v>
          </cell>
          <cell r="S240"/>
          <cell r="T240"/>
          <cell r="U240" t="str">
            <v>&gt;</v>
          </cell>
          <cell r="V240">
            <v>-324000</v>
          </cell>
          <cell r="W240">
            <v>-367000</v>
          </cell>
          <cell r="X240">
            <v>-407000</v>
          </cell>
          <cell r="Y240">
            <v>-430264.91</v>
          </cell>
        </row>
        <row r="241">
          <cell r="R241" t="str">
            <v xml:space="preserve">Randers - Flextur, bestillerbidrag, </v>
          </cell>
          <cell r="S241"/>
          <cell r="T241"/>
          <cell r="U241" t="str">
            <v>&gt;</v>
          </cell>
          <cell r="V241">
            <v>-1540000</v>
          </cell>
          <cell r="W241">
            <v>-554000</v>
          </cell>
          <cell r="X241">
            <v>-609000</v>
          </cell>
          <cell r="Y241">
            <v>-682707</v>
          </cell>
        </row>
        <row r="242">
          <cell r="R242" t="str">
            <v xml:space="preserve">Ringkøbing-Skjern - Flextur, bestillerbidrag, </v>
          </cell>
          <cell r="S242"/>
          <cell r="T242"/>
          <cell r="U242" t="str">
            <v>&gt;</v>
          </cell>
          <cell r="V242">
            <v>-1263000</v>
          </cell>
          <cell r="W242">
            <v>-1082000</v>
          </cell>
          <cell r="X242">
            <v>-1072000</v>
          </cell>
          <cell r="Y242">
            <v>-1126212.82</v>
          </cell>
        </row>
        <row r="243">
          <cell r="R243" t="str">
            <v xml:space="preserve">Silkeborg - Flextur, bestillerbidrag, </v>
          </cell>
          <cell r="S243"/>
          <cell r="T243"/>
          <cell r="U243" t="str">
            <v>&gt;</v>
          </cell>
          <cell r="V243">
            <v>-772000</v>
          </cell>
          <cell r="W243">
            <v>-277000</v>
          </cell>
          <cell r="X243">
            <v>-377000</v>
          </cell>
          <cell r="Y243">
            <v>-386689.5</v>
          </cell>
        </row>
        <row r="244">
          <cell r="R244" t="str">
            <v xml:space="preserve">Skanderborg - Flextur, bestillerbidrag, </v>
          </cell>
          <cell r="S244"/>
          <cell r="T244"/>
          <cell r="U244" t="str">
            <v>&gt;</v>
          </cell>
          <cell r="V244">
            <v>-2545000</v>
          </cell>
          <cell r="W244">
            <v>-1446000</v>
          </cell>
          <cell r="X244">
            <v>-1655000</v>
          </cell>
          <cell r="Y244">
            <v>-1533220.85</v>
          </cell>
        </row>
        <row r="245">
          <cell r="R245" t="str">
            <v xml:space="preserve">Skive - Flextur, bestillerbidrag, </v>
          </cell>
          <cell r="S245"/>
          <cell r="T245"/>
          <cell r="U245" t="str">
            <v>&gt;</v>
          </cell>
          <cell r="V245">
            <v>-132000</v>
          </cell>
          <cell r="W245">
            <v>-195000</v>
          </cell>
          <cell r="X245">
            <v>-279000</v>
          </cell>
          <cell r="Y245">
            <v>-377626.66</v>
          </cell>
        </row>
        <row r="246">
          <cell r="R246" t="str">
            <v xml:space="preserve">Struer - Flextur, bestillerbidrag, </v>
          </cell>
          <cell r="S246"/>
          <cell r="T246"/>
          <cell r="U246" t="str">
            <v>&gt;</v>
          </cell>
          <cell r="V246">
            <v>-362000</v>
          </cell>
          <cell r="W246">
            <v>-516000</v>
          </cell>
          <cell r="X246">
            <v>-497000</v>
          </cell>
          <cell r="Y246">
            <v>-494812.17</v>
          </cell>
        </row>
        <row r="247">
          <cell r="R247" t="str">
            <v xml:space="preserve">Syddjurs - Flextur, bestillerbidrag, </v>
          </cell>
          <cell r="S247"/>
          <cell r="T247"/>
          <cell r="U247" t="str">
            <v>&gt;</v>
          </cell>
          <cell r="V247">
            <v>-2554000</v>
          </cell>
          <cell r="W247">
            <v>-2116000</v>
          </cell>
          <cell r="X247">
            <v>-2096000</v>
          </cell>
          <cell r="Y247">
            <v>-2073906.87</v>
          </cell>
        </row>
        <row r="248">
          <cell r="R248" t="str">
            <v xml:space="preserve">Viborg - Flextur, bestillerbidrag, </v>
          </cell>
          <cell r="S248"/>
          <cell r="T248"/>
          <cell r="U248" t="str">
            <v>&gt;</v>
          </cell>
          <cell r="V248">
            <v>-248000</v>
          </cell>
          <cell r="W248">
            <v>-440000</v>
          </cell>
          <cell r="X248">
            <v>-429000</v>
          </cell>
          <cell r="Y248">
            <v>-497527.77</v>
          </cell>
        </row>
        <row r="249">
          <cell r="R249" t="str">
            <v xml:space="preserve">Århus - Flextur, bestillerbidrag, </v>
          </cell>
          <cell r="S249"/>
          <cell r="T249"/>
          <cell r="U249" t="str">
            <v>&gt;</v>
          </cell>
          <cell r="V249">
            <v>-953000</v>
          </cell>
          <cell r="W249">
            <v>-898000</v>
          </cell>
          <cell r="X249">
            <v>-877000</v>
          </cell>
          <cell r="Y249">
            <v>-880739.5</v>
          </cell>
        </row>
        <row r="250">
          <cell r="R250" t="str">
            <v>Midtknud - bestillerbidrag kundeservice</v>
          </cell>
          <cell r="S250"/>
          <cell r="T250"/>
          <cell r="U250" t="str">
            <v>&gt;</v>
          </cell>
          <cell r="V250">
            <v>0</v>
          </cell>
          <cell r="W250">
            <v>0</v>
          </cell>
          <cell r="X250">
            <v>0</v>
          </cell>
          <cell r="Y250">
            <v>-1294.46</v>
          </cell>
        </row>
        <row r="251">
          <cell r="R251"/>
          <cell r="S251"/>
          <cell r="T251"/>
          <cell r="U251"/>
          <cell r="V251"/>
          <cell r="W251"/>
          <cell r="X251"/>
          <cell r="Y251"/>
        </row>
        <row r="252">
          <cell r="R252" t="str">
            <v>Favrskov - Flextur, adm.bidrag, bestiller</v>
          </cell>
          <cell r="S252"/>
          <cell r="T252"/>
          <cell r="U252" t="str">
            <v>&gt;</v>
          </cell>
          <cell r="V252">
            <v>-405000</v>
          </cell>
          <cell r="W252">
            <v>-312000</v>
          </cell>
          <cell r="X252">
            <v>-313000</v>
          </cell>
          <cell r="Y252">
            <v>-315779.03999999998</v>
          </cell>
        </row>
        <row r="253">
          <cell r="R253" t="str">
            <v>Hedensted - Flextur, adm.bidrag, bestiller</v>
          </cell>
          <cell r="S253"/>
          <cell r="T253"/>
          <cell r="U253" t="str">
            <v>&gt;</v>
          </cell>
          <cell r="V253">
            <v>-627000</v>
          </cell>
          <cell r="W253">
            <v>-431000</v>
          </cell>
          <cell r="X253">
            <v>-502000</v>
          </cell>
          <cell r="Y253">
            <v>-523178.88</v>
          </cell>
        </row>
        <row r="254">
          <cell r="R254" t="str">
            <v>Herning - Flextur, adm.bidrag, bestiller</v>
          </cell>
          <cell r="S254"/>
          <cell r="T254"/>
          <cell r="U254" t="str">
            <v>&gt;</v>
          </cell>
          <cell r="V254">
            <v>-135000</v>
          </cell>
          <cell r="W254">
            <v>-74000</v>
          </cell>
          <cell r="X254">
            <v>-90000</v>
          </cell>
          <cell r="Y254">
            <v>-87603.839999999997</v>
          </cell>
        </row>
        <row r="255">
          <cell r="R255" t="str">
            <v>Holstebro - Flextur, adm.bidrag, bestiller</v>
          </cell>
          <cell r="S255"/>
          <cell r="T255"/>
          <cell r="U255" t="str">
            <v>&gt;</v>
          </cell>
          <cell r="V255">
            <v>-180000</v>
          </cell>
          <cell r="W255">
            <v>-68000</v>
          </cell>
          <cell r="X255">
            <v>-189000</v>
          </cell>
          <cell r="Y255">
            <v>-224219.51999999999</v>
          </cell>
        </row>
        <row r="256">
          <cell r="R256" t="str">
            <v>Horsens - Flextur, adm.bidrag, bestiller</v>
          </cell>
          <cell r="S256"/>
          <cell r="T256"/>
          <cell r="U256" t="str">
            <v>&gt;</v>
          </cell>
          <cell r="V256">
            <v>-312000</v>
          </cell>
          <cell r="W256">
            <v>-270000</v>
          </cell>
          <cell r="X256">
            <v>-285000</v>
          </cell>
          <cell r="Y256">
            <v>-300953.28000000003</v>
          </cell>
        </row>
        <row r="257">
          <cell r="R257" t="str">
            <v>Ikast-Brande - Flextur, adm.bidrag, bestiller</v>
          </cell>
          <cell r="S257"/>
          <cell r="T257"/>
          <cell r="U257" t="str">
            <v>&gt;</v>
          </cell>
          <cell r="V257">
            <v>-151000</v>
          </cell>
          <cell r="W257">
            <v>-142000</v>
          </cell>
          <cell r="X257">
            <v>-139000</v>
          </cell>
          <cell r="Y257">
            <v>-139284.96</v>
          </cell>
        </row>
        <row r="258">
          <cell r="R258" t="str">
            <v>Lemvig - Flextur, adm.bidrag, bestiller</v>
          </cell>
          <cell r="S258"/>
          <cell r="T258"/>
          <cell r="U258" t="str">
            <v>&gt;</v>
          </cell>
          <cell r="V258">
            <v>-161000</v>
          </cell>
          <cell r="W258">
            <v>-96000</v>
          </cell>
          <cell r="X258">
            <v>-104000</v>
          </cell>
          <cell r="Y258">
            <v>-101078.88</v>
          </cell>
        </row>
        <row r="259">
          <cell r="R259" t="str">
            <v>Norddjurs - Flextur, adm.bidrag, bestiller</v>
          </cell>
          <cell r="S259"/>
          <cell r="T259"/>
          <cell r="U259" t="str">
            <v>&gt;</v>
          </cell>
          <cell r="V259">
            <v>-412000</v>
          </cell>
          <cell r="W259">
            <v>-325000</v>
          </cell>
          <cell r="X259">
            <v>-343000</v>
          </cell>
          <cell r="Y259">
            <v>-336168.48</v>
          </cell>
        </row>
        <row r="260">
          <cell r="R260" t="str">
            <v>Odder - Flextur, adm.bidrag, bestiller</v>
          </cell>
          <cell r="S260"/>
          <cell r="T260"/>
          <cell r="U260" t="str">
            <v>&gt;</v>
          </cell>
          <cell r="V260">
            <v>-84000</v>
          </cell>
          <cell r="W260">
            <v>-100000</v>
          </cell>
          <cell r="X260">
            <v>-104000</v>
          </cell>
          <cell r="Y260">
            <v>-100853.75999999999</v>
          </cell>
        </row>
        <row r="261">
          <cell r="R261" t="str">
            <v>Randers - Flextur, adm.bidrag, bestiller</v>
          </cell>
          <cell r="S261"/>
          <cell r="T261"/>
          <cell r="U261" t="str">
            <v>&gt;</v>
          </cell>
          <cell r="V261">
            <v>-383000</v>
          </cell>
          <cell r="W261">
            <v>-148000</v>
          </cell>
          <cell r="X261">
            <v>-156000</v>
          </cell>
          <cell r="Y261">
            <v>-163501.44</v>
          </cell>
        </row>
        <row r="262">
          <cell r="R262" t="str">
            <v>Ringkøbing-Skjern - Flextur, adm.bidrag, bestiller</v>
          </cell>
          <cell r="S262"/>
          <cell r="T262"/>
          <cell r="U262" t="str">
            <v>&gt;</v>
          </cell>
          <cell r="V262">
            <v>-425000</v>
          </cell>
          <cell r="W262">
            <v>-322000</v>
          </cell>
          <cell r="X262">
            <v>-323000</v>
          </cell>
          <cell r="Y262">
            <v>-318898.56</v>
          </cell>
        </row>
        <row r="263">
          <cell r="R263" t="str">
            <v>Silkeborg - Flextur, adm.bidrag, bestiller</v>
          </cell>
          <cell r="S263"/>
          <cell r="T263"/>
          <cell r="U263" t="str">
            <v>&gt;</v>
          </cell>
          <cell r="V263">
            <v>-306000</v>
          </cell>
          <cell r="W263">
            <v>-109000</v>
          </cell>
          <cell r="X263">
            <v>-148000</v>
          </cell>
          <cell r="Y263">
            <v>-145524</v>
          </cell>
        </row>
        <row r="264">
          <cell r="R264" t="str">
            <v>Skanderborg - Flextur, adm.bidrag, bestiller</v>
          </cell>
          <cell r="S264"/>
          <cell r="T264"/>
          <cell r="U264" t="str">
            <v>&gt;</v>
          </cell>
          <cell r="V264">
            <v>-791000</v>
          </cell>
          <cell r="W264">
            <v>-550000</v>
          </cell>
          <cell r="X264">
            <v>-575000</v>
          </cell>
          <cell r="Y264">
            <v>-552701.76</v>
          </cell>
        </row>
        <row r="265">
          <cell r="R265" t="str">
            <v>Skive - Flextur, adm.bidrag, bestiller</v>
          </cell>
          <cell r="S265"/>
          <cell r="T265"/>
          <cell r="U265" t="str">
            <v>&gt;</v>
          </cell>
          <cell r="V265">
            <v>-51000</v>
          </cell>
          <cell r="W265">
            <v>-55000</v>
          </cell>
          <cell r="X265">
            <v>-63000</v>
          </cell>
          <cell r="Y265">
            <v>-70848.479999999996</v>
          </cell>
        </row>
        <row r="266">
          <cell r="R266" t="str">
            <v>Struer - Flextur, adm.bidrag, bestiller</v>
          </cell>
          <cell r="S266"/>
          <cell r="T266"/>
          <cell r="U266" t="str">
            <v>&gt;</v>
          </cell>
          <cell r="V266">
            <v>-109000</v>
          </cell>
          <cell r="W266">
            <v>-103000</v>
          </cell>
          <cell r="X266">
            <v>-95000</v>
          </cell>
          <cell r="Y266">
            <v>-93521.279999999999</v>
          </cell>
        </row>
        <row r="267">
          <cell r="R267" t="str">
            <v>Syddjurs - Flextur, adm.bidrag, bestiller</v>
          </cell>
          <cell r="S267"/>
          <cell r="T267"/>
          <cell r="U267" t="str">
            <v>&gt;</v>
          </cell>
          <cell r="V267">
            <v>-621000</v>
          </cell>
          <cell r="W267">
            <v>-544000</v>
          </cell>
          <cell r="X267">
            <v>-522000</v>
          </cell>
          <cell r="Y267">
            <v>-515749.92</v>
          </cell>
        </row>
        <row r="268">
          <cell r="R268" t="str">
            <v>Viborg - Flextur, adm.bidrag, bestiller</v>
          </cell>
          <cell r="S268"/>
          <cell r="T268"/>
          <cell r="U268" t="str">
            <v>&gt;</v>
          </cell>
          <cell r="V268">
            <v>-148000</v>
          </cell>
          <cell r="W268">
            <v>-161000</v>
          </cell>
          <cell r="X268">
            <v>-153000</v>
          </cell>
          <cell r="Y268">
            <v>-161057.28</v>
          </cell>
        </row>
        <row r="269">
          <cell r="R269" t="str">
            <v>Århus - Flextur, adm.bidrag, bestiller</v>
          </cell>
          <cell r="S269"/>
          <cell r="T269"/>
          <cell r="U269" t="str">
            <v>&gt;</v>
          </cell>
          <cell r="V269">
            <v>-264000</v>
          </cell>
          <cell r="W269">
            <v>-241000</v>
          </cell>
          <cell r="X269">
            <v>-236000</v>
          </cell>
          <cell r="Y269">
            <v>-239463.36</v>
          </cell>
        </row>
        <row r="270">
          <cell r="R270" t="str">
            <v>MIDTKNDSER - Flextur, adm.bidrag, bestiller</v>
          </cell>
          <cell r="S270"/>
          <cell r="T270"/>
          <cell r="U270" t="str">
            <v>&gt;</v>
          </cell>
          <cell r="V270">
            <v>0</v>
          </cell>
          <cell r="W270">
            <v>0</v>
          </cell>
          <cell r="X270">
            <v>0</v>
          </cell>
          <cell r="Y270">
            <v>-128.63999999999999</v>
          </cell>
        </row>
        <row r="271">
          <cell r="R271"/>
          <cell r="S271"/>
          <cell r="T271"/>
          <cell r="U271"/>
          <cell r="V271">
            <v>0</v>
          </cell>
          <cell r="W271">
            <v>0</v>
          </cell>
          <cell r="X271">
            <v>0</v>
          </cell>
          <cell r="Y271">
            <v>0</v>
          </cell>
        </row>
        <row r="272">
          <cell r="R272" t="str">
            <v xml:space="preserve">Favrskov - Plustur, kørsel, </v>
          </cell>
          <cell r="S272"/>
          <cell r="T272"/>
          <cell r="U272" t="str">
            <v>&gt;</v>
          </cell>
          <cell r="V272">
            <v>190000</v>
          </cell>
          <cell r="W272">
            <v>196000</v>
          </cell>
          <cell r="X272">
            <v>187000</v>
          </cell>
          <cell r="Y272">
            <v>177801.3</v>
          </cell>
        </row>
        <row r="273">
          <cell r="R273" t="str">
            <v xml:space="preserve">Hedensted - Plustur, kørsel, </v>
          </cell>
          <cell r="S273"/>
          <cell r="T273"/>
          <cell r="U273" t="str">
            <v>&gt;</v>
          </cell>
          <cell r="V273">
            <v>0</v>
          </cell>
          <cell r="W273">
            <v>437000</v>
          </cell>
          <cell r="X273">
            <v>349000</v>
          </cell>
          <cell r="Y273">
            <v>443059.01</v>
          </cell>
        </row>
        <row r="274">
          <cell r="R274" t="str">
            <v xml:space="preserve">Herning - Plustur, kørsel, </v>
          </cell>
          <cell r="S274"/>
          <cell r="T274"/>
          <cell r="U274" t="str">
            <v>&gt;</v>
          </cell>
          <cell r="V274">
            <v>42000</v>
          </cell>
          <cell r="W274">
            <v>273000</v>
          </cell>
          <cell r="X274">
            <v>237000</v>
          </cell>
          <cell r="Y274">
            <v>238911.86</v>
          </cell>
        </row>
        <row r="275">
          <cell r="R275" t="str">
            <v xml:space="preserve">Holstebro - Plustur, kørsel, </v>
          </cell>
          <cell r="S275"/>
          <cell r="T275"/>
          <cell r="U275" t="str">
            <v>&gt;</v>
          </cell>
          <cell r="V275">
            <v>28000</v>
          </cell>
          <cell r="W275">
            <v>158000</v>
          </cell>
          <cell r="X275">
            <v>305000</v>
          </cell>
          <cell r="Y275">
            <v>277475.07</v>
          </cell>
        </row>
        <row r="276">
          <cell r="R276" t="str">
            <v xml:space="preserve">Horsens - Plustur, kørsel, </v>
          </cell>
          <cell r="S276"/>
          <cell r="T276"/>
          <cell r="U276" t="str">
            <v>&gt;</v>
          </cell>
          <cell r="V276">
            <v>84000</v>
          </cell>
          <cell r="W276">
            <v>969000</v>
          </cell>
          <cell r="X276">
            <v>893000</v>
          </cell>
          <cell r="Y276">
            <v>1025339.09</v>
          </cell>
        </row>
        <row r="277">
          <cell r="R277" t="str">
            <v xml:space="preserve">Ikast-Brande - Plustur, kørsel, </v>
          </cell>
          <cell r="S277"/>
          <cell r="T277"/>
          <cell r="U277" t="str">
            <v>&gt;</v>
          </cell>
          <cell r="V277">
            <v>42000</v>
          </cell>
          <cell r="W277">
            <v>54000</v>
          </cell>
          <cell r="X277">
            <v>59000</v>
          </cell>
          <cell r="Y277">
            <v>58454.73</v>
          </cell>
        </row>
        <row r="278">
          <cell r="R278" t="str">
            <v xml:space="preserve">Lemvig - Plustur, kørsel, </v>
          </cell>
          <cell r="S278"/>
          <cell r="T278"/>
          <cell r="U278" t="str">
            <v>&gt;</v>
          </cell>
          <cell r="V278">
            <v>174000</v>
          </cell>
          <cell r="W278">
            <v>91000</v>
          </cell>
          <cell r="X278">
            <v>159000</v>
          </cell>
          <cell r="Y278">
            <v>146712.91</v>
          </cell>
        </row>
        <row r="279">
          <cell r="R279" t="str">
            <v xml:space="preserve">Norddjurs - Plustur, kørsel, </v>
          </cell>
          <cell r="S279"/>
          <cell r="T279"/>
          <cell r="U279" t="str">
            <v>&gt;</v>
          </cell>
          <cell r="V279">
            <v>234000</v>
          </cell>
          <cell r="W279">
            <v>224000</v>
          </cell>
          <cell r="X279">
            <v>293000</v>
          </cell>
          <cell r="Y279">
            <v>283673.40999999997</v>
          </cell>
        </row>
        <row r="280">
          <cell r="R280" t="str">
            <v xml:space="preserve">Odder - Plustur, kørsel, </v>
          </cell>
          <cell r="S280"/>
          <cell r="T280"/>
          <cell r="U280" t="str">
            <v>&gt;</v>
          </cell>
          <cell r="V280">
            <v>28000</v>
          </cell>
          <cell r="W280">
            <v>217000</v>
          </cell>
          <cell r="X280">
            <v>250000</v>
          </cell>
          <cell r="Y280">
            <v>229615.43</v>
          </cell>
        </row>
        <row r="281">
          <cell r="R281" t="str">
            <v xml:space="preserve">Randers - Plustur, kørsel, </v>
          </cell>
          <cell r="S281"/>
          <cell r="T281"/>
          <cell r="U281" t="str">
            <v>&gt;</v>
          </cell>
          <cell r="V281">
            <v>56000</v>
          </cell>
          <cell r="W281">
            <v>327000</v>
          </cell>
          <cell r="X281">
            <v>206000</v>
          </cell>
          <cell r="Y281">
            <v>225866.97</v>
          </cell>
        </row>
        <row r="282">
          <cell r="R282" t="str">
            <v xml:space="preserve">Ringkøbing-Skjern - Plustur, kørsel, </v>
          </cell>
          <cell r="S282"/>
          <cell r="T282"/>
          <cell r="U282" t="str">
            <v>&gt;</v>
          </cell>
          <cell r="V282">
            <v>196000</v>
          </cell>
          <cell r="W282">
            <v>419000</v>
          </cell>
          <cell r="X282">
            <v>488000</v>
          </cell>
          <cell r="Y282">
            <v>468338.87</v>
          </cell>
        </row>
        <row r="283">
          <cell r="R283" t="str">
            <v xml:space="preserve">Silkeborg - Plustur, kørsel, </v>
          </cell>
          <cell r="S283"/>
          <cell r="T283"/>
          <cell r="U283" t="str">
            <v>&gt;</v>
          </cell>
          <cell r="V283">
            <v>189000</v>
          </cell>
          <cell r="W283">
            <v>122000</v>
          </cell>
          <cell r="X283">
            <v>89000</v>
          </cell>
          <cell r="Y283">
            <v>100306.39</v>
          </cell>
        </row>
        <row r="284">
          <cell r="R284" t="str">
            <v xml:space="preserve">Skanderborg - Plustur, kørsel, </v>
          </cell>
          <cell r="S284"/>
          <cell r="T284"/>
          <cell r="U284" t="str">
            <v>&gt;</v>
          </cell>
          <cell r="V284">
            <v>347000</v>
          </cell>
          <cell r="W284">
            <v>488000</v>
          </cell>
          <cell r="X284">
            <v>446000</v>
          </cell>
          <cell r="Y284">
            <v>424790.7</v>
          </cell>
        </row>
        <row r="285">
          <cell r="R285" t="str">
            <v xml:space="preserve">Skive - Plustur, kørsel, </v>
          </cell>
          <cell r="S285"/>
          <cell r="T285"/>
          <cell r="U285" t="str">
            <v>&gt;</v>
          </cell>
          <cell r="V285">
            <v>15000</v>
          </cell>
          <cell r="W285">
            <v>177000</v>
          </cell>
          <cell r="X285">
            <v>310000</v>
          </cell>
          <cell r="Y285">
            <v>275676.62</v>
          </cell>
        </row>
        <row r="286">
          <cell r="R286" t="str">
            <v xml:space="preserve">Struer - Plustur, kørsel, </v>
          </cell>
          <cell r="S286"/>
          <cell r="T286"/>
          <cell r="U286" t="str">
            <v>&gt;</v>
          </cell>
          <cell r="V286">
            <v>0</v>
          </cell>
          <cell r="W286">
            <v>0</v>
          </cell>
          <cell r="X286">
            <v>1000</v>
          </cell>
          <cell r="Y286">
            <v>3269.33</v>
          </cell>
        </row>
        <row r="287">
          <cell r="R287" t="str">
            <v xml:space="preserve">Syddjurs - Plustur, kørsel, </v>
          </cell>
          <cell r="S287"/>
          <cell r="T287"/>
          <cell r="U287" t="str">
            <v>&gt;</v>
          </cell>
          <cell r="V287">
            <v>210000</v>
          </cell>
          <cell r="W287">
            <v>494000</v>
          </cell>
          <cell r="X287">
            <v>657000</v>
          </cell>
          <cell r="Y287">
            <v>600306.43999999994</v>
          </cell>
        </row>
        <row r="288">
          <cell r="R288" t="str">
            <v xml:space="preserve">Viborg - Plustur, kørsel, </v>
          </cell>
          <cell r="S288"/>
          <cell r="T288"/>
          <cell r="U288" t="str">
            <v>&gt;</v>
          </cell>
          <cell r="V288">
            <v>42000</v>
          </cell>
          <cell r="W288">
            <v>254000</v>
          </cell>
          <cell r="X288">
            <v>218000</v>
          </cell>
          <cell r="Y288">
            <v>197487.37</v>
          </cell>
        </row>
        <row r="289">
          <cell r="R289" t="str">
            <v xml:space="preserve">Århus - Plustur, kørsel, </v>
          </cell>
          <cell r="S289"/>
          <cell r="T289"/>
          <cell r="U289" t="str">
            <v>&gt;</v>
          </cell>
          <cell r="V289">
            <v>126000</v>
          </cell>
          <cell r="W289">
            <v>52000</v>
          </cell>
          <cell r="X289">
            <v>60000</v>
          </cell>
          <cell r="Y289">
            <v>59504.58</v>
          </cell>
        </row>
        <row r="290">
          <cell r="R290"/>
          <cell r="S290"/>
          <cell r="T290"/>
          <cell r="U290"/>
          <cell r="V290">
            <v>0</v>
          </cell>
          <cell r="W290">
            <v>0</v>
          </cell>
          <cell r="X290">
            <v>0</v>
          </cell>
          <cell r="Y290">
            <v>0</v>
          </cell>
        </row>
        <row r="291">
          <cell r="R291" t="str">
            <v xml:space="preserve">Favrskov - Plustur, egenbetaling, </v>
          </cell>
          <cell r="S291"/>
          <cell r="T291"/>
          <cell r="U291" t="str">
            <v>&gt;</v>
          </cell>
          <cell r="V291">
            <v>-39000</v>
          </cell>
          <cell r="W291">
            <v>-43000</v>
          </cell>
          <cell r="X291">
            <v>-19000</v>
          </cell>
          <cell r="Y291">
            <v>-17283</v>
          </cell>
        </row>
        <row r="292">
          <cell r="R292" t="str">
            <v xml:space="preserve">Hedensted - Plustur, egenbetaling, </v>
          </cell>
          <cell r="S292"/>
          <cell r="T292"/>
          <cell r="U292" t="str">
            <v>&gt;</v>
          </cell>
          <cell r="V292">
            <v>0</v>
          </cell>
          <cell r="W292">
            <v>-88000</v>
          </cell>
          <cell r="X292">
            <v>-52000</v>
          </cell>
          <cell r="Y292">
            <v>-60929</v>
          </cell>
        </row>
        <row r="293">
          <cell r="R293" t="str">
            <v xml:space="preserve">Herning - Plustur, egenbetaling, </v>
          </cell>
          <cell r="S293"/>
          <cell r="T293"/>
          <cell r="U293" t="str">
            <v>&gt;</v>
          </cell>
          <cell r="V293">
            <v>-9000</v>
          </cell>
          <cell r="W293">
            <v>-40000</v>
          </cell>
          <cell r="X293">
            <v>-30000</v>
          </cell>
          <cell r="Y293">
            <v>-27865</v>
          </cell>
        </row>
        <row r="294">
          <cell r="R294" t="str">
            <v xml:space="preserve">Holstebro - Plustur, egenbetaling, </v>
          </cell>
          <cell r="S294"/>
          <cell r="T294"/>
          <cell r="U294" t="str">
            <v>&gt;</v>
          </cell>
          <cell r="V294">
            <v>-6000</v>
          </cell>
          <cell r="W294">
            <v>-29000</v>
          </cell>
          <cell r="X294">
            <v>-43000</v>
          </cell>
          <cell r="Y294">
            <v>-37689</v>
          </cell>
        </row>
        <row r="295">
          <cell r="R295" t="str">
            <v xml:space="preserve">Horsens - Plustur, egenbetaling, </v>
          </cell>
          <cell r="S295"/>
          <cell r="T295"/>
          <cell r="U295" t="str">
            <v>&gt;</v>
          </cell>
          <cell r="V295">
            <v>-17000</v>
          </cell>
          <cell r="W295">
            <v>-189000</v>
          </cell>
          <cell r="X295">
            <v>-96000</v>
          </cell>
          <cell r="Y295">
            <v>-110522</v>
          </cell>
        </row>
        <row r="296">
          <cell r="R296" t="str">
            <v xml:space="preserve">Ikast-Brande - Plustur, egenbetaling, </v>
          </cell>
          <cell r="S296"/>
          <cell r="T296"/>
          <cell r="U296" t="str">
            <v>&gt;</v>
          </cell>
          <cell r="V296">
            <v>-9000</v>
          </cell>
          <cell r="W296">
            <v>-12000</v>
          </cell>
          <cell r="X296">
            <v>-8000</v>
          </cell>
          <cell r="Y296">
            <v>-7852</v>
          </cell>
        </row>
        <row r="297">
          <cell r="R297" t="str">
            <v xml:space="preserve">Lemvig - Plustur, egenbetaling, </v>
          </cell>
          <cell r="S297"/>
          <cell r="T297"/>
          <cell r="U297" t="str">
            <v>&gt;</v>
          </cell>
          <cell r="V297">
            <v>-20000</v>
          </cell>
          <cell r="W297">
            <v>-17000</v>
          </cell>
          <cell r="X297">
            <v>-17000</v>
          </cell>
          <cell r="Y297">
            <v>-15693</v>
          </cell>
        </row>
        <row r="298">
          <cell r="R298" t="str">
            <v xml:space="preserve">Norddjurs - Plustur, egenbetaling, </v>
          </cell>
          <cell r="S298"/>
          <cell r="T298"/>
          <cell r="U298" t="str">
            <v>&gt;</v>
          </cell>
          <cell r="V298">
            <v>-35000</v>
          </cell>
          <cell r="W298">
            <v>-34000</v>
          </cell>
          <cell r="X298">
            <v>-43000</v>
          </cell>
          <cell r="Y298">
            <v>-37889</v>
          </cell>
        </row>
        <row r="299">
          <cell r="R299" t="str">
            <v xml:space="preserve">Odder - Plustur, egenbetaling, </v>
          </cell>
          <cell r="S299"/>
          <cell r="T299"/>
          <cell r="U299" t="str">
            <v>&gt;</v>
          </cell>
          <cell r="V299">
            <v>-6000</v>
          </cell>
          <cell r="W299">
            <v>-41000</v>
          </cell>
          <cell r="X299">
            <v>-44000</v>
          </cell>
          <cell r="Y299">
            <v>-40409</v>
          </cell>
        </row>
        <row r="300">
          <cell r="R300" t="str">
            <v xml:space="preserve">Randers - Plustur, egenbetaling, </v>
          </cell>
          <cell r="S300"/>
          <cell r="T300"/>
          <cell r="U300" t="str">
            <v>&gt;</v>
          </cell>
          <cell r="V300">
            <v>-11000</v>
          </cell>
          <cell r="W300">
            <v>-69000</v>
          </cell>
          <cell r="X300">
            <v>-33000</v>
          </cell>
          <cell r="Y300">
            <v>-34462</v>
          </cell>
        </row>
        <row r="301">
          <cell r="R301" t="str">
            <v xml:space="preserve">Ringkøbing-Skjern - Plustur, egenbetaling, </v>
          </cell>
          <cell r="S301"/>
          <cell r="T301"/>
          <cell r="U301" t="str">
            <v>&gt;</v>
          </cell>
          <cell r="V301">
            <v>-41000</v>
          </cell>
          <cell r="W301">
            <v>-58000</v>
          </cell>
          <cell r="X301">
            <v>-65000</v>
          </cell>
          <cell r="Y301">
            <v>-58367</v>
          </cell>
        </row>
        <row r="302">
          <cell r="R302" t="str">
            <v xml:space="preserve">Silkeborg - Plustur, egenbetaling, </v>
          </cell>
          <cell r="S302"/>
          <cell r="T302"/>
          <cell r="U302" t="str">
            <v>&gt;</v>
          </cell>
          <cell r="V302">
            <v>-33000</v>
          </cell>
          <cell r="W302">
            <v>-26000</v>
          </cell>
          <cell r="X302">
            <v>-14000</v>
          </cell>
          <cell r="Y302">
            <v>-14360</v>
          </cell>
        </row>
        <row r="303">
          <cell r="R303" t="str">
            <v xml:space="preserve">Skanderborg - Plustur, egenbetaling, </v>
          </cell>
          <cell r="S303"/>
          <cell r="T303"/>
          <cell r="U303" t="str">
            <v>&gt;</v>
          </cell>
          <cell r="V303">
            <v>-56000</v>
          </cell>
          <cell r="W303">
            <v>-91000</v>
          </cell>
          <cell r="X303">
            <v>-55000</v>
          </cell>
          <cell r="Y303">
            <v>-48893</v>
          </cell>
        </row>
        <row r="304">
          <cell r="R304" t="str">
            <v xml:space="preserve">Skive - Plustur, egenbetaling, </v>
          </cell>
          <cell r="S304"/>
          <cell r="T304"/>
          <cell r="U304" t="str">
            <v>&gt;</v>
          </cell>
          <cell r="V304">
            <v>-3000</v>
          </cell>
          <cell r="W304">
            <v>-29000</v>
          </cell>
          <cell r="X304">
            <v>-48000</v>
          </cell>
          <cell r="Y304">
            <v>-42543</v>
          </cell>
        </row>
        <row r="305">
          <cell r="R305" t="str">
            <v xml:space="preserve">Struer - Plustur, egenbetaling, </v>
          </cell>
          <cell r="S305"/>
          <cell r="T305"/>
          <cell r="U305" t="str">
            <v>&gt;</v>
          </cell>
          <cell r="V305">
            <v>0</v>
          </cell>
          <cell r="W305">
            <v>0</v>
          </cell>
          <cell r="X305">
            <v>0</v>
          </cell>
          <cell r="Y305">
            <v>-492</v>
          </cell>
        </row>
        <row r="306">
          <cell r="R306" t="str">
            <v xml:space="preserve">Syddjurs - Plustur, egenbetaling, </v>
          </cell>
          <cell r="S306"/>
          <cell r="T306"/>
          <cell r="U306" t="str">
            <v>&gt;</v>
          </cell>
          <cell r="V306">
            <v>-44000</v>
          </cell>
          <cell r="W306">
            <v>-89000</v>
          </cell>
          <cell r="X306">
            <v>-120000</v>
          </cell>
          <cell r="Y306">
            <v>-103131</v>
          </cell>
        </row>
        <row r="307">
          <cell r="R307" t="str">
            <v xml:space="preserve">Viborg - Plustur, egenbetaling, </v>
          </cell>
          <cell r="S307"/>
          <cell r="T307"/>
          <cell r="U307" t="str">
            <v>&gt;</v>
          </cell>
          <cell r="V307">
            <v>-9000</v>
          </cell>
          <cell r="W307">
            <v>-44000</v>
          </cell>
          <cell r="X307">
            <v>-26000</v>
          </cell>
          <cell r="Y307">
            <v>-24682</v>
          </cell>
        </row>
        <row r="308">
          <cell r="R308" t="str">
            <v xml:space="preserve">Århus - Plustur, egenbetaling, </v>
          </cell>
          <cell r="S308"/>
          <cell r="T308"/>
          <cell r="U308" t="str">
            <v>&gt;</v>
          </cell>
          <cell r="V308">
            <v>-26000</v>
          </cell>
          <cell r="W308">
            <v>-10000</v>
          </cell>
          <cell r="X308">
            <v>-10000</v>
          </cell>
          <cell r="Y308">
            <v>-9769</v>
          </cell>
        </row>
        <row r="309">
          <cell r="R309"/>
          <cell r="S309"/>
          <cell r="T309"/>
          <cell r="U309"/>
          <cell r="V309">
            <v>0</v>
          </cell>
          <cell r="W309">
            <v>0</v>
          </cell>
          <cell r="X309">
            <v>0</v>
          </cell>
          <cell r="Y309">
            <v>0</v>
          </cell>
        </row>
        <row r="310">
          <cell r="R310" t="str">
            <v xml:space="preserve">Favrskov - Plustur, adm.bidrag, </v>
          </cell>
          <cell r="S310"/>
          <cell r="T310"/>
          <cell r="U310" t="str">
            <v>&gt;</v>
          </cell>
          <cell r="V310">
            <v>45000</v>
          </cell>
          <cell r="W310">
            <v>55000</v>
          </cell>
          <cell r="X310">
            <v>51000</v>
          </cell>
          <cell r="Y310">
            <v>49622.879999999997</v>
          </cell>
        </row>
        <row r="311">
          <cell r="R311" t="str">
            <v xml:space="preserve">Hedensted - Plustur, adm.bidrag, </v>
          </cell>
          <cell r="S311"/>
          <cell r="T311"/>
          <cell r="U311" t="str">
            <v>&gt;</v>
          </cell>
          <cell r="V311">
            <v>0</v>
          </cell>
          <cell r="W311">
            <v>77000</v>
          </cell>
          <cell r="X311">
            <v>66000</v>
          </cell>
          <cell r="Y311">
            <v>81911.520000000004</v>
          </cell>
        </row>
        <row r="312">
          <cell r="R312" t="str">
            <v xml:space="preserve">Herning - Plustur, adm.bidrag, </v>
          </cell>
          <cell r="S312"/>
          <cell r="T312"/>
          <cell r="U312" t="str">
            <v>&gt;</v>
          </cell>
          <cell r="V312">
            <v>10000</v>
          </cell>
          <cell r="W312">
            <v>58000</v>
          </cell>
          <cell r="X312">
            <v>52000</v>
          </cell>
          <cell r="Y312">
            <v>52292.160000000003</v>
          </cell>
        </row>
        <row r="313">
          <cell r="R313" t="str">
            <v xml:space="preserve">Holstebro - Plustur, adm.bidrag, </v>
          </cell>
          <cell r="S313"/>
          <cell r="T313"/>
          <cell r="U313" t="str">
            <v>&gt;</v>
          </cell>
          <cell r="V313">
            <v>6000</v>
          </cell>
          <cell r="W313">
            <v>32000</v>
          </cell>
          <cell r="X313">
            <v>58000</v>
          </cell>
          <cell r="Y313">
            <v>54350.400000000001</v>
          </cell>
        </row>
        <row r="314">
          <cell r="R314" t="str">
            <v xml:space="preserve">Horsens - Plustur, adm.bidrag, </v>
          </cell>
          <cell r="S314"/>
          <cell r="T314"/>
          <cell r="U314" t="str">
            <v>&gt;</v>
          </cell>
          <cell r="V314">
            <v>19000</v>
          </cell>
          <cell r="W314">
            <v>212000</v>
          </cell>
          <cell r="X314">
            <v>191000</v>
          </cell>
          <cell r="Y314">
            <v>219170.4</v>
          </cell>
        </row>
        <row r="315">
          <cell r="R315" t="str">
            <v xml:space="preserve">Ikast-Brande - Plustur, adm.bidrag, </v>
          </cell>
          <cell r="S315"/>
          <cell r="T315"/>
          <cell r="U315" t="str">
            <v>&gt;</v>
          </cell>
          <cell r="V315">
            <v>10000</v>
          </cell>
          <cell r="W315">
            <v>13000</v>
          </cell>
          <cell r="X315">
            <v>14000</v>
          </cell>
          <cell r="Y315">
            <v>13217.76</v>
          </cell>
        </row>
        <row r="316">
          <cell r="R316" t="str">
            <v xml:space="preserve">Lemvig - Plustur, adm.bidrag, </v>
          </cell>
          <cell r="S316"/>
          <cell r="T316"/>
          <cell r="U316" t="str">
            <v>&gt;</v>
          </cell>
          <cell r="V316">
            <v>26000</v>
          </cell>
          <cell r="W316">
            <v>16000</v>
          </cell>
          <cell r="X316">
            <v>29000</v>
          </cell>
          <cell r="Y316">
            <v>26435.52</v>
          </cell>
        </row>
        <row r="317">
          <cell r="R317" t="str">
            <v xml:space="preserve">Norddjurs - Plustur, adm.bidrag, </v>
          </cell>
          <cell r="S317"/>
          <cell r="T317"/>
          <cell r="U317" t="str">
            <v>&gt;</v>
          </cell>
          <cell r="V317">
            <v>48000</v>
          </cell>
          <cell r="W317">
            <v>39000</v>
          </cell>
          <cell r="X317">
            <v>53000</v>
          </cell>
          <cell r="Y317">
            <v>50652</v>
          </cell>
        </row>
        <row r="318">
          <cell r="R318" t="str">
            <v xml:space="preserve">Odder - Plustur, adm.bidrag, </v>
          </cell>
          <cell r="S318"/>
          <cell r="T318"/>
          <cell r="U318" t="str">
            <v>&gt;</v>
          </cell>
          <cell r="V318">
            <v>6000</v>
          </cell>
          <cell r="W318">
            <v>45000</v>
          </cell>
          <cell r="X318">
            <v>58000</v>
          </cell>
          <cell r="Y318">
            <v>55411.68</v>
          </cell>
        </row>
        <row r="319">
          <cell r="R319" t="str">
            <v xml:space="preserve">Randers - Plustur, adm.bidrag, </v>
          </cell>
          <cell r="S319"/>
          <cell r="T319"/>
          <cell r="U319" t="str">
            <v>&gt;</v>
          </cell>
          <cell r="V319">
            <v>13000</v>
          </cell>
          <cell r="W319">
            <v>71000</v>
          </cell>
          <cell r="X319">
            <v>46000</v>
          </cell>
          <cell r="Y319">
            <v>54479.040000000001</v>
          </cell>
        </row>
        <row r="320">
          <cell r="R320" t="str">
            <v xml:space="preserve">Ringkøbing-Skjern - Plustur, adm.bidrag, </v>
          </cell>
          <cell r="S320"/>
          <cell r="T320"/>
          <cell r="U320" t="str">
            <v>&gt;</v>
          </cell>
          <cell r="V320">
            <v>45000</v>
          </cell>
          <cell r="W320">
            <v>61000</v>
          </cell>
          <cell r="X320">
            <v>72000</v>
          </cell>
          <cell r="Y320">
            <v>71266.559999999998</v>
          </cell>
        </row>
        <row r="321">
          <cell r="R321" t="str">
            <v xml:space="preserve">Silkeborg - Plustur, adm.bidrag, </v>
          </cell>
          <cell r="S321"/>
          <cell r="T321"/>
          <cell r="U321" t="str">
            <v>&gt;</v>
          </cell>
          <cell r="V321">
            <v>35000</v>
          </cell>
          <cell r="W321">
            <v>29000</v>
          </cell>
          <cell r="X321">
            <v>23000</v>
          </cell>
          <cell r="Y321">
            <v>24184.32</v>
          </cell>
        </row>
        <row r="322">
          <cell r="R322" t="str">
            <v xml:space="preserve">Skanderborg - Plustur, adm.bidrag, </v>
          </cell>
          <cell r="S322"/>
          <cell r="T322"/>
          <cell r="U322" t="str">
            <v>&gt;</v>
          </cell>
          <cell r="V322">
            <v>77000</v>
          </cell>
          <cell r="W322">
            <v>113000</v>
          </cell>
          <cell r="X322">
            <v>106000</v>
          </cell>
          <cell r="Y322">
            <v>101947.2</v>
          </cell>
        </row>
        <row r="323">
          <cell r="R323" t="str">
            <v xml:space="preserve">Skive - Plustur, adm.bidrag, </v>
          </cell>
          <cell r="S323"/>
          <cell r="T323"/>
          <cell r="U323" t="str">
            <v>&gt;</v>
          </cell>
          <cell r="V323">
            <v>3000</v>
          </cell>
          <cell r="W323">
            <v>26000</v>
          </cell>
          <cell r="X323">
            <v>43000</v>
          </cell>
          <cell r="Y323">
            <v>41936.639999999999</v>
          </cell>
        </row>
        <row r="324">
          <cell r="R324" t="str">
            <v xml:space="preserve">Struer - Plustur, adm.bidrag, </v>
          </cell>
          <cell r="S324"/>
          <cell r="T324"/>
          <cell r="U324" t="str">
            <v>&gt;</v>
          </cell>
          <cell r="V324">
            <v>0</v>
          </cell>
          <cell r="W324">
            <v>0</v>
          </cell>
          <cell r="X324">
            <v>0</v>
          </cell>
          <cell r="Y324">
            <v>418.08</v>
          </cell>
        </row>
        <row r="325">
          <cell r="R325" t="str">
            <v xml:space="preserve">Syddjurs - Plustur, adm.bidrag, </v>
          </cell>
          <cell r="S325"/>
          <cell r="T325"/>
          <cell r="U325" t="str">
            <v>&gt;</v>
          </cell>
          <cell r="V325">
            <v>48000</v>
          </cell>
          <cell r="W325">
            <v>84000</v>
          </cell>
          <cell r="X325">
            <v>122000</v>
          </cell>
          <cell r="Y325">
            <v>111080.64</v>
          </cell>
        </row>
        <row r="326">
          <cell r="R326" t="str">
            <v xml:space="preserve">Viborg - Plustur, adm.bidrag, </v>
          </cell>
          <cell r="S326"/>
          <cell r="T326"/>
          <cell r="U326" t="str">
            <v>&gt;</v>
          </cell>
          <cell r="V326">
            <v>10000</v>
          </cell>
          <cell r="W326">
            <v>55000</v>
          </cell>
          <cell r="X326">
            <v>45000</v>
          </cell>
          <cell r="Y326">
            <v>44059.199999999997</v>
          </cell>
        </row>
        <row r="327">
          <cell r="R327" t="str">
            <v xml:space="preserve">Århus - Plustur, adm.bidrag, </v>
          </cell>
          <cell r="S327"/>
          <cell r="T327"/>
          <cell r="U327" t="str">
            <v>&gt;</v>
          </cell>
          <cell r="V327">
            <v>29000</v>
          </cell>
          <cell r="W327">
            <v>13000</v>
          </cell>
          <cell r="X327">
            <v>16000</v>
          </cell>
          <cell r="Y327">
            <v>16015.68</v>
          </cell>
        </row>
        <row r="328">
          <cell r="R328"/>
          <cell r="S328"/>
          <cell r="T328"/>
          <cell r="U328"/>
          <cell r="V328">
            <v>0</v>
          </cell>
          <cell r="W328">
            <v>0</v>
          </cell>
          <cell r="X328">
            <v>0</v>
          </cell>
          <cell r="Y328">
            <v>0</v>
          </cell>
        </row>
        <row r="329">
          <cell r="R329" t="str">
            <v xml:space="preserve">Favrskov - Plustur, bestillerbidrag, </v>
          </cell>
          <cell r="S329"/>
          <cell r="T329"/>
          <cell r="U329" t="str">
            <v>&gt;</v>
          </cell>
          <cell r="V329">
            <v>-151000</v>
          </cell>
          <cell r="W329">
            <v>-153000</v>
          </cell>
          <cell r="X329">
            <v>-168000</v>
          </cell>
          <cell r="Y329">
            <v>-135132.29999999999</v>
          </cell>
        </row>
        <row r="330">
          <cell r="R330" t="str">
            <v xml:space="preserve">Hedensted - Plustur, bestillerbidrag, </v>
          </cell>
          <cell r="S330"/>
          <cell r="T330"/>
          <cell r="U330" t="str">
            <v>&gt;</v>
          </cell>
          <cell r="V330">
            <v>0</v>
          </cell>
          <cell r="W330">
            <v>-349000</v>
          </cell>
          <cell r="X330">
            <v>-297000</v>
          </cell>
          <cell r="Y330">
            <v>-333072.01</v>
          </cell>
        </row>
        <row r="331">
          <cell r="R331" t="str">
            <v xml:space="preserve">Herning - Plustur, bestillerbidrag, </v>
          </cell>
          <cell r="S331"/>
          <cell r="T331"/>
          <cell r="U331" t="str">
            <v>&gt;</v>
          </cell>
          <cell r="V331">
            <v>-33000</v>
          </cell>
          <cell r="W331">
            <v>-233000</v>
          </cell>
          <cell r="X331">
            <v>-207000</v>
          </cell>
          <cell r="Y331">
            <v>-187700.86</v>
          </cell>
        </row>
        <row r="332">
          <cell r="R332" t="str">
            <v xml:space="preserve">Holstebro - Plustur, bestillerbidrag, </v>
          </cell>
          <cell r="S332"/>
          <cell r="T332"/>
          <cell r="U332" t="str">
            <v>&gt;</v>
          </cell>
          <cell r="V332">
            <v>-22000</v>
          </cell>
          <cell r="W332">
            <v>-129000</v>
          </cell>
          <cell r="X332">
            <v>-262000</v>
          </cell>
          <cell r="Y332">
            <v>-216410.07</v>
          </cell>
        </row>
        <row r="333">
          <cell r="R333" t="str">
            <v xml:space="preserve">Horsens - Plustur, bestillerbidrag, </v>
          </cell>
          <cell r="S333"/>
          <cell r="T333"/>
          <cell r="U333" t="str">
            <v>&gt;</v>
          </cell>
          <cell r="V333">
            <v>-67000</v>
          </cell>
          <cell r="W333">
            <v>-780000</v>
          </cell>
          <cell r="X333">
            <v>-797000</v>
          </cell>
          <cell r="Y333">
            <v>-778965.09</v>
          </cell>
        </row>
        <row r="334">
          <cell r="R334" t="str">
            <v xml:space="preserve">Ikast-Brande - Plustur, bestillerbidrag, </v>
          </cell>
          <cell r="S334"/>
          <cell r="T334"/>
          <cell r="U334" t="str">
            <v>&gt;</v>
          </cell>
          <cell r="V334">
            <v>-33000</v>
          </cell>
          <cell r="W334">
            <v>-42000</v>
          </cell>
          <cell r="X334">
            <v>-51000</v>
          </cell>
          <cell r="Y334">
            <v>-44520.73</v>
          </cell>
        </row>
        <row r="335">
          <cell r="R335" t="str">
            <v xml:space="preserve">Lemvig - Plustur, bestillerbidrag, </v>
          </cell>
          <cell r="S335"/>
          <cell r="T335"/>
          <cell r="U335" t="str">
            <v>&gt;</v>
          </cell>
          <cell r="V335">
            <v>-154000</v>
          </cell>
          <cell r="W335">
            <v>-74000</v>
          </cell>
          <cell r="X335">
            <v>-142000</v>
          </cell>
          <cell r="Y335">
            <v>-117505.91</v>
          </cell>
        </row>
        <row r="336">
          <cell r="R336" t="str">
            <v xml:space="preserve">Norddjurs - Plustur, bestillerbidrag, </v>
          </cell>
          <cell r="S336"/>
          <cell r="T336"/>
          <cell r="U336" t="str">
            <v>&gt;</v>
          </cell>
          <cell r="V336">
            <v>-199000</v>
          </cell>
          <cell r="W336">
            <v>-190000</v>
          </cell>
          <cell r="X336">
            <v>-250000</v>
          </cell>
          <cell r="Y336">
            <v>-231082.41</v>
          </cell>
        </row>
        <row r="337">
          <cell r="R337" t="str">
            <v xml:space="preserve">Odder - Plustur, bestillerbidrag, </v>
          </cell>
          <cell r="S337"/>
          <cell r="T337"/>
          <cell r="U337" t="str">
            <v>&gt;</v>
          </cell>
          <cell r="V337">
            <v>-22000</v>
          </cell>
          <cell r="W337">
            <v>-176000</v>
          </cell>
          <cell r="X337">
            <v>-206000</v>
          </cell>
          <cell r="Y337">
            <v>-178640.43</v>
          </cell>
        </row>
        <row r="338">
          <cell r="R338" t="str">
            <v xml:space="preserve">Randers - Plustur, bestillerbidrag, </v>
          </cell>
          <cell r="S338"/>
          <cell r="T338"/>
          <cell r="U338" t="str">
            <v>&gt;</v>
          </cell>
          <cell r="V338">
            <v>-45000</v>
          </cell>
          <cell r="W338">
            <v>-258000</v>
          </cell>
          <cell r="X338">
            <v>-173000</v>
          </cell>
          <cell r="Y338">
            <v>-162474.97</v>
          </cell>
        </row>
        <row r="339">
          <cell r="R339" t="str">
            <v xml:space="preserve">Ringkøbing-Skjern - Plustur, bestillerbidrag, </v>
          </cell>
          <cell r="S339"/>
          <cell r="T339"/>
          <cell r="U339" t="str">
            <v>&gt;</v>
          </cell>
          <cell r="V339">
            <v>-155000</v>
          </cell>
          <cell r="W339">
            <v>-361000</v>
          </cell>
          <cell r="X339">
            <v>-423000</v>
          </cell>
          <cell r="Y339">
            <v>-389163.87</v>
          </cell>
        </row>
        <row r="340">
          <cell r="R340" t="str">
            <v xml:space="preserve">Silkeborg - Plustur, bestillerbidrag, </v>
          </cell>
          <cell r="S340"/>
          <cell r="T340"/>
          <cell r="U340" t="str">
            <v>&gt;</v>
          </cell>
          <cell r="V340">
            <v>-156000</v>
          </cell>
          <cell r="W340">
            <v>-96000</v>
          </cell>
          <cell r="X340">
            <v>-75000</v>
          </cell>
          <cell r="Y340">
            <v>-76950.39</v>
          </cell>
        </row>
        <row r="341">
          <cell r="R341" t="str">
            <v xml:space="preserve">Skanderborg - Plustur, bestillerbidrag, </v>
          </cell>
          <cell r="S341"/>
          <cell r="T341"/>
          <cell r="U341" t="str">
            <v>&gt;</v>
          </cell>
          <cell r="V341">
            <v>-291000</v>
          </cell>
          <cell r="W341">
            <v>-397000</v>
          </cell>
          <cell r="X341">
            <v>-391000</v>
          </cell>
          <cell r="Y341">
            <v>-322649.7</v>
          </cell>
        </row>
        <row r="342">
          <cell r="R342" t="str">
            <v xml:space="preserve">Skive - Plustur, bestillerbidrag, </v>
          </cell>
          <cell r="S342"/>
          <cell r="T342"/>
          <cell r="U342" t="str">
            <v>&gt;</v>
          </cell>
          <cell r="V342">
            <v>-12000</v>
          </cell>
          <cell r="W342">
            <v>-148000</v>
          </cell>
          <cell r="X342">
            <v>-262000</v>
          </cell>
          <cell r="Y342">
            <v>-217723.62</v>
          </cell>
        </row>
        <row r="343">
          <cell r="R343" t="str">
            <v xml:space="preserve">Struer - Plustur, bestillerbidrag, </v>
          </cell>
          <cell r="S343"/>
          <cell r="T343"/>
          <cell r="U343" t="str">
            <v>&gt;</v>
          </cell>
          <cell r="V343">
            <v>0</v>
          </cell>
          <cell r="W343">
            <v>0</v>
          </cell>
          <cell r="X343">
            <v>-1000</v>
          </cell>
          <cell r="Y343">
            <v>-2743.33</v>
          </cell>
        </row>
        <row r="344">
          <cell r="R344" t="str">
            <v xml:space="preserve">Syddjurs - Plustur, bestillerbidrag, </v>
          </cell>
          <cell r="S344"/>
          <cell r="T344"/>
          <cell r="U344" t="str">
            <v>&gt;</v>
          </cell>
          <cell r="V344">
            <v>-166000</v>
          </cell>
          <cell r="W344">
            <v>-405000</v>
          </cell>
          <cell r="X344">
            <v>-537000</v>
          </cell>
          <cell r="Y344">
            <v>-469377.44</v>
          </cell>
        </row>
        <row r="345">
          <cell r="R345" t="str">
            <v xml:space="preserve">Viborg - Plustur, bestillerbidrag, </v>
          </cell>
          <cell r="S345"/>
          <cell r="T345"/>
          <cell r="U345" t="str">
            <v>&gt;</v>
          </cell>
          <cell r="V345">
            <v>-33000</v>
          </cell>
          <cell r="W345">
            <v>-210000</v>
          </cell>
          <cell r="X345">
            <v>-192000</v>
          </cell>
          <cell r="Y345">
            <v>-153963.37</v>
          </cell>
        </row>
        <row r="346">
          <cell r="R346" t="str">
            <v xml:space="preserve">Århus - Plustur, bestillerbidrag, </v>
          </cell>
          <cell r="S346"/>
          <cell r="T346"/>
          <cell r="U346" t="str">
            <v>&gt;</v>
          </cell>
          <cell r="V346">
            <v>-100000</v>
          </cell>
          <cell r="W346">
            <v>-42000</v>
          </cell>
          <cell r="X346">
            <v>-50000</v>
          </cell>
          <cell r="Y346">
            <v>-45103.58</v>
          </cell>
        </row>
        <row r="347">
          <cell r="R347"/>
          <cell r="S347"/>
          <cell r="T347"/>
          <cell r="U347"/>
          <cell r="V347">
            <v>0</v>
          </cell>
          <cell r="W347">
            <v>0</v>
          </cell>
          <cell r="X347">
            <v>0</v>
          </cell>
          <cell r="Y347">
            <v>0</v>
          </cell>
        </row>
        <row r="348">
          <cell r="R348" t="str">
            <v>Favrskov - Plustur, adm.bidrag, bestiller</v>
          </cell>
          <cell r="S348"/>
          <cell r="T348"/>
          <cell r="U348" t="str">
            <v>&gt;</v>
          </cell>
          <cell r="V348">
            <v>-45000</v>
          </cell>
          <cell r="W348">
            <v>-55000</v>
          </cell>
          <cell r="X348">
            <v>-51000</v>
          </cell>
          <cell r="Y348">
            <v>-49622.879999999997</v>
          </cell>
        </row>
        <row r="349">
          <cell r="R349" t="str">
            <v>Hedensted - Plustur, adm.bidrag, bestiller</v>
          </cell>
          <cell r="S349"/>
          <cell r="T349"/>
          <cell r="U349" t="str">
            <v>&gt;</v>
          </cell>
          <cell r="V349">
            <v>0</v>
          </cell>
          <cell r="W349">
            <v>-77000</v>
          </cell>
          <cell r="X349">
            <v>-66000</v>
          </cell>
          <cell r="Y349">
            <v>-81911.520000000004</v>
          </cell>
        </row>
        <row r="350">
          <cell r="R350" t="str">
            <v>Herning - Plustur, adm.bidrag, bestiller</v>
          </cell>
          <cell r="S350"/>
          <cell r="T350"/>
          <cell r="U350" t="str">
            <v>&gt;</v>
          </cell>
          <cell r="V350">
            <v>-10000</v>
          </cell>
          <cell r="W350">
            <v>-58000</v>
          </cell>
          <cell r="X350">
            <v>-52000</v>
          </cell>
          <cell r="Y350">
            <v>-52292.160000000003</v>
          </cell>
        </row>
        <row r="351">
          <cell r="R351" t="str">
            <v>Holstebro - Plustur, adm.bidrag, bestiller</v>
          </cell>
          <cell r="S351"/>
          <cell r="T351"/>
          <cell r="U351" t="str">
            <v>&gt;</v>
          </cell>
          <cell r="V351">
            <v>-6000</v>
          </cell>
          <cell r="W351">
            <v>-32000</v>
          </cell>
          <cell r="X351">
            <v>-58000</v>
          </cell>
          <cell r="Y351">
            <v>-54350.400000000001</v>
          </cell>
        </row>
        <row r="352">
          <cell r="R352" t="str">
            <v>Horsens - Plustur, adm.bidrag, bestiller</v>
          </cell>
          <cell r="S352"/>
          <cell r="T352"/>
          <cell r="U352" t="str">
            <v>&gt;</v>
          </cell>
          <cell r="V352">
            <v>-19000</v>
          </cell>
          <cell r="W352">
            <v>-212000</v>
          </cell>
          <cell r="X352">
            <v>-191000</v>
          </cell>
          <cell r="Y352">
            <v>-219170.4</v>
          </cell>
        </row>
        <row r="353">
          <cell r="R353" t="str">
            <v>Ikast-Brande - Plustur, adm.bidrag, bestiller</v>
          </cell>
          <cell r="S353"/>
          <cell r="T353"/>
          <cell r="U353" t="str">
            <v>&gt;</v>
          </cell>
          <cell r="V353">
            <v>-10000</v>
          </cell>
          <cell r="W353">
            <v>-13000</v>
          </cell>
          <cell r="X353">
            <v>-14000</v>
          </cell>
          <cell r="Y353">
            <v>-13217.76</v>
          </cell>
        </row>
        <row r="354">
          <cell r="R354" t="str">
            <v>Lemvig - Plustur, adm.bidrag, bestiller</v>
          </cell>
          <cell r="S354"/>
          <cell r="T354"/>
          <cell r="U354" t="str">
            <v>&gt;</v>
          </cell>
          <cell r="V354">
            <v>-26000</v>
          </cell>
          <cell r="W354">
            <v>-16000</v>
          </cell>
          <cell r="X354">
            <v>-29000</v>
          </cell>
          <cell r="Y354">
            <v>-26435.52</v>
          </cell>
        </row>
        <row r="355">
          <cell r="R355" t="str">
            <v>Norddjurs - Plustur, adm.bidrag, bestiller</v>
          </cell>
          <cell r="S355"/>
          <cell r="T355"/>
          <cell r="U355" t="str">
            <v>&gt;</v>
          </cell>
          <cell r="V355">
            <v>-48000</v>
          </cell>
          <cell r="W355">
            <v>-39000</v>
          </cell>
          <cell r="X355">
            <v>-53000</v>
          </cell>
          <cell r="Y355">
            <v>-50652</v>
          </cell>
        </row>
        <row r="356">
          <cell r="R356" t="str">
            <v>Odder - Plustur, adm.bidrag, bestiller</v>
          </cell>
          <cell r="S356"/>
          <cell r="T356"/>
          <cell r="U356" t="str">
            <v>&gt;</v>
          </cell>
          <cell r="V356">
            <v>-6000</v>
          </cell>
          <cell r="W356">
            <v>-45000</v>
          </cell>
          <cell r="X356">
            <v>-58000</v>
          </cell>
          <cell r="Y356">
            <v>-55411.68</v>
          </cell>
        </row>
        <row r="357">
          <cell r="R357" t="str">
            <v>Randers - Plustur, adm.bidrag, bestiller</v>
          </cell>
          <cell r="S357"/>
          <cell r="T357"/>
          <cell r="U357" t="str">
            <v>&gt;</v>
          </cell>
          <cell r="V357">
            <v>-13000</v>
          </cell>
          <cell r="W357">
            <v>-71000</v>
          </cell>
          <cell r="X357">
            <v>-46000</v>
          </cell>
          <cell r="Y357">
            <v>-54479.040000000001</v>
          </cell>
        </row>
        <row r="358">
          <cell r="R358" t="str">
            <v>Ringkøbing-Skjern - Plustur, adm.bidrag, bestiller</v>
          </cell>
          <cell r="S358"/>
          <cell r="T358"/>
          <cell r="U358" t="str">
            <v>&gt;</v>
          </cell>
          <cell r="V358">
            <v>-45000</v>
          </cell>
          <cell r="W358">
            <v>-61000</v>
          </cell>
          <cell r="X358">
            <v>-72000</v>
          </cell>
          <cell r="Y358">
            <v>-71266.559999999998</v>
          </cell>
        </row>
        <row r="359">
          <cell r="R359" t="str">
            <v>Silkeborg - Plustur, adm.bidrag, bestiller</v>
          </cell>
          <cell r="S359"/>
          <cell r="T359"/>
          <cell r="U359" t="str">
            <v>&gt;</v>
          </cell>
          <cell r="V359">
            <v>-35000</v>
          </cell>
          <cell r="W359">
            <v>-29000</v>
          </cell>
          <cell r="X359">
            <v>-23000</v>
          </cell>
          <cell r="Y359">
            <v>-24184.32</v>
          </cell>
        </row>
        <row r="360">
          <cell r="R360" t="str">
            <v>Skanderborg - Plustur, adm.bidrag, bestiller</v>
          </cell>
          <cell r="S360"/>
          <cell r="T360"/>
          <cell r="U360" t="str">
            <v>&gt;</v>
          </cell>
          <cell r="V360">
            <v>-77000</v>
          </cell>
          <cell r="W360">
            <v>-113000</v>
          </cell>
          <cell r="X360">
            <v>-106000</v>
          </cell>
          <cell r="Y360">
            <v>-101947.2</v>
          </cell>
        </row>
        <row r="361">
          <cell r="R361" t="str">
            <v>Skive - Plustur, adm.bidrag, bestiller</v>
          </cell>
          <cell r="S361"/>
          <cell r="T361"/>
          <cell r="U361" t="str">
            <v>&gt;</v>
          </cell>
          <cell r="V361">
            <v>-3000</v>
          </cell>
          <cell r="W361">
            <v>-26000</v>
          </cell>
          <cell r="X361">
            <v>-43000</v>
          </cell>
          <cell r="Y361">
            <v>-41936.639999999999</v>
          </cell>
        </row>
        <row r="362">
          <cell r="R362" t="str">
            <v>Struer - Plustur, adm.bidrag, bestiller</v>
          </cell>
          <cell r="S362"/>
          <cell r="T362"/>
          <cell r="U362" t="str">
            <v>&gt;</v>
          </cell>
          <cell r="V362">
            <v>0</v>
          </cell>
          <cell r="W362">
            <v>0</v>
          </cell>
          <cell r="X362">
            <v>0</v>
          </cell>
          <cell r="Y362">
            <v>-418.08</v>
          </cell>
        </row>
        <row r="363">
          <cell r="R363" t="str">
            <v>Syddjurs - Plustur, adm.bidrag, bestiller</v>
          </cell>
          <cell r="S363"/>
          <cell r="T363"/>
          <cell r="U363" t="str">
            <v>&gt;</v>
          </cell>
          <cell r="V363">
            <v>-48000</v>
          </cell>
          <cell r="W363">
            <v>-84000</v>
          </cell>
          <cell r="X363">
            <v>-122000</v>
          </cell>
          <cell r="Y363">
            <v>-111080.64</v>
          </cell>
        </row>
        <row r="364">
          <cell r="R364" t="str">
            <v>Viborg - Plustur, adm.bidrag, bestiller</v>
          </cell>
          <cell r="S364"/>
          <cell r="T364"/>
          <cell r="U364" t="str">
            <v>&gt;</v>
          </cell>
          <cell r="V364">
            <v>-10000</v>
          </cell>
          <cell r="W364">
            <v>-55000</v>
          </cell>
          <cell r="X364">
            <v>-45000</v>
          </cell>
          <cell r="Y364">
            <v>-44059.199999999997</v>
          </cell>
        </row>
        <row r="365">
          <cell r="R365" t="str">
            <v>Århus - Plustur, adm.bidrag, bestiller</v>
          </cell>
          <cell r="S365"/>
          <cell r="T365"/>
          <cell r="U365" t="str">
            <v>&gt;</v>
          </cell>
          <cell r="V365">
            <v>-29000</v>
          </cell>
          <cell r="W365">
            <v>-13000</v>
          </cell>
          <cell r="X365">
            <v>-16000</v>
          </cell>
          <cell r="Y365">
            <v>-16015.68</v>
          </cell>
        </row>
        <row r="366">
          <cell r="R366"/>
          <cell r="S366"/>
          <cell r="T366"/>
          <cell r="U366"/>
          <cell r="V366">
            <v>0</v>
          </cell>
          <cell r="W366">
            <v>0</v>
          </cell>
          <cell r="X366">
            <v>0</v>
          </cell>
          <cell r="Y366">
            <v>0</v>
          </cell>
        </row>
        <row r="367">
          <cell r="R367"/>
          <cell r="S367"/>
          <cell r="T367"/>
          <cell r="U367"/>
          <cell r="V367">
            <v>0</v>
          </cell>
          <cell r="W367">
            <v>0</v>
          </cell>
          <cell r="X367">
            <v>0</v>
          </cell>
          <cell r="Y367">
            <v>0</v>
          </cell>
        </row>
        <row r="368">
          <cell r="R368" t="str">
            <v xml:space="preserve">Favrskov - Flexbus, kørsel, </v>
          </cell>
          <cell r="S368"/>
          <cell r="T368"/>
          <cell r="U368" t="str">
            <v>&gt;</v>
          </cell>
          <cell r="V368">
            <v>151000</v>
          </cell>
          <cell r="W368">
            <v>84000</v>
          </cell>
          <cell r="X368">
            <v>54000</v>
          </cell>
          <cell r="Y368">
            <v>55011</v>
          </cell>
        </row>
        <row r="369">
          <cell r="R369" t="str">
            <v xml:space="preserve">Hedensted - Flexbus, kørsel, </v>
          </cell>
          <cell r="S369"/>
          <cell r="T369"/>
          <cell r="U369" t="str">
            <v>&gt;</v>
          </cell>
          <cell r="V369">
            <v>587000</v>
          </cell>
          <cell r="W369">
            <v>528000</v>
          </cell>
          <cell r="X369">
            <v>504000</v>
          </cell>
          <cell r="Y369">
            <v>523901.79</v>
          </cell>
        </row>
        <row r="370">
          <cell r="R370" t="str">
            <v xml:space="preserve">Herning - Flexbus, kørsel, </v>
          </cell>
          <cell r="S370"/>
          <cell r="T370"/>
          <cell r="U370" t="str">
            <v>&gt;</v>
          </cell>
          <cell r="V370">
            <v>359000</v>
          </cell>
          <cell r="W370">
            <v>111000</v>
          </cell>
          <cell r="X370">
            <v>83000</v>
          </cell>
          <cell r="Y370">
            <v>101502.63</v>
          </cell>
        </row>
        <row r="371">
          <cell r="R371" t="str">
            <v xml:space="preserve">Holstebro - Flexbus, kørsel, </v>
          </cell>
          <cell r="S371"/>
          <cell r="T371"/>
          <cell r="U371" t="str">
            <v>&gt;</v>
          </cell>
          <cell r="V371">
            <v>260000</v>
          </cell>
          <cell r="W371">
            <v>101000</v>
          </cell>
          <cell r="X371">
            <v>178000</v>
          </cell>
          <cell r="Y371">
            <v>143984.66</v>
          </cell>
        </row>
        <row r="372">
          <cell r="R372" t="str">
            <v xml:space="preserve">Horsens - Flexbus, kørsel, </v>
          </cell>
          <cell r="S372"/>
          <cell r="T372"/>
          <cell r="U372" t="str">
            <v>&gt;</v>
          </cell>
          <cell r="V372">
            <v>773000</v>
          </cell>
          <cell r="W372">
            <v>876000</v>
          </cell>
          <cell r="X372">
            <v>732000</v>
          </cell>
          <cell r="Y372">
            <v>712953.66</v>
          </cell>
        </row>
        <row r="373">
          <cell r="R373" t="str">
            <v xml:space="preserve">Ikast-Brande - Flexbus, kørsel, </v>
          </cell>
          <cell r="S373"/>
          <cell r="T373"/>
          <cell r="U373" t="str">
            <v>&gt;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</row>
        <row r="374">
          <cell r="R374" t="str">
            <v xml:space="preserve">Lemvig - Flexbus, kørsel, </v>
          </cell>
          <cell r="S374"/>
          <cell r="T374"/>
          <cell r="U374" t="str">
            <v>&gt;</v>
          </cell>
          <cell r="V374">
            <v>0</v>
          </cell>
          <cell r="W374">
            <v>79000</v>
          </cell>
          <cell r="X374">
            <v>28000</v>
          </cell>
          <cell r="Y374">
            <v>26604.16</v>
          </cell>
        </row>
        <row r="375">
          <cell r="R375" t="str">
            <v xml:space="preserve">Norddjurs - Flexbus, kørsel, </v>
          </cell>
          <cell r="S375"/>
          <cell r="T375"/>
          <cell r="U375" t="str">
            <v>&gt;</v>
          </cell>
          <cell r="V375">
            <v>780000</v>
          </cell>
          <cell r="W375">
            <v>619000</v>
          </cell>
          <cell r="X375">
            <v>667000</v>
          </cell>
          <cell r="Y375">
            <v>647857.28</v>
          </cell>
        </row>
        <row r="376">
          <cell r="R376" t="str">
            <v xml:space="preserve">Odder - Flexbus, kørsel, </v>
          </cell>
          <cell r="S376"/>
          <cell r="T376"/>
          <cell r="U376" t="str">
            <v>&gt;</v>
          </cell>
          <cell r="V376">
            <v>349000</v>
          </cell>
          <cell r="W376">
            <v>292000</v>
          </cell>
          <cell r="X376">
            <v>291000</v>
          </cell>
          <cell r="Y376">
            <v>289262.78999999998</v>
          </cell>
        </row>
        <row r="377">
          <cell r="R377" t="str">
            <v xml:space="preserve">Randers - Flexbus, kørsel, </v>
          </cell>
          <cell r="S377"/>
          <cell r="T377"/>
          <cell r="U377" t="str">
            <v>&gt;</v>
          </cell>
          <cell r="V377">
            <v>414000</v>
          </cell>
          <cell r="W377">
            <v>273000</v>
          </cell>
          <cell r="X377">
            <v>334000</v>
          </cell>
          <cell r="Y377">
            <v>387345.86</v>
          </cell>
        </row>
        <row r="378">
          <cell r="R378" t="str">
            <v xml:space="preserve">Ringkøbing-Skjern - Flexbus, kørsel, </v>
          </cell>
          <cell r="S378"/>
          <cell r="T378"/>
          <cell r="U378" t="str">
            <v>&gt;</v>
          </cell>
          <cell r="V378">
            <v>178000</v>
          </cell>
          <cell r="W378">
            <v>96000</v>
          </cell>
          <cell r="X378">
            <v>186000</v>
          </cell>
          <cell r="Y378">
            <v>121644.48</v>
          </cell>
        </row>
        <row r="379">
          <cell r="R379" t="str">
            <v xml:space="preserve">Silkeborg - Flexbus, kørsel, </v>
          </cell>
          <cell r="S379"/>
          <cell r="T379"/>
          <cell r="U379" t="str">
            <v>&gt;</v>
          </cell>
          <cell r="V379">
            <v>230000</v>
          </cell>
          <cell r="W379">
            <v>178000</v>
          </cell>
          <cell r="X379">
            <v>150000</v>
          </cell>
          <cell r="Y379">
            <v>170783.32</v>
          </cell>
        </row>
        <row r="380">
          <cell r="R380" t="str">
            <v xml:space="preserve">Skanderborg - Flexbus, kørsel, </v>
          </cell>
          <cell r="S380"/>
          <cell r="T380"/>
          <cell r="U380" t="str">
            <v>&gt;</v>
          </cell>
          <cell r="V380">
            <v>1484000</v>
          </cell>
          <cell r="W380">
            <v>1226000</v>
          </cell>
          <cell r="X380">
            <v>1018000</v>
          </cell>
          <cell r="Y380">
            <v>1053724.2</v>
          </cell>
        </row>
        <row r="381">
          <cell r="R381" t="str">
            <v xml:space="preserve">Skive - Flexbus, kørsel, </v>
          </cell>
          <cell r="S381"/>
          <cell r="T381"/>
          <cell r="U381" t="str">
            <v>&gt;</v>
          </cell>
          <cell r="V381">
            <v>172000</v>
          </cell>
          <cell r="W381">
            <v>66000</v>
          </cell>
          <cell r="X381">
            <v>117000</v>
          </cell>
          <cell r="Y381">
            <v>89013.86</v>
          </cell>
        </row>
        <row r="382">
          <cell r="R382" t="str">
            <v xml:space="preserve">Struer - Flexbus, kørsel, </v>
          </cell>
          <cell r="S382"/>
          <cell r="T382"/>
          <cell r="U382" t="str">
            <v>&gt;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</row>
        <row r="383">
          <cell r="R383" t="str">
            <v xml:space="preserve">Syddjurs - Flexbus, kørsel, </v>
          </cell>
          <cell r="S383"/>
          <cell r="T383"/>
          <cell r="U383" t="str">
            <v>&gt;</v>
          </cell>
          <cell r="V383">
            <v>472000</v>
          </cell>
          <cell r="W383">
            <v>445000</v>
          </cell>
          <cell r="X383">
            <v>478000</v>
          </cell>
          <cell r="Y383">
            <v>432828.52</v>
          </cell>
        </row>
        <row r="384">
          <cell r="R384" t="str">
            <v xml:space="preserve">Viborg - Flexbus, kørsel, </v>
          </cell>
          <cell r="S384"/>
          <cell r="T384"/>
          <cell r="U384" t="str">
            <v>&gt;</v>
          </cell>
          <cell r="V384">
            <v>253000</v>
          </cell>
          <cell r="W384">
            <v>256000</v>
          </cell>
          <cell r="X384">
            <v>124000</v>
          </cell>
          <cell r="Y384">
            <v>107615.32</v>
          </cell>
        </row>
        <row r="385">
          <cell r="R385" t="str">
            <v xml:space="preserve">Århus - Flexbus, kørsel, </v>
          </cell>
          <cell r="S385"/>
          <cell r="T385"/>
          <cell r="U385" t="str">
            <v>&gt;</v>
          </cell>
          <cell r="V385">
            <v>253000</v>
          </cell>
          <cell r="W385">
            <v>177000</v>
          </cell>
          <cell r="X385">
            <v>207000</v>
          </cell>
          <cell r="Y385">
            <v>192794.44</v>
          </cell>
        </row>
        <row r="386">
          <cell r="R386" t="str">
            <v>Region Midt - Flexbus, kørsel</v>
          </cell>
          <cell r="S386"/>
          <cell r="T386"/>
          <cell r="U386" t="str">
            <v>&gt;</v>
          </cell>
          <cell r="V386">
            <v>10000</v>
          </cell>
          <cell r="W386">
            <v>0</v>
          </cell>
          <cell r="X386">
            <v>0</v>
          </cell>
          <cell r="Y386">
            <v>0</v>
          </cell>
        </row>
        <row r="387">
          <cell r="R387" t="str">
            <v>Teleerstat - Flexbus, kørsel</v>
          </cell>
          <cell r="S387"/>
          <cell r="T387"/>
          <cell r="U387" t="str">
            <v>&gt;</v>
          </cell>
          <cell r="V387">
            <v>0</v>
          </cell>
          <cell r="W387">
            <v>0</v>
          </cell>
          <cell r="X387">
            <v>0</v>
          </cell>
          <cell r="Y387">
            <v>158267.91</v>
          </cell>
        </row>
        <row r="388">
          <cell r="R388" t="str">
            <v>Region Midt - Teleerstat, kørsel - Letbane</v>
          </cell>
          <cell r="S388"/>
          <cell r="T388"/>
          <cell r="U388" t="str">
            <v>&gt;</v>
          </cell>
          <cell r="V388">
            <v>0</v>
          </cell>
          <cell r="W388">
            <v>0</v>
          </cell>
          <cell r="X388">
            <v>0</v>
          </cell>
          <cell r="Y388">
            <v>131326.49</v>
          </cell>
        </row>
        <row r="389">
          <cell r="R389"/>
          <cell r="S389"/>
          <cell r="T389"/>
          <cell r="U389"/>
          <cell r="V389">
            <v>0</v>
          </cell>
          <cell r="W389">
            <v>0</v>
          </cell>
          <cell r="X389">
            <v>0</v>
          </cell>
          <cell r="Y389">
            <v>0</v>
          </cell>
        </row>
        <row r="390">
          <cell r="R390" t="str">
            <v xml:space="preserve">Favrskov - Flexbus, egenbetaling, </v>
          </cell>
          <cell r="S390"/>
          <cell r="T390"/>
          <cell r="U390" t="str">
            <v>&gt;</v>
          </cell>
          <cell r="V390">
            <v>-31000</v>
          </cell>
          <cell r="W390">
            <v>-12000</v>
          </cell>
          <cell r="X390">
            <v>-6000</v>
          </cell>
          <cell r="Y390">
            <v>-5885</v>
          </cell>
        </row>
        <row r="391">
          <cell r="R391" t="str">
            <v xml:space="preserve">Hedensted - Flexbus, egenbetaling, </v>
          </cell>
          <cell r="S391"/>
          <cell r="T391"/>
          <cell r="U391" t="str">
            <v>&gt;</v>
          </cell>
          <cell r="V391">
            <v>-126000</v>
          </cell>
          <cell r="W391">
            <v>-18000</v>
          </cell>
          <cell r="X391">
            <v>-16000</v>
          </cell>
          <cell r="Y391">
            <v>-16321</v>
          </cell>
        </row>
        <row r="392">
          <cell r="R392" t="str">
            <v xml:space="preserve">Herning - Flexbus, egenbetaling, </v>
          </cell>
          <cell r="S392"/>
          <cell r="T392"/>
          <cell r="U392" t="str">
            <v>&gt;</v>
          </cell>
          <cell r="V392">
            <v>-94000</v>
          </cell>
          <cell r="W392">
            <v>-15000</v>
          </cell>
          <cell r="X392">
            <v>-11000</v>
          </cell>
          <cell r="Y392">
            <v>-8422</v>
          </cell>
        </row>
        <row r="393">
          <cell r="R393" t="str">
            <v xml:space="preserve">Holstebro - Flexbus, egenbetaling, </v>
          </cell>
          <cell r="S393"/>
          <cell r="T393"/>
          <cell r="U393" t="str">
            <v>&gt;</v>
          </cell>
          <cell r="V393">
            <v>-37000</v>
          </cell>
          <cell r="W393">
            <v>-14000</v>
          </cell>
          <cell r="X393">
            <v>-10000</v>
          </cell>
          <cell r="Y393">
            <v>-8785</v>
          </cell>
        </row>
        <row r="394">
          <cell r="R394" t="str">
            <v xml:space="preserve">Horsens - Flexbus, egenbetaling, </v>
          </cell>
          <cell r="S394"/>
          <cell r="T394"/>
          <cell r="U394" t="str">
            <v>&gt;</v>
          </cell>
          <cell r="V394">
            <v>-148000</v>
          </cell>
          <cell r="W394">
            <v>-34000</v>
          </cell>
          <cell r="X394">
            <v>-29000</v>
          </cell>
          <cell r="Y394">
            <v>-30669</v>
          </cell>
        </row>
        <row r="395">
          <cell r="R395" t="str">
            <v xml:space="preserve">Ikast-Brande - Flexbus, egenbetaling, </v>
          </cell>
          <cell r="S395"/>
          <cell r="T395"/>
          <cell r="U395" t="str">
            <v>&gt;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</row>
        <row r="396">
          <cell r="R396" t="str">
            <v xml:space="preserve">Lemvig - Flexbus, egenbetaling, </v>
          </cell>
          <cell r="S396"/>
          <cell r="T396"/>
          <cell r="U396" t="str">
            <v>&gt;</v>
          </cell>
          <cell r="V396">
            <v>0</v>
          </cell>
          <cell r="W396">
            <v>-3000</v>
          </cell>
          <cell r="X396">
            <v>0</v>
          </cell>
          <cell r="Y396">
            <v>0</v>
          </cell>
        </row>
        <row r="397">
          <cell r="R397" t="str">
            <v xml:space="preserve">Norddjurs - Flexbus, egenbetaling, </v>
          </cell>
          <cell r="S397"/>
          <cell r="T397"/>
          <cell r="U397" t="str">
            <v>&gt;</v>
          </cell>
          <cell r="V397">
            <v>-124000</v>
          </cell>
          <cell r="W397">
            <v>-31000</v>
          </cell>
          <cell r="X397">
            <v>-44000</v>
          </cell>
          <cell r="Y397">
            <v>-41705</v>
          </cell>
        </row>
        <row r="398">
          <cell r="R398" t="str">
            <v xml:space="preserve">Odder - Flexbus, egenbetaling, </v>
          </cell>
          <cell r="S398"/>
          <cell r="T398"/>
          <cell r="U398" t="str">
            <v>&gt;</v>
          </cell>
          <cell r="V398">
            <v>-84000</v>
          </cell>
          <cell r="W398">
            <v>-25000</v>
          </cell>
          <cell r="X398">
            <v>-20000</v>
          </cell>
          <cell r="Y398">
            <v>-20452</v>
          </cell>
        </row>
        <row r="399">
          <cell r="R399" t="str">
            <v xml:space="preserve">Randers - Flexbus, egenbetaling, </v>
          </cell>
          <cell r="S399"/>
          <cell r="T399"/>
          <cell r="U399" t="str">
            <v>&gt;</v>
          </cell>
          <cell r="V399">
            <v>-75000</v>
          </cell>
          <cell r="W399">
            <v>-7000</v>
          </cell>
          <cell r="X399">
            <v>-8000</v>
          </cell>
          <cell r="Y399">
            <v>-8282</v>
          </cell>
        </row>
        <row r="400">
          <cell r="R400" t="str">
            <v xml:space="preserve">Ringkøbing-Skjern - Flexbus, egenbetaling, </v>
          </cell>
          <cell r="S400"/>
          <cell r="T400"/>
          <cell r="U400" t="str">
            <v>&gt;</v>
          </cell>
          <cell r="V400">
            <v>-27000</v>
          </cell>
          <cell r="W400">
            <v>-7000</v>
          </cell>
          <cell r="X400">
            <v>-5000</v>
          </cell>
          <cell r="Y400">
            <v>-3731</v>
          </cell>
        </row>
        <row r="401">
          <cell r="R401" t="str">
            <v xml:space="preserve">Silkeborg - Flexbus, egenbetaling, </v>
          </cell>
          <cell r="S401"/>
          <cell r="T401"/>
          <cell r="U401" t="str">
            <v>&gt;</v>
          </cell>
          <cell r="V401">
            <v>-35000</v>
          </cell>
          <cell r="W401">
            <v>-8000</v>
          </cell>
          <cell r="X401">
            <v>-9000</v>
          </cell>
          <cell r="Y401">
            <v>-11311</v>
          </cell>
        </row>
        <row r="402">
          <cell r="R402" t="str">
            <v xml:space="preserve">Skanderborg - Flexbus, egenbetaling, </v>
          </cell>
          <cell r="S402"/>
          <cell r="T402"/>
          <cell r="U402" t="str">
            <v>&gt;</v>
          </cell>
          <cell r="V402">
            <v>-304000</v>
          </cell>
          <cell r="W402">
            <v>-52000</v>
          </cell>
          <cell r="X402">
            <v>-41000</v>
          </cell>
          <cell r="Y402">
            <v>-39509</v>
          </cell>
        </row>
        <row r="403">
          <cell r="R403" t="str">
            <v xml:space="preserve">Skive - Flexbus, egenbetaling, </v>
          </cell>
          <cell r="S403"/>
          <cell r="T403"/>
          <cell r="U403" t="str">
            <v>&gt;</v>
          </cell>
          <cell r="V403">
            <v>-26000</v>
          </cell>
          <cell r="W403">
            <v>-6000</v>
          </cell>
          <cell r="X403">
            <v>-6000</v>
          </cell>
          <cell r="Y403">
            <v>-5331</v>
          </cell>
        </row>
        <row r="404">
          <cell r="R404" t="str">
            <v xml:space="preserve">Struer - Flexbus, egenbetaling, </v>
          </cell>
          <cell r="S404"/>
          <cell r="T404"/>
          <cell r="U404" t="str">
            <v>&gt;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</row>
        <row r="405">
          <cell r="R405" t="str">
            <v xml:space="preserve">Syddjurs - Flexbus, egenbetaling, </v>
          </cell>
          <cell r="S405"/>
          <cell r="T405"/>
          <cell r="U405" t="str">
            <v>&gt;</v>
          </cell>
          <cell r="V405">
            <v>-70000</v>
          </cell>
          <cell r="W405">
            <v>-24000</v>
          </cell>
          <cell r="X405">
            <v>-23000</v>
          </cell>
          <cell r="Y405">
            <v>-20405</v>
          </cell>
        </row>
        <row r="406">
          <cell r="R406" t="str">
            <v xml:space="preserve">Viborg - Flexbus, egenbetaling, </v>
          </cell>
          <cell r="S406"/>
          <cell r="T406"/>
          <cell r="U406" t="str">
            <v>&gt;</v>
          </cell>
          <cell r="V406">
            <v>-43000</v>
          </cell>
          <cell r="W406">
            <v>-8000</v>
          </cell>
          <cell r="X406">
            <v>-6000</v>
          </cell>
          <cell r="Y406">
            <v>-5243</v>
          </cell>
        </row>
        <row r="407">
          <cell r="R407" t="str">
            <v xml:space="preserve">Århus - Flexbus, egenbetaling, </v>
          </cell>
          <cell r="S407"/>
          <cell r="T407"/>
          <cell r="U407" t="str">
            <v>&gt;</v>
          </cell>
          <cell r="V407">
            <v>-58000</v>
          </cell>
          <cell r="W407">
            <v>-10000</v>
          </cell>
          <cell r="X407">
            <v>-10000</v>
          </cell>
          <cell r="Y407">
            <v>-7297</v>
          </cell>
        </row>
        <row r="408">
          <cell r="R408" t="str">
            <v xml:space="preserve">Region Midt - Flexbus, egenbetaling, </v>
          </cell>
          <cell r="S408"/>
          <cell r="T408"/>
          <cell r="U408" t="str">
            <v>&gt;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</row>
        <row r="409">
          <cell r="R409" t="str">
            <v xml:space="preserve">Teleerstat - Flexbus, egenbetaling, </v>
          </cell>
          <cell r="S409"/>
          <cell r="T409"/>
          <cell r="U409" t="str">
            <v>&gt;</v>
          </cell>
          <cell r="V409">
            <v>0</v>
          </cell>
          <cell r="W409">
            <v>0</v>
          </cell>
          <cell r="X409">
            <v>0</v>
          </cell>
          <cell r="Y409">
            <v>-10672</v>
          </cell>
        </row>
        <row r="410">
          <cell r="R410"/>
          <cell r="S410"/>
          <cell r="T410"/>
          <cell r="U410"/>
          <cell r="V410">
            <v>0</v>
          </cell>
          <cell r="W410">
            <v>0</v>
          </cell>
          <cell r="X410">
            <v>0</v>
          </cell>
          <cell r="Y410">
            <v>0</v>
          </cell>
        </row>
        <row r="411">
          <cell r="R411" t="str">
            <v xml:space="preserve">Favrskov - Flexbus, adm.bidrag, </v>
          </cell>
          <cell r="S411"/>
          <cell r="T411"/>
          <cell r="U411" t="str">
            <v>&gt;</v>
          </cell>
          <cell r="V411">
            <v>24000</v>
          </cell>
          <cell r="W411">
            <v>19000</v>
          </cell>
          <cell r="X411">
            <v>11000</v>
          </cell>
          <cell r="Y411">
            <v>11481.12</v>
          </cell>
        </row>
        <row r="412">
          <cell r="R412" t="str">
            <v xml:space="preserve">Hedensted - Flexbus, adm.bidrag, </v>
          </cell>
          <cell r="S412"/>
          <cell r="T412"/>
          <cell r="U412" t="str">
            <v>&gt;</v>
          </cell>
          <cell r="V412">
            <v>101000</v>
          </cell>
          <cell r="W412">
            <v>90000</v>
          </cell>
          <cell r="X412">
            <v>83000</v>
          </cell>
          <cell r="Y412">
            <v>86413.92</v>
          </cell>
        </row>
        <row r="413">
          <cell r="R413" t="str">
            <v xml:space="preserve">Herning - Flexbus, adm.bidrag, </v>
          </cell>
          <cell r="S413"/>
          <cell r="T413"/>
          <cell r="U413" t="str">
            <v>&gt;</v>
          </cell>
          <cell r="V413">
            <v>74000</v>
          </cell>
          <cell r="W413">
            <v>23000</v>
          </cell>
          <cell r="X413">
            <v>15000</v>
          </cell>
          <cell r="Y413">
            <v>18009.599999999999</v>
          </cell>
        </row>
        <row r="414">
          <cell r="R414" t="str">
            <v xml:space="preserve">Holstebro - Flexbus, adm.bidrag, </v>
          </cell>
          <cell r="S414"/>
          <cell r="T414"/>
          <cell r="U414" t="str">
            <v>&gt;</v>
          </cell>
          <cell r="V414">
            <v>29000</v>
          </cell>
          <cell r="W414">
            <v>10000</v>
          </cell>
          <cell r="X414">
            <v>14000</v>
          </cell>
          <cell r="Y414">
            <v>11963.52</v>
          </cell>
        </row>
        <row r="415">
          <cell r="R415" t="str">
            <v xml:space="preserve">Horsens - Flexbus, adm.bidrag, </v>
          </cell>
          <cell r="S415"/>
          <cell r="T415"/>
          <cell r="U415" t="str">
            <v>&gt;</v>
          </cell>
          <cell r="V415">
            <v>115000</v>
          </cell>
          <cell r="W415">
            <v>154000</v>
          </cell>
          <cell r="X415">
            <v>121000</v>
          </cell>
          <cell r="Y415">
            <v>120985.92</v>
          </cell>
        </row>
        <row r="416">
          <cell r="R416" t="str">
            <v xml:space="preserve">Ikast-Brande - Flexbus, adm.bidrag, </v>
          </cell>
          <cell r="S416"/>
          <cell r="T416"/>
          <cell r="U416" t="str">
            <v>&gt;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</row>
        <row r="417">
          <cell r="R417" t="str">
            <v xml:space="preserve">Lemvig - Flexbus, adm.bidrag, </v>
          </cell>
          <cell r="S417"/>
          <cell r="T417"/>
          <cell r="U417" t="str">
            <v>&gt;</v>
          </cell>
          <cell r="V417">
            <v>0</v>
          </cell>
          <cell r="W417">
            <v>13000</v>
          </cell>
          <cell r="X417">
            <v>6000</v>
          </cell>
          <cell r="Y417">
            <v>5724.48</v>
          </cell>
        </row>
        <row r="418">
          <cell r="R418" t="str">
            <v xml:space="preserve">Norddjurs - Flexbus, adm.bidrag, </v>
          </cell>
          <cell r="S418"/>
          <cell r="T418"/>
          <cell r="U418" t="str">
            <v>&gt;</v>
          </cell>
          <cell r="V418">
            <v>97000</v>
          </cell>
          <cell r="W418">
            <v>71000</v>
          </cell>
          <cell r="X418">
            <v>77000</v>
          </cell>
          <cell r="Y418">
            <v>75125.759999999995</v>
          </cell>
        </row>
        <row r="419">
          <cell r="R419" t="str">
            <v xml:space="preserve">Odder - Flexbus, adm.bidrag, </v>
          </cell>
          <cell r="S419"/>
          <cell r="T419"/>
          <cell r="U419" t="str">
            <v>&gt;</v>
          </cell>
          <cell r="V419">
            <v>65000</v>
          </cell>
          <cell r="W419">
            <v>61000</v>
          </cell>
          <cell r="X419">
            <v>54000</v>
          </cell>
          <cell r="Y419">
            <v>54543.360000000001</v>
          </cell>
        </row>
        <row r="420">
          <cell r="R420" t="str">
            <v xml:space="preserve">Randers - Flexbus, adm.bidrag, </v>
          </cell>
          <cell r="S420"/>
          <cell r="T420"/>
          <cell r="U420" t="str">
            <v>&gt;</v>
          </cell>
          <cell r="V420">
            <v>59000</v>
          </cell>
          <cell r="W420">
            <v>32000</v>
          </cell>
          <cell r="X420">
            <v>40000</v>
          </cell>
          <cell r="Y420">
            <v>49044</v>
          </cell>
        </row>
        <row r="421">
          <cell r="R421" t="str">
            <v xml:space="preserve">Ringkøbing-Skjern - Flexbus, adm.bidrag, </v>
          </cell>
          <cell r="S421"/>
          <cell r="T421"/>
          <cell r="U421" t="str">
            <v>&gt;</v>
          </cell>
          <cell r="V421">
            <v>21000</v>
          </cell>
          <cell r="W421">
            <v>0</v>
          </cell>
          <cell r="X421">
            <v>14000</v>
          </cell>
          <cell r="Y421">
            <v>9551.52</v>
          </cell>
        </row>
        <row r="422">
          <cell r="R422" t="str">
            <v xml:space="preserve">Silkeborg - Flexbus, adm.bidrag, </v>
          </cell>
          <cell r="S422"/>
          <cell r="T422"/>
          <cell r="U422" t="str">
            <v>&gt;</v>
          </cell>
          <cell r="V422">
            <v>28000</v>
          </cell>
          <cell r="W422">
            <v>6000</v>
          </cell>
          <cell r="X422">
            <v>20000</v>
          </cell>
          <cell r="Y422">
            <v>21418.560000000001</v>
          </cell>
        </row>
        <row r="423">
          <cell r="R423" t="str">
            <v xml:space="preserve">Skanderborg - Flexbus, adm.bidrag, </v>
          </cell>
          <cell r="S423"/>
          <cell r="T423"/>
          <cell r="U423" t="str">
            <v>&gt;</v>
          </cell>
          <cell r="V423">
            <v>239000</v>
          </cell>
          <cell r="W423">
            <v>23000</v>
          </cell>
          <cell r="X423">
            <v>164000</v>
          </cell>
          <cell r="Y423">
            <v>170737.44</v>
          </cell>
        </row>
        <row r="424">
          <cell r="R424" t="str">
            <v xml:space="preserve">Skive - Flexbus, adm.bidrag, </v>
          </cell>
          <cell r="S424"/>
          <cell r="T424"/>
          <cell r="U424" t="str">
            <v>&gt;</v>
          </cell>
          <cell r="V424">
            <v>20000</v>
          </cell>
          <cell r="W424">
            <v>199000</v>
          </cell>
          <cell r="X424">
            <v>13000</v>
          </cell>
          <cell r="Y424">
            <v>10516.32</v>
          </cell>
        </row>
        <row r="425">
          <cell r="R425" t="str">
            <v xml:space="preserve">Struer - Flexbus, adm.bidrag, </v>
          </cell>
          <cell r="S425"/>
          <cell r="T425"/>
          <cell r="U425" t="str">
            <v>&gt;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</row>
        <row r="426">
          <cell r="R426" t="str">
            <v xml:space="preserve">Syddjurs - Flexbus, adm.bidrag, </v>
          </cell>
          <cell r="S426"/>
          <cell r="T426"/>
          <cell r="U426" t="str">
            <v>&gt;</v>
          </cell>
          <cell r="V426">
            <v>55000</v>
          </cell>
          <cell r="W426">
            <v>45000</v>
          </cell>
          <cell r="X426">
            <v>49000</v>
          </cell>
          <cell r="Y426">
            <v>43576.800000000003</v>
          </cell>
        </row>
        <row r="427">
          <cell r="R427" t="str">
            <v xml:space="preserve">Viborg - Flexbus, adm.bidrag, </v>
          </cell>
          <cell r="S427"/>
          <cell r="T427"/>
          <cell r="U427" t="str">
            <v>&gt;</v>
          </cell>
          <cell r="V427">
            <v>33000</v>
          </cell>
          <cell r="W427">
            <v>42000</v>
          </cell>
          <cell r="X427">
            <v>17000</v>
          </cell>
          <cell r="Y427">
            <v>15629.76</v>
          </cell>
        </row>
        <row r="428">
          <cell r="R428" t="str">
            <v xml:space="preserve">Århus - Flexbus, adm.bidrag, </v>
          </cell>
          <cell r="S428"/>
          <cell r="T428"/>
          <cell r="U428" t="str">
            <v>&gt;</v>
          </cell>
          <cell r="V428">
            <v>46000</v>
          </cell>
          <cell r="W428">
            <v>35000</v>
          </cell>
          <cell r="X428">
            <v>39000</v>
          </cell>
          <cell r="Y428">
            <v>37176.959999999999</v>
          </cell>
        </row>
        <row r="429">
          <cell r="R429" t="str">
            <v xml:space="preserve">Region Midt - Flexbus, adm.bidrag, </v>
          </cell>
          <cell r="S429"/>
          <cell r="T429"/>
          <cell r="U429" t="str">
            <v>&gt;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</row>
        <row r="430">
          <cell r="R430" t="str">
            <v>Midttrafik-Tjenesteydelser-Flexbus</v>
          </cell>
          <cell r="S430"/>
          <cell r="T430"/>
          <cell r="U430" t="str">
            <v>&gt;</v>
          </cell>
          <cell r="V430">
            <v>0</v>
          </cell>
          <cell r="W430">
            <v>0</v>
          </cell>
          <cell r="X430">
            <v>0</v>
          </cell>
          <cell r="Y430">
            <v>11674.08</v>
          </cell>
        </row>
        <row r="431">
          <cell r="R431"/>
          <cell r="S431"/>
          <cell r="T431"/>
          <cell r="U431"/>
          <cell r="V431">
            <v>0</v>
          </cell>
          <cell r="W431">
            <v>0</v>
          </cell>
          <cell r="X431">
            <v>0</v>
          </cell>
          <cell r="Y431">
            <v>0</v>
          </cell>
        </row>
        <row r="432">
          <cell r="R432" t="str">
            <v xml:space="preserve">Favrskov - Flexbus, bestillerbidrag, </v>
          </cell>
          <cell r="S432"/>
          <cell r="T432"/>
          <cell r="U432" t="str">
            <v>&gt;</v>
          </cell>
          <cell r="V432">
            <v>-120000</v>
          </cell>
          <cell r="W432">
            <v>-72000</v>
          </cell>
          <cell r="X432">
            <v>-48000</v>
          </cell>
          <cell r="Y432">
            <v>-46921.62</v>
          </cell>
        </row>
        <row r="433">
          <cell r="R433" t="str">
            <v xml:space="preserve">Hedensted - Flexbus, bestillerbidrag, </v>
          </cell>
          <cell r="S433"/>
          <cell r="T433"/>
          <cell r="U433" t="str">
            <v>&gt;</v>
          </cell>
          <cell r="V433">
            <v>-461000</v>
          </cell>
          <cell r="W433">
            <v>-510000</v>
          </cell>
          <cell r="X433">
            <v>-488000</v>
          </cell>
          <cell r="Y433">
            <v>-451569.54</v>
          </cell>
        </row>
        <row r="434">
          <cell r="R434" t="str">
            <v xml:space="preserve">Herning - Flexbus, bestillerbidrag, </v>
          </cell>
          <cell r="S434"/>
          <cell r="T434"/>
          <cell r="U434" t="str">
            <v>&gt;</v>
          </cell>
          <cell r="V434">
            <v>-265000</v>
          </cell>
          <cell r="W434">
            <v>-96000</v>
          </cell>
          <cell r="X434">
            <v>-72000</v>
          </cell>
          <cell r="Y434">
            <v>-83699.63</v>
          </cell>
        </row>
        <row r="435">
          <cell r="R435" t="str">
            <v xml:space="preserve">Holstebro - Flexbus, bestillerbidrag, </v>
          </cell>
          <cell r="S435"/>
          <cell r="T435"/>
          <cell r="U435" t="str">
            <v>&gt;</v>
          </cell>
          <cell r="V435">
            <v>-223000</v>
          </cell>
          <cell r="W435">
            <v>-87000</v>
          </cell>
          <cell r="X435">
            <v>-168000</v>
          </cell>
          <cell r="Y435">
            <v>-128343.91</v>
          </cell>
        </row>
        <row r="436">
          <cell r="R436" t="str">
            <v xml:space="preserve">Horsens - Flexbus, bestillerbidrag, </v>
          </cell>
          <cell r="S436"/>
          <cell r="T436"/>
          <cell r="U436" t="str">
            <v>&gt;</v>
          </cell>
          <cell r="V436">
            <v>-625000</v>
          </cell>
          <cell r="W436">
            <v>-842000</v>
          </cell>
          <cell r="X436">
            <v>-703000</v>
          </cell>
          <cell r="Y436">
            <v>-598409.66</v>
          </cell>
        </row>
        <row r="437">
          <cell r="R437" t="str">
            <v xml:space="preserve">Ikast-Brande - Flexbus, bestillerbidrag, </v>
          </cell>
          <cell r="S437"/>
          <cell r="T437"/>
          <cell r="U437" t="str">
            <v>&gt;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</row>
        <row r="438">
          <cell r="R438" t="str">
            <v xml:space="preserve">Lemvig - Flexbus, bestillerbidrag, </v>
          </cell>
          <cell r="S438"/>
          <cell r="T438"/>
          <cell r="U438" t="str">
            <v>&gt;</v>
          </cell>
          <cell r="V438">
            <v>0</v>
          </cell>
          <cell r="W438">
            <v>-76000</v>
          </cell>
          <cell r="X438">
            <v>-28000</v>
          </cell>
          <cell r="Y438">
            <v>-21876.16</v>
          </cell>
        </row>
        <row r="439">
          <cell r="R439" t="str">
            <v xml:space="preserve">Norddjurs - Flexbus, bestillerbidrag, </v>
          </cell>
          <cell r="S439"/>
          <cell r="T439"/>
          <cell r="U439" t="str">
            <v>&gt;</v>
          </cell>
          <cell r="V439">
            <v>-656000</v>
          </cell>
          <cell r="W439">
            <v>-588000</v>
          </cell>
          <cell r="X439">
            <v>-623000</v>
          </cell>
          <cell r="Y439">
            <v>-556668.28</v>
          </cell>
        </row>
        <row r="440">
          <cell r="R440" t="str">
            <v xml:space="preserve">Odder - Flexbus, bestillerbidrag, </v>
          </cell>
          <cell r="S440"/>
          <cell r="T440"/>
          <cell r="U440" t="str">
            <v>&gt;</v>
          </cell>
          <cell r="V440">
            <v>-265000</v>
          </cell>
          <cell r="W440">
            <v>-267000</v>
          </cell>
          <cell r="X440">
            <v>-271000</v>
          </cell>
          <cell r="Y440">
            <v>-250376.16</v>
          </cell>
        </row>
        <row r="441">
          <cell r="R441" t="str">
            <v xml:space="preserve">Randers - Flexbus, bestillerbidrag, </v>
          </cell>
          <cell r="S441"/>
          <cell r="T441"/>
          <cell r="U441" t="str">
            <v>&gt;</v>
          </cell>
          <cell r="V441">
            <v>-339000</v>
          </cell>
          <cell r="W441">
            <v>-266000</v>
          </cell>
          <cell r="X441">
            <v>-326000</v>
          </cell>
          <cell r="Y441">
            <v>-316223.48</v>
          </cell>
        </row>
        <row r="442">
          <cell r="R442" t="str">
            <v xml:space="preserve">Ringkøbing-Skjern - Flexbus, bestillerbidrag, </v>
          </cell>
          <cell r="S442"/>
          <cell r="T442"/>
          <cell r="U442" t="str">
            <v>&gt;</v>
          </cell>
          <cell r="V442">
            <v>-151000</v>
          </cell>
          <cell r="W442">
            <v>-89000</v>
          </cell>
          <cell r="X442">
            <v>-181000</v>
          </cell>
          <cell r="Y442">
            <v>-114257.98</v>
          </cell>
        </row>
        <row r="443">
          <cell r="R443" t="str">
            <v xml:space="preserve">Silkeborg - Flexbus, bestillerbidrag, </v>
          </cell>
          <cell r="S443"/>
          <cell r="T443"/>
          <cell r="U443" t="str">
            <v>&gt;</v>
          </cell>
          <cell r="V443">
            <v>-195000</v>
          </cell>
          <cell r="W443">
            <v>-170000</v>
          </cell>
          <cell r="X443">
            <v>-141000</v>
          </cell>
          <cell r="Y443">
            <v>-145013.07</v>
          </cell>
        </row>
        <row r="444">
          <cell r="R444" t="str">
            <v xml:space="preserve">Skanderborg - Flexbus, bestillerbidrag, </v>
          </cell>
          <cell r="S444"/>
          <cell r="T444"/>
          <cell r="U444" t="str">
            <v>&gt;</v>
          </cell>
          <cell r="V444">
            <v>-1180000</v>
          </cell>
          <cell r="W444">
            <v>-1174000</v>
          </cell>
          <cell r="X444">
            <v>-977000</v>
          </cell>
          <cell r="Y444">
            <v>-888081.7</v>
          </cell>
        </row>
        <row r="445">
          <cell r="R445" t="str">
            <v xml:space="preserve">Skive - Flexbus, bestillerbidrag, </v>
          </cell>
          <cell r="S445"/>
          <cell r="T445"/>
          <cell r="U445" t="str">
            <v>&gt;</v>
          </cell>
          <cell r="V445">
            <v>-146000</v>
          </cell>
          <cell r="W445">
            <v>-60000</v>
          </cell>
          <cell r="X445">
            <v>-111000</v>
          </cell>
          <cell r="Y445">
            <v>-80383.98</v>
          </cell>
        </row>
        <row r="446">
          <cell r="R446" t="str">
            <v xml:space="preserve">Struer - Flexbus, bestillerbidrag, </v>
          </cell>
          <cell r="S446"/>
          <cell r="T446"/>
          <cell r="U446" t="str">
            <v>&gt;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</row>
        <row r="447">
          <cell r="R447" t="str">
            <v xml:space="preserve">Syddjurs - Flexbus, bestillerbidrag, </v>
          </cell>
          <cell r="S447"/>
          <cell r="T447"/>
          <cell r="U447" t="str">
            <v>&gt;</v>
          </cell>
          <cell r="V447">
            <v>-402000</v>
          </cell>
          <cell r="W447">
            <v>-421000</v>
          </cell>
          <cell r="X447">
            <v>-455000</v>
          </cell>
          <cell r="Y447">
            <v>-381119.89</v>
          </cell>
        </row>
        <row r="448">
          <cell r="R448" t="str">
            <v xml:space="preserve">Viborg - Flexbus, bestillerbidrag, </v>
          </cell>
          <cell r="S448"/>
          <cell r="T448"/>
          <cell r="U448" t="str">
            <v>&gt;</v>
          </cell>
          <cell r="V448">
            <v>-210000</v>
          </cell>
          <cell r="W448">
            <v>-248000</v>
          </cell>
          <cell r="X448">
            <v>-118000</v>
          </cell>
          <cell r="Y448">
            <v>-94320.94</v>
          </cell>
        </row>
        <row r="449">
          <cell r="R449" t="str">
            <v xml:space="preserve">Århus - Flexbus, bestillerbidrag, </v>
          </cell>
          <cell r="S449"/>
          <cell r="T449"/>
          <cell r="U449" t="str">
            <v>&gt;</v>
          </cell>
          <cell r="V449">
            <v>-195000</v>
          </cell>
          <cell r="W449">
            <v>-167000</v>
          </cell>
          <cell r="X449">
            <v>-197000</v>
          </cell>
          <cell r="Y449">
            <v>-152080.31</v>
          </cell>
        </row>
        <row r="450">
          <cell r="R450" t="str">
            <v>Region Midt - Flexbus, bestillerbidrag</v>
          </cell>
          <cell r="S450"/>
          <cell r="T450"/>
          <cell r="U450" t="str">
            <v>&gt;</v>
          </cell>
          <cell r="V450">
            <v>-10000</v>
          </cell>
          <cell r="W450">
            <v>0</v>
          </cell>
          <cell r="X450">
            <v>0</v>
          </cell>
          <cell r="Y450">
            <v>0</v>
          </cell>
        </row>
        <row r="451">
          <cell r="R451" t="str">
            <v>Region Midt - Teleerstat, betillerbidrag</v>
          </cell>
          <cell r="S451"/>
          <cell r="T451"/>
          <cell r="U451" t="str">
            <v>&gt;</v>
          </cell>
          <cell r="V451">
            <v>0</v>
          </cell>
          <cell r="W451">
            <v>0</v>
          </cell>
          <cell r="X451">
            <v>0</v>
          </cell>
          <cell r="Y451">
            <v>-133624.16</v>
          </cell>
        </row>
        <row r="452">
          <cell r="R452"/>
          <cell r="S452"/>
          <cell r="T452"/>
          <cell r="U452"/>
          <cell r="V452">
            <v>0</v>
          </cell>
          <cell r="W452">
            <v>0</v>
          </cell>
          <cell r="X452">
            <v>0</v>
          </cell>
          <cell r="Y452">
            <v>0</v>
          </cell>
        </row>
        <row r="453">
          <cell r="R453" t="str">
            <v>Favrskov - Flexbus, adm.bidrag, bestiller</v>
          </cell>
          <cell r="S453"/>
          <cell r="T453"/>
          <cell r="U453" t="str">
            <v>&gt;</v>
          </cell>
          <cell r="V453">
            <v>-24000</v>
          </cell>
          <cell r="W453">
            <v>-19000</v>
          </cell>
          <cell r="X453">
            <v>-11000</v>
          </cell>
          <cell r="Y453">
            <v>-11481.12</v>
          </cell>
        </row>
        <row r="454">
          <cell r="R454" t="str">
            <v>Hedensted - Flexbus, adm.bidrag, bestiller</v>
          </cell>
          <cell r="S454"/>
          <cell r="T454"/>
          <cell r="U454" t="str">
            <v>&gt;</v>
          </cell>
          <cell r="V454">
            <v>-101000</v>
          </cell>
          <cell r="W454">
            <v>-90000</v>
          </cell>
          <cell r="X454">
            <v>-83000</v>
          </cell>
          <cell r="Y454">
            <v>-86413.92</v>
          </cell>
        </row>
        <row r="455">
          <cell r="R455" t="str">
            <v>Herning - Flexbus, adm.bidrag, bestiller</v>
          </cell>
          <cell r="S455"/>
          <cell r="T455"/>
          <cell r="U455" t="str">
            <v>&gt;</v>
          </cell>
          <cell r="V455">
            <v>-74000</v>
          </cell>
          <cell r="W455">
            <v>-23000</v>
          </cell>
          <cell r="X455">
            <v>-15000</v>
          </cell>
          <cell r="Y455">
            <v>-18009.599999999999</v>
          </cell>
        </row>
        <row r="456">
          <cell r="R456" t="str">
            <v>Holstebro - Flexbus, adm.bidrag, bestiller</v>
          </cell>
          <cell r="S456"/>
          <cell r="T456"/>
          <cell r="U456" t="str">
            <v>&gt;</v>
          </cell>
          <cell r="V456">
            <v>-29000</v>
          </cell>
          <cell r="W456">
            <v>-10000</v>
          </cell>
          <cell r="X456">
            <v>-14000</v>
          </cell>
          <cell r="Y456">
            <v>-11963.52</v>
          </cell>
        </row>
        <row r="457">
          <cell r="R457" t="str">
            <v>Horsens - Flexbus, adm.bidrag, bestiller</v>
          </cell>
          <cell r="S457"/>
          <cell r="T457"/>
          <cell r="U457" t="str">
            <v>&gt;</v>
          </cell>
          <cell r="V457">
            <v>-115000</v>
          </cell>
          <cell r="W457">
            <v>-154000</v>
          </cell>
          <cell r="X457">
            <v>-121000</v>
          </cell>
          <cell r="Y457">
            <v>-120985.92</v>
          </cell>
        </row>
        <row r="458">
          <cell r="R458" t="str">
            <v>Ikast-Brande - Flexbus, adm.bidrag, bestiller</v>
          </cell>
          <cell r="S458"/>
          <cell r="T458"/>
          <cell r="U458" t="str">
            <v>&gt;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</row>
        <row r="459">
          <cell r="R459" t="str">
            <v>Lemvig - Flexbus, adm.bidrag, bestiller</v>
          </cell>
          <cell r="S459"/>
          <cell r="T459"/>
          <cell r="U459" t="str">
            <v>&gt;</v>
          </cell>
          <cell r="V459">
            <v>0</v>
          </cell>
          <cell r="W459">
            <v>-13000</v>
          </cell>
          <cell r="X459">
            <v>-6000</v>
          </cell>
          <cell r="Y459">
            <v>-5724.48</v>
          </cell>
        </row>
        <row r="460">
          <cell r="R460" t="str">
            <v>Norddjurs - Flexbus, adm.bidrag, bestiller</v>
          </cell>
          <cell r="S460"/>
          <cell r="T460"/>
          <cell r="U460" t="str">
            <v>&gt;</v>
          </cell>
          <cell r="V460">
            <v>-97000</v>
          </cell>
          <cell r="W460">
            <v>-71000</v>
          </cell>
          <cell r="X460">
            <v>-77000</v>
          </cell>
          <cell r="Y460">
            <v>-75125.759999999995</v>
          </cell>
        </row>
        <row r="461">
          <cell r="R461" t="str">
            <v>Odder - Flexbus, adm.bidrag, bestiller</v>
          </cell>
          <cell r="S461"/>
          <cell r="T461"/>
          <cell r="U461" t="str">
            <v>&gt;</v>
          </cell>
          <cell r="V461">
            <v>-65000</v>
          </cell>
          <cell r="W461">
            <v>-61000</v>
          </cell>
          <cell r="X461">
            <v>-54000</v>
          </cell>
          <cell r="Y461">
            <v>-54543.360000000001</v>
          </cell>
        </row>
        <row r="462">
          <cell r="R462" t="str">
            <v>Randers - Flexbus, adm.bidrag, bestiller</v>
          </cell>
          <cell r="S462"/>
          <cell r="T462"/>
          <cell r="U462" t="str">
            <v>&gt;</v>
          </cell>
          <cell r="V462">
            <v>-59000</v>
          </cell>
          <cell r="W462">
            <v>-32000</v>
          </cell>
          <cell r="X462">
            <v>-40000</v>
          </cell>
          <cell r="Y462">
            <v>-49044</v>
          </cell>
        </row>
        <row r="463">
          <cell r="R463" t="str">
            <v>Ringkøbing-Skjern - Flexbus, adm.bidrag, bestiller</v>
          </cell>
          <cell r="S463"/>
          <cell r="T463"/>
          <cell r="U463" t="str">
            <v>&gt;</v>
          </cell>
          <cell r="V463">
            <v>-21000</v>
          </cell>
          <cell r="W463">
            <v>0</v>
          </cell>
          <cell r="X463">
            <v>-14000</v>
          </cell>
          <cell r="Y463">
            <v>-9551.52</v>
          </cell>
        </row>
        <row r="464">
          <cell r="R464" t="str">
            <v>Silkeborg - Flexbus, adm.bidrag, bestiller</v>
          </cell>
          <cell r="S464"/>
          <cell r="T464"/>
          <cell r="U464" t="str">
            <v>&gt;</v>
          </cell>
          <cell r="V464">
            <v>-28000</v>
          </cell>
          <cell r="W464">
            <v>-6000</v>
          </cell>
          <cell r="X464">
            <v>-20000</v>
          </cell>
          <cell r="Y464">
            <v>-21418.560000000001</v>
          </cell>
        </row>
        <row r="465">
          <cell r="R465" t="str">
            <v>Skanderborg - Flexbus, adm.bidrag, bestiller</v>
          </cell>
          <cell r="S465"/>
          <cell r="T465"/>
          <cell r="U465" t="str">
            <v>&gt;</v>
          </cell>
          <cell r="V465">
            <v>-239000</v>
          </cell>
          <cell r="W465">
            <v>-23000</v>
          </cell>
          <cell r="X465">
            <v>-164000</v>
          </cell>
          <cell r="Y465">
            <v>-170737.44</v>
          </cell>
        </row>
        <row r="466">
          <cell r="R466" t="str">
            <v>Skive - Flexbus, adm.bidrag, bestiller</v>
          </cell>
          <cell r="S466"/>
          <cell r="T466"/>
          <cell r="U466" t="str">
            <v>&gt;</v>
          </cell>
          <cell r="V466">
            <v>-20000</v>
          </cell>
          <cell r="W466">
            <v>-199000</v>
          </cell>
          <cell r="X466">
            <v>-13000</v>
          </cell>
          <cell r="Y466">
            <v>-10516.32</v>
          </cell>
        </row>
        <row r="467">
          <cell r="R467" t="str">
            <v>Struer - Flexbus, adm.bidrag, bestiller</v>
          </cell>
          <cell r="S467"/>
          <cell r="T467"/>
          <cell r="U467" t="str">
            <v>&gt;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</row>
        <row r="468">
          <cell r="R468" t="str">
            <v>Syddjurs - Flexbus, adm.bidrag, bestiller</v>
          </cell>
          <cell r="S468"/>
          <cell r="T468"/>
          <cell r="U468" t="str">
            <v>&gt;</v>
          </cell>
          <cell r="V468">
            <v>-55000</v>
          </cell>
          <cell r="W468">
            <v>-45000</v>
          </cell>
          <cell r="X468">
            <v>-49000</v>
          </cell>
          <cell r="Y468">
            <v>-43576.800000000003</v>
          </cell>
        </row>
        <row r="469">
          <cell r="R469" t="str">
            <v>Viborg - Flexbus, adm.bidrag, bestiller</v>
          </cell>
          <cell r="S469"/>
          <cell r="T469"/>
          <cell r="U469" t="str">
            <v>&gt;</v>
          </cell>
          <cell r="V469">
            <v>-33000</v>
          </cell>
          <cell r="W469">
            <v>-42000</v>
          </cell>
          <cell r="X469">
            <v>-17000</v>
          </cell>
          <cell r="Y469">
            <v>-15629.76</v>
          </cell>
        </row>
        <row r="470">
          <cell r="R470" t="str">
            <v>Århus - Flexbus, adm.bidrag, bestiller</v>
          </cell>
          <cell r="S470"/>
          <cell r="T470"/>
          <cell r="U470" t="str">
            <v>&gt;</v>
          </cell>
          <cell r="V470">
            <v>-46000</v>
          </cell>
          <cell r="W470">
            <v>-35000</v>
          </cell>
          <cell r="X470">
            <v>-39000</v>
          </cell>
          <cell r="Y470">
            <v>-37176.959999999999</v>
          </cell>
        </row>
        <row r="471">
          <cell r="R471" t="str">
            <v>Region Midt - Flexbus, adm.bidrag, bestiller</v>
          </cell>
          <cell r="S471"/>
          <cell r="T471"/>
          <cell r="U471" t="str">
            <v>&gt;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</row>
        <row r="472">
          <cell r="R472" t="str">
            <v>Teleerstat - Flexbus, adm.bidrag, bestiller</v>
          </cell>
          <cell r="S472"/>
          <cell r="T472"/>
          <cell r="U472" t="str">
            <v>&gt;</v>
          </cell>
          <cell r="V472">
            <v>0</v>
          </cell>
          <cell r="W472">
            <v>0</v>
          </cell>
          <cell r="X472">
            <v>0</v>
          </cell>
          <cell r="Y472">
            <v>-11674.08</v>
          </cell>
        </row>
        <row r="473">
          <cell r="R473"/>
          <cell r="S473"/>
          <cell r="T473"/>
          <cell r="U473"/>
          <cell r="V473">
            <v>0</v>
          </cell>
          <cell r="W473">
            <v>0</v>
          </cell>
          <cell r="X473">
            <v>0</v>
          </cell>
          <cell r="Y473">
            <v>0</v>
          </cell>
        </row>
        <row r="474">
          <cell r="R474" t="str">
            <v>Favrskov - Handicap - Ej Planet</v>
          </cell>
          <cell r="S474"/>
          <cell r="T474"/>
          <cell r="U474" t="str">
            <v>&gt;</v>
          </cell>
          <cell r="V474">
            <v>0</v>
          </cell>
          <cell r="W474">
            <v>0</v>
          </cell>
          <cell r="X474">
            <v>0</v>
          </cell>
          <cell r="Y474">
            <v>620.75</v>
          </cell>
        </row>
        <row r="475">
          <cell r="R475" t="str">
            <v>Hedensted - Handicap - Ej Planet</v>
          </cell>
          <cell r="S475"/>
          <cell r="T475"/>
          <cell r="U475" t="str">
            <v>&gt;</v>
          </cell>
          <cell r="V475">
            <v>0</v>
          </cell>
          <cell r="W475">
            <v>0</v>
          </cell>
          <cell r="X475">
            <v>0</v>
          </cell>
          <cell r="Y475">
            <v>3101.38</v>
          </cell>
        </row>
        <row r="476">
          <cell r="R476" t="str">
            <v>Herning - Handicap - Ej Planet</v>
          </cell>
          <cell r="S476"/>
          <cell r="T476"/>
          <cell r="U476" t="str">
            <v>&gt;</v>
          </cell>
          <cell r="V476">
            <v>0</v>
          </cell>
          <cell r="W476">
            <v>0</v>
          </cell>
          <cell r="X476">
            <v>0</v>
          </cell>
          <cell r="Y476">
            <v>4091.65</v>
          </cell>
        </row>
        <row r="477">
          <cell r="R477" t="str">
            <v>Holstebro - Handicap - Ej Planet</v>
          </cell>
          <cell r="S477"/>
          <cell r="T477"/>
          <cell r="U477" t="str">
            <v>&gt;</v>
          </cell>
          <cell r="V477">
            <v>0</v>
          </cell>
          <cell r="W477">
            <v>0</v>
          </cell>
          <cell r="X477">
            <v>0</v>
          </cell>
          <cell r="Y477">
            <v>630.73</v>
          </cell>
        </row>
        <row r="478">
          <cell r="R478" t="str">
            <v>Horsens - Handicap - Ej Planet</v>
          </cell>
          <cell r="S478"/>
          <cell r="T478"/>
          <cell r="U478" t="str">
            <v>&gt;</v>
          </cell>
          <cell r="V478">
            <v>0</v>
          </cell>
          <cell r="W478">
            <v>0</v>
          </cell>
          <cell r="X478">
            <v>0</v>
          </cell>
          <cell r="Y478">
            <v>3081.08</v>
          </cell>
        </row>
        <row r="479">
          <cell r="R479" t="str">
            <v>Ikast-Brande - Handicap - Ej Planet</v>
          </cell>
          <cell r="S479"/>
          <cell r="T479"/>
          <cell r="U479" t="str">
            <v>&gt;</v>
          </cell>
          <cell r="V479">
            <v>0</v>
          </cell>
          <cell r="W479">
            <v>0</v>
          </cell>
          <cell r="X479">
            <v>0</v>
          </cell>
          <cell r="Y479">
            <v>1220</v>
          </cell>
        </row>
        <row r="480">
          <cell r="R480" t="str">
            <v>Lemvig - Handicap - Ej Planet</v>
          </cell>
          <cell r="S480"/>
          <cell r="T480"/>
          <cell r="U480" t="str">
            <v>&gt;</v>
          </cell>
          <cell r="V480">
            <v>0</v>
          </cell>
          <cell r="W480">
            <v>0</v>
          </cell>
          <cell r="X480">
            <v>0</v>
          </cell>
          <cell r="Y480">
            <v>622.34</v>
          </cell>
        </row>
        <row r="481">
          <cell r="R481" t="str">
            <v>Norddjurs - Handicap - Ej Planet</v>
          </cell>
          <cell r="S481"/>
          <cell r="T481"/>
          <cell r="U481" t="str">
            <v>&gt;</v>
          </cell>
          <cell r="V481">
            <v>0</v>
          </cell>
          <cell r="W481">
            <v>0</v>
          </cell>
          <cell r="X481">
            <v>0</v>
          </cell>
          <cell r="Y481">
            <v>332.27</v>
          </cell>
        </row>
        <row r="482">
          <cell r="R482" t="str">
            <v>Odder - Handicap - Ej Planet</v>
          </cell>
          <cell r="S482"/>
          <cell r="T482"/>
          <cell r="U482" t="str">
            <v>&gt;</v>
          </cell>
          <cell r="V482">
            <v>0</v>
          </cell>
          <cell r="W482">
            <v>0</v>
          </cell>
          <cell r="X482">
            <v>0</v>
          </cell>
          <cell r="Y482">
            <v>315.87</v>
          </cell>
        </row>
        <row r="483">
          <cell r="R483" t="str">
            <v>Randers - Handicap - Ej Planet</v>
          </cell>
          <cell r="S483"/>
          <cell r="T483"/>
          <cell r="U483" t="str">
            <v>&gt;</v>
          </cell>
          <cell r="V483">
            <v>0</v>
          </cell>
          <cell r="W483">
            <v>0</v>
          </cell>
          <cell r="X483">
            <v>0</v>
          </cell>
          <cell r="Y483">
            <v>4558.25</v>
          </cell>
        </row>
        <row r="484">
          <cell r="R484" t="str">
            <v>Ringkøbing-Skjern - Handicap - Ej Planet</v>
          </cell>
          <cell r="S484"/>
          <cell r="T484"/>
          <cell r="U484" t="str">
            <v>&gt;</v>
          </cell>
          <cell r="V484">
            <v>0</v>
          </cell>
          <cell r="W484">
            <v>0</v>
          </cell>
          <cell r="X484">
            <v>0</v>
          </cell>
          <cell r="Y484">
            <v>799.13</v>
          </cell>
        </row>
        <row r="485">
          <cell r="R485" t="str">
            <v>Samsø - Handicap - Ej Planet</v>
          </cell>
          <cell r="S485"/>
          <cell r="T485"/>
          <cell r="U485" t="str">
            <v>&gt;</v>
          </cell>
          <cell r="V485">
            <v>0</v>
          </cell>
          <cell r="W485">
            <v>0</v>
          </cell>
          <cell r="X485">
            <v>0</v>
          </cell>
          <cell r="Y485">
            <v>7818.1</v>
          </cell>
        </row>
        <row r="486">
          <cell r="R486" t="str">
            <v>Silkeborg - Handicap - Ej Planet</v>
          </cell>
          <cell r="S486"/>
          <cell r="T486"/>
          <cell r="U486" t="str">
            <v>&gt;</v>
          </cell>
          <cell r="V486">
            <v>0</v>
          </cell>
          <cell r="W486">
            <v>0</v>
          </cell>
          <cell r="X486">
            <v>0</v>
          </cell>
          <cell r="Y486">
            <v>4069.93</v>
          </cell>
        </row>
        <row r="487">
          <cell r="R487" t="str">
            <v>Skanderborg - Handicap - Ej Planet</v>
          </cell>
          <cell r="S487"/>
          <cell r="T487"/>
          <cell r="U487" t="str">
            <v>&gt;</v>
          </cell>
          <cell r="V487">
            <v>0</v>
          </cell>
          <cell r="W487">
            <v>0</v>
          </cell>
          <cell r="X487">
            <v>0</v>
          </cell>
          <cell r="Y487">
            <v>3531.92</v>
          </cell>
        </row>
        <row r="488">
          <cell r="R488" t="str">
            <v>Skive - Handicap - Ej Planet</v>
          </cell>
          <cell r="S488"/>
          <cell r="T488"/>
          <cell r="U488" t="str">
            <v>&gt;</v>
          </cell>
          <cell r="V488">
            <v>0</v>
          </cell>
          <cell r="W488">
            <v>0</v>
          </cell>
          <cell r="X488">
            <v>0</v>
          </cell>
          <cell r="Y488">
            <v>23604.86</v>
          </cell>
        </row>
        <row r="489">
          <cell r="R489" t="str">
            <v>Struer - Handicap - Ej Planet</v>
          </cell>
          <cell r="S489"/>
          <cell r="T489"/>
          <cell r="U489" t="str">
            <v>&gt;</v>
          </cell>
          <cell r="V489">
            <v>0</v>
          </cell>
          <cell r="W489">
            <v>0</v>
          </cell>
          <cell r="X489">
            <v>0</v>
          </cell>
          <cell r="Y489">
            <v>924</v>
          </cell>
        </row>
        <row r="490">
          <cell r="R490" t="str">
            <v>Syddjurs - Handicap - Ej Planet</v>
          </cell>
          <cell r="S490"/>
          <cell r="T490"/>
          <cell r="U490" t="str">
            <v>&gt;</v>
          </cell>
          <cell r="V490">
            <v>0</v>
          </cell>
          <cell r="W490">
            <v>0</v>
          </cell>
          <cell r="X490">
            <v>0</v>
          </cell>
          <cell r="Y490">
            <v>1136.1099999999999</v>
          </cell>
        </row>
        <row r="491">
          <cell r="R491" t="str">
            <v>Viborg - Handicap - Ej Planet</v>
          </cell>
          <cell r="S491"/>
          <cell r="T491"/>
          <cell r="U491" t="str">
            <v>&gt;</v>
          </cell>
          <cell r="V491">
            <v>0</v>
          </cell>
          <cell r="W491">
            <v>0</v>
          </cell>
          <cell r="X491">
            <v>0</v>
          </cell>
          <cell r="Y491">
            <v>1377.4</v>
          </cell>
        </row>
        <row r="492">
          <cell r="R492" t="str">
            <v>Århus - Handicap - Ej Planet</v>
          </cell>
          <cell r="S492"/>
          <cell r="T492"/>
          <cell r="U492" t="str">
            <v>&gt;</v>
          </cell>
          <cell r="V492">
            <v>0</v>
          </cell>
          <cell r="W492">
            <v>0</v>
          </cell>
          <cell r="X492">
            <v>0</v>
          </cell>
          <cell r="Y492">
            <v>33883.96</v>
          </cell>
        </row>
        <row r="493">
          <cell r="R493"/>
          <cell r="S493"/>
          <cell r="T493"/>
          <cell r="U493"/>
          <cell r="V493"/>
          <cell r="W493"/>
          <cell r="X493"/>
          <cell r="Y493"/>
        </row>
        <row r="494">
          <cell r="R494"/>
          <cell r="S494"/>
          <cell r="T494"/>
          <cell r="U494"/>
          <cell r="V494">
            <v>0</v>
          </cell>
          <cell r="W494">
            <v>0</v>
          </cell>
          <cell r="X494">
            <v>0</v>
          </cell>
          <cell r="Y494">
            <v>0</v>
          </cell>
        </row>
        <row r="495">
          <cell r="R495" t="str">
            <v>Favrskov - Handicap EB - Ej Planet</v>
          </cell>
          <cell r="S495"/>
          <cell r="T495"/>
          <cell r="U495" t="str">
            <v>&gt;</v>
          </cell>
          <cell r="V495">
            <v>0</v>
          </cell>
          <cell r="W495">
            <v>0</v>
          </cell>
          <cell r="X495">
            <v>0</v>
          </cell>
          <cell r="Y495">
            <v>-82</v>
          </cell>
        </row>
        <row r="496">
          <cell r="R496" t="str">
            <v>Hedensted - Handicap EB - Ej Planet</v>
          </cell>
          <cell r="S496"/>
          <cell r="T496"/>
          <cell r="U496" t="str">
            <v>&gt;</v>
          </cell>
          <cell r="V496">
            <v>0</v>
          </cell>
          <cell r="W496">
            <v>0</v>
          </cell>
          <cell r="X496">
            <v>0</v>
          </cell>
          <cell r="Y496">
            <v>-908</v>
          </cell>
        </row>
        <row r="497">
          <cell r="R497" t="str">
            <v>Herning - Handicap EB - Ej Planet</v>
          </cell>
          <cell r="S497"/>
          <cell r="T497"/>
          <cell r="U497" t="str">
            <v>&gt;</v>
          </cell>
          <cell r="V497">
            <v>0</v>
          </cell>
          <cell r="W497">
            <v>0</v>
          </cell>
          <cell r="X497">
            <v>0</v>
          </cell>
          <cell r="Y497">
            <v>-1648</v>
          </cell>
        </row>
        <row r="498">
          <cell r="R498" t="str">
            <v>Holstebro - Handicap EB - Ej Planet</v>
          </cell>
          <cell r="S498"/>
          <cell r="T498"/>
          <cell r="U498" t="str">
            <v>&gt;</v>
          </cell>
          <cell r="V498">
            <v>0</v>
          </cell>
          <cell r="W498">
            <v>0</v>
          </cell>
          <cell r="X498">
            <v>0</v>
          </cell>
          <cell r="Y498">
            <v>-123</v>
          </cell>
        </row>
        <row r="499">
          <cell r="R499" t="str">
            <v>Horsens - Handicap EB - Ej Planet</v>
          </cell>
          <cell r="S499"/>
          <cell r="T499"/>
          <cell r="U499" t="str">
            <v>&gt;</v>
          </cell>
          <cell r="V499">
            <v>0</v>
          </cell>
          <cell r="W499">
            <v>0</v>
          </cell>
          <cell r="X499">
            <v>0</v>
          </cell>
          <cell r="Y499">
            <v>-460</v>
          </cell>
        </row>
        <row r="500">
          <cell r="R500" t="str">
            <v>Ikast-Brande - Handicap EB - Ej Planet</v>
          </cell>
          <cell r="S500"/>
          <cell r="T500"/>
          <cell r="U500" t="str">
            <v>&gt;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</row>
        <row r="501">
          <cell r="R501" t="str">
            <v>Lemvig - Handicap EB - Ej Planet</v>
          </cell>
          <cell r="S501"/>
          <cell r="T501"/>
          <cell r="U501" t="str">
            <v>&gt;</v>
          </cell>
          <cell r="V501">
            <v>0</v>
          </cell>
          <cell r="W501">
            <v>0</v>
          </cell>
          <cell r="X501">
            <v>0</v>
          </cell>
          <cell r="Y501">
            <v>-284</v>
          </cell>
        </row>
        <row r="502">
          <cell r="R502" t="str">
            <v>Norddjurs - Handicap EB - Ej Planet</v>
          </cell>
          <cell r="S502"/>
          <cell r="T502"/>
          <cell r="U502" t="str">
            <v>&gt;</v>
          </cell>
          <cell r="V502">
            <v>0</v>
          </cell>
          <cell r="W502">
            <v>0</v>
          </cell>
          <cell r="X502">
            <v>0</v>
          </cell>
          <cell r="Y502">
            <v>-152</v>
          </cell>
        </row>
        <row r="503">
          <cell r="R503" t="str">
            <v>Odder - Handicap EB - Ej Planet</v>
          </cell>
          <cell r="S503"/>
          <cell r="T503"/>
          <cell r="U503" t="str">
            <v>&gt;</v>
          </cell>
          <cell r="V503">
            <v>0</v>
          </cell>
          <cell r="W503">
            <v>0</v>
          </cell>
          <cell r="X503">
            <v>0</v>
          </cell>
          <cell r="Y503">
            <v>-50</v>
          </cell>
        </row>
        <row r="504">
          <cell r="R504" t="str">
            <v>Randers - Handicap EB - Ej Planet</v>
          </cell>
          <cell r="S504"/>
          <cell r="T504"/>
          <cell r="U504" t="str">
            <v>&gt;</v>
          </cell>
          <cell r="V504">
            <v>0</v>
          </cell>
          <cell r="W504">
            <v>0</v>
          </cell>
          <cell r="X504">
            <v>0</v>
          </cell>
          <cell r="Y504">
            <v>-1175</v>
          </cell>
        </row>
        <row r="505">
          <cell r="R505" t="str">
            <v>Ringkøbing-Skjern - Handicap EB - Ej Planet</v>
          </cell>
          <cell r="S505"/>
          <cell r="T505"/>
          <cell r="U505" t="str">
            <v>&gt;</v>
          </cell>
          <cell r="V505">
            <v>0</v>
          </cell>
          <cell r="W505">
            <v>0</v>
          </cell>
          <cell r="X505">
            <v>0</v>
          </cell>
          <cell r="Y505">
            <v>-74</v>
          </cell>
        </row>
        <row r="506">
          <cell r="R506" t="str">
            <v>Samsø - Handicap EB - Ej Planet</v>
          </cell>
          <cell r="S506"/>
          <cell r="T506"/>
          <cell r="U506" t="str">
            <v>&gt;</v>
          </cell>
          <cell r="V506">
            <v>0</v>
          </cell>
          <cell r="W506">
            <v>0</v>
          </cell>
          <cell r="X506">
            <v>0</v>
          </cell>
          <cell r="Y506">
            <v>-3902</v>
          </cell>
        </row>
        <row r="507">
          <cell r="R507" t="str">
            <v>Silkeborg - Handicap EB - Ej Planet</v>
          </cell>
          <cell r="S507"/>
          <cell r="T507"/>
          <cell r="U507" t="str">
            <v>&gt;</v>
          </cell>
          <cell r="V507">
            <v>0</v>
          </cell>
          <cell r="W507">
            <v>0</v>
          </cell>
          <cell r="X507">
            <v>0</v>
          </cell>
          <cell r="Y507">
            <v>-470</v>
          </cell>
        </row>
        <row r="508">
          <cell r="R508" t="str">
            <v>Skanderborg - Handicap EB - Ej Planet</v>
          </cell>
          <cell r="S508"/>
          <cell r="T508"/>
          <cell r="U508" t="str">
            <v>&gt;</v>
          </cell>
          <cell r="V508">
            <v>0</v>
          </cell>
          <cell r="W508">
            <v>0</v>
          </cell>
          <cell r="X508">
            <v>0</v>
          </cell>
          <cell r="Y508">
            <v>-530</v>
          </cell>
        </row>
        <row r="509">
          <cell r="R509" t="str">
            <v>Skive - Handicap EB - Ej Planet</v>
          </cell>
          <cell r="S509"/>
          <cell r="T509"/>
          <cell r="U509" t="str">
            <v>&gt;</v>
          </cell>
          <cell r="V509">
            <v>0</v>
          </cell>
          <cell r="W509">
            <v>0</v>
          </cell>
          <cell r="X509">
            <v>0</v>
          </cell>
          <cell r="Y509">
            <v>-196</v>
          </cell>
        </row>
        <row r="510">
          <cell r="R510" t="str">
            <v>Struer - Handicap EB - Ej Planet</v>
          </cell>
          <cell r="S510"/>
          <cell r="T510"/>
          <cell r="U510" t="str">
            <v>&gt;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</row>
        <row r="511">
          <cell r="R511" t="str">
            <v>Syddjurs - Handicap EB - Ej Planet</v>
          </cell>
          <cell r="S511"/>
          <cell r="T511"/>
          <cell r="U511" t="str">
            <v>&gt;</v>
          </cell>
          <cell r="V511">
            <v>0</v>
          </cell>
          <cell r="W511">
            <v>0</v>
          </cell>
          <cell r="X511">
            <v>0</v>
          </cell>
          <cell r="Y511">
            <v>310</v>
          </cell>
        </row>
        <row r="512">
          <cell r="R512" t="str">
            <v>Viborg - Handicap EB - Ej Planet</v>
          </cell>
          <cell r="S512"/>
          <cell r="T512"/>
          <cell r="U512" t="str">
            <v>&gt;</v>
          </cell>
          <cell r="V512">
            <v>0</v>
          </cell>
          <cell r="W512">
            <v>0</v>
          </cell>
          <cell r="X512">
            <v>0</v>
          </cell>
          <cell r="Y512">
            <v>-428</v>
          </cell>
        </row>
        <row r="513">
          <cell r="R513" t="str">
            <v>Århus - Handicap EB - Ej Planet</v>
          </cell>
          <cell r="S513"/>
          <cell r="T513"/>
          <cell r="U513" t="str">
            <v>&gt;</v>
          </cell>
          <cell r="V513">
            <v>0</v>
          </cell>
          <cell r="W513">
            <v>0</v>
          </cell>
          <cell r="X513">
            <v>0</v>
          </cell>
          <cell r="Y513">
            <v>-9847</v>
          </cell>
        </row>
        <row r="514">
          <cell r="R514"/>
          <cell r="S514"/>
          <cell r="T514"/>
          <cell r="U514"/>
          <cell r="V514">
            <v>0</v>
          </cell>
          <cell r="W514">
            <v>0</v>
          </cell>
          <cell r="X514">
            <v>0</v>
          </cell>
          <cell r="Y514">
            <v>0</v>
          </cell>
        </row>
        <row r="515">
          <cell r="R515" t="str">
            <v>Favrskov - Flextur - Ej Planet</v>
          </cell>
          <cell r="S515"/>
          <cell r="T515"/>
          <cell r="U515" t="str">
            <v>&gt;</v>
          </cell>
          <cell r="V515">
            <v>0</v>
          </cell>
          <cell r="W515">
            <v>0</v>
          </cell>
          <cell r="X515">
            <v>0</v>
          </cell>
          <cell r="Y515">
            <v>2150.48</v>
          </cell>
        </row>
        <row r="516">
          <cell r="R516" t="str">
            <v>Hedensted - Flextur - Ej Planet</v>
          </cell>
          <cell r="S516"/>
          <cell r="T516"/>
          <cell r="U516" t="str">
            <v>&gt;</v>
          </cell>
          <cell r="V516">
            <v>0</v>
          </cell>
          <cell r="W516">
            <v>0</v>
          </cell>
          <cell r="X516">
            <v>0</v>
          </cell>
          <cell r="Y516">
            <v>7236</v>
          </cell>
        </row>
        <row r="517">
          <cell r="R517" t="str">
            <v>Herning - Flextur - Ej Planet</v>
          </cell>
          <cell r="S517"/>
          <cell r="T517"/>
          <cell r="U517" t="str">
            <v>&gt;</v>
          </cell>
          <cell r="V517">
            <v>0</v>
          </cell>
          <cell r="W517">
            <v>0</v>
          </cell>
          <cell r="X517">
            <v>0</v>
          </cell>
          <cell r="Y517">
            <v>3119.52</v>
          </cell>
        </row>
        <row r="518">
          <cell r="R518" t="str">
            <v>Holstebro - Flextur - Ej Planet</v>
          </cell>
          <cell r="S518"/>
          <cell r="T518"/>
          <cell r="U518" t="str">
            <v>&gt;</v>
          </cell>
          <cell r="V518">
            <v>0</v>
          </cell>
          <cell r="W518">
            <v>0</v>
          </cell>
          <cell r="X518">
            <v>0</v>
          </cell>
          <cell r="Y518">
            <v>6272.04</v>
          </cell>
        </row>
        <row r="519">
          <cell r="R519" t="str">
            <v>Horsens - Flextur - Ej Planet</v>
          </cell>
          <cell r="S519"/>
          <cell r="T519"/>
          <cell r="U519" t="str">
            <v>&gt;</v>
          </cell>
          <cell r="V519">
            <v>0</v>
          </cell>
          <cell r="W519">
            <v>0</v>
          </cell>
          <cell r="X519">
            <v>0</v>
          </cell>
          <cell r="Y519">
            <v>19939.2</v>
          </cell>
        </row>
        <row r="520">
          <cell r="R520" t="str">
            <v>Ikast-Brande - Flextur - Ej Planet</v>
          </cell>
          <cell r="S520"/>
          <cell r="T520"/>
          <cell r="U520" t="str">
            <v>&gt;</v>
          </cell>
          <cell r="V520">
            <v>0</v>
          </cell>
          <cell r="W520">
            <v>0</v>
          </cell>
          <cell r="X520">
            <v>0</v>
          </cell>
          <cell r="Y520">
            <v>160.80000000000001</v>
          </cell>
        </row>
        <row r="521">
          <cell r="R521" t="str">
            <v>Lemvig - Flextur - Ej Planet</v>
          </cell>
          <cell r="S521"/>
          <cell r="T521"/>
          <cell r="U521" t="str">
            <v>&gt;</v>
          </cell>
          <cell r="V521">
            <v>0</v>
          </cell>
          <cell r="W521">
            <v>0</v>
          </cell>
          <cell r="X521">
            <v>0</v>
          </cell>
          <cell r="Y521">
            <v>4759.68</v>
          </cell>
        </row>
        <row r="522">
          <cell r="R522" t="str">
            <v>Norddjurs - Flextur - Ej Planet</v>
          </cell>
          <cell r="S522"/>
          <cell r="T522"/>
          <cell r="U522" t="str">
            <v>&gt;</v>
          </cell>
          <cell r="V522">
            <v>0</v>
          </cell>
          <cell r="W522">
            <v>0</v>
          </cell>
          <cell r="X522">
            <v>0</v>
          </cell>
          <cell r="Y522">
            <v>4212.96</v>
          </cell>
        </row>
        <row r="523">
          <cell r="R523" t="str">
            <v>Odder - Flextur - Ej Planet</v>
          </cell>
          <cell r="S523"/>
          <cell r="T523"/>
          <cell r="U523" t="str">
            <v>&gt;</v>
          </cell>
          <cell r="V523">
            <v>0</v>
          </cell>
          <cell r="W523">
            <v>0</v>
          </cell>
          <cell r="X523">
            <v>0</v>
          </cell>
          <cell r="Y523">
            <v>8844</v>
          </cell>
        </row>
        <row r="524">
          <cell r="R524" t="str">
            <v>Randers - Flextur - Ej Planet</v>
          </cell>
          <cell r="S524"/>
          <cell r="T524"/>
          <cell r="U524" t="str">
            <v>&gt;</v>
          </cell>
          <cell r="V524">
            <v>0</v>
          </cell>
          <cell r="W524">
            <v>0</v>
          </cell>
          <cell r="X524">
            <v>0</v>
          </cell>
          <cell r="Y524">
            <v>12574.56</v>
          </cell>
        </row>
        <row r="525">
          <cell r="R525" t="str">
            <v>Ringkøbing-Skjern - Flextur - Ej Planet</v>
          </cell>
          <cell r="S525"/>
          <cell r="T525"/>
          <cell r="U525" t="str">
            <v>&gt;</v>
          </cell>
          <cell r="V525">
            <v>0</v>
          </cell>
          <cell r="W525">
            <v>0</v>
          </cell>
          <cell r="X525">
            <v>0</v>
          </cell>
          <cell r="Y525">
            <v>546.72</v>
          </cell>
        </row>
        <row r="526">
          <cell r="R526" t="str">
            <v>Silkeborg - Flextur - Ej Planet</v>
          </cell>
          <cell r="S526"/>
          <cell r="T526"/>
          <cell r="U526" t="str">
            <v>&gt;</v>
          </cell>
          <cell r="V526">
            <v>0</v>
          </cell>
          <cell r="W526">
            <v>0</v>
          </cell>
          <cell r="X526">
            <v>0</v>
          </cell>
          <cell r="Y526">
            <v>510.24</v>
          </cell>
        </row>
        <row r="527">
          <cell r="R527" t="str">
            <v>Skanderborg - Flextur - Ej Planet</v>
          </cell>
          <cell r="S527"/>
          <cell r="T527"/>
          <cell r="U527" t="str">
            <v>&gt;</v>
          </cell>
          <cell r="V527">
            <v>0</v>
          </cell>
          <cell r="W527">
            <v>0</v>
          </cell>
          <cell r="X527">
            <v>0</v>
          </cell>
          <cell r="Y527">
            <v>1350.72</v>
          </cell>
        </row>
        <row r="528">
          <cell r="R528" t="str">
            <v>Skive - Flextur - Ej Planet</v>
          </cell>
          <cell r="S528"/>
          <cell r="T528"/>
          <cell r="U528" t="str">
            <v>&gt;</v>
          </cell>
          <cell r="V528">
            <v>0</v>
          </cell>
          <cell r="W528">
            <v>0</v>
          </cell>
          <cell r="X528">
            <v>0</v>
          </cell>
          <cell r="Y528">
            <v>12728.36</v>
          </cell>
        </row>
        <row r="529">
          <cell r="R529" t="str">
            <v>Struer - Flextur - Ej Planet</v>
          </cell>
          <cell r="S529"/>
          <cell r="T529"/>
          <cell r="U529" t="str">
            <v>&gt;</v>
          </cell>
          <cell r="V529">
            <v>0</v>
          </cell>
          <cell r="W529">
            <v>0</v>
          </cell>
          <cell r="X529">
            <v>0</v>
          </cell>
          <cell r="Y529">
            <v>2820.48</v>
          </cell>
        </row>
        <row r="530">
          <cell r="R530" t="str">
            <v>Syddjurs - Flextur - Ej Planet</v>
          </cell>
          <cell r="S530"/>
          <cell r="T530"/>
          <cell r="U530" t="str">
            <v>&gt;</v>
          </cell>
          <cell r="V530">
            <v>0</v>
          </cell>
          <cell r="W530">
            <v>0</v>
          </cell>
          <cell r="X530">
            <v>0</v>
          </cell>
          <cell r="Y530">
            <v>1800.96</v>
          </cell>
        </row>
        <row r="531">
          <cell r="R531" t="str">
            <v>Viborg - Flextur - Ej Planet</v>
          </cell>
          <cell r="S531"/>
          <cell r="T531"/>
          <cell r="U531" t="str">
            <v>&gt;</v>
          </cell>
          <cell r="V531">
            <v>0</v>
          </cell>
          <cell r="W531">
            <v>0</v>
          </cell>
          <cell r="X531">
            <v>0</v>
          </cell>
          <cell r="Y531">
            <v>6013.92</v>
          </cell>
        </row>
        <row r="532">
          <cell r="R532" t="str">
            <v>Århus - Flextur - Ej Planet</v>
          </cell>
          <cell r="S532"/>
          <cell r="T532"/>
          <cell r="U532" t="str">
            <v>&gt;</v>
          </cell>
          <cell r="V532">
            <v>0</v>
          </cell>
          <cell r="W532">
            <v>0</v>
          </cell>
          <cell r="X532">
            <v>0</v>
          </cell>
          <cell r="Y532">
            <v>5628</v>
          </cell>
        </row>
        <row r="533">
          <cell r="R533" t="str">
            <v>Midttrafik - Flextur - Ej Planet</v>
          </cell>
          <cell r="S533"/>
          <cell r="T533"/>
          <cell r="U533" t="str">
            <v>&gt;</v>
          </cell>
          <cell r="V533">
            <v>0</v>
          </cell>
          <cell r="W533">
            <v>0</v>
          </cell>
          <cell r="X533">
            <v>0</v>
          </cell>
          <cell r="Y533">
            <v>85</v>
          </cell>
        </row>
        <row r="534">
          <cell r="R534" t="str">
            <v>Ikke-Støttet - Ej Planet</v>
          </cell>
          <cell r="S534"/>
          <cell r="T534"/>
          <cell r="U534" t="str">
            <v>&gt;</v>
          </cell>
          <cell r="V534">
            <v>0</v>
          </cell>
          <cell r="W534">
            <v>0</v>
          </cell>
          <cell r="X534">
            <v>0</v>
          </cell>
          <cell r="Y534">
            <v>358835.23</v>
          </cell>
        </row>
        <row r="535">
          <cell r="R535"/>
          <cell r="S535"/>
          <cell r="T535"/>
          <cell r="U535"/>
          <cell r="V535">
            <v>0</v>
          </cell>
          <cell r="W535">
            <v>0</v>
          </cell>
          <cell r="X535">
            <v>0</v>
          </cell>
          <cell r="Y535">
            <v>0</v>
          </cell>
        </row>
        <row r="536">
          <cell r="R536" t="str">
            <v>Favrskov - Flextur EB - Ej Planet</v>
          </cell>
          <cell r="S536"/>
          <cell r="T536"/>
          <cell r="U536" t="str">
            <v>&gt;</v>
          </cell>
          <cell r="V536">
            <v>0</v>
          </cell>
          <cell r="W536">
            <v>0</v>
          </cell>
          <cell r="X536">
            <v>0</v>
          </cell>
          <cell r="Y536">
            <v>24</v>
          </cell>
        </row>
        <row r="537">
          <cell r="R537" t="str">
            <v>Hedensted - Flextur EB - Ej Planet</v>
          </cell>
          <cell r="S537"/>
          <cell r="T537"/>
          <cell r="U537" t="str">
            <v>&gt;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</row>
        <row r="538">
          <cell r="R538" t="str">
            <v>Herning - Flextur EB - Ej Planet</v>
          </cell>
          <cell r="S538"/>
          <cell r="T538"/>
          <cell r="U538" t="str">
            <v>&gt;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</row>
        <row r="539">
          <cell r="R539" t="str">
            <v>Holstebro - Flextur EB - Ej Planet</v>
          </cell>
          <cell r="S539"/>
          <cell r="T539"/>
          <cell r="U539" t="str">
            <v>&gt;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</row>
        <row r="540">
          <cell r="R540" t="str">
            <v>Horsens - Flextur EB - Ej Planet</v>
          </cell>
          <cell r="S540"/>
          <cell r="T540"/>
          <cell r="U540" t="str">
            <v>&gt;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</row>
        <row r="541">
          <cell r="R541" t="str">
            <v>Ikast-Brande - Flextur EB - Ej Planet</v>
          </cell>
          <cell r="S541"/>
          <cell r="T541"/>
          <cell r="U541" t="str">
            <v>&gt;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</row>
        <row r="542">
          <cell r="R542" t="str">
            <v>Lemvig - Flextur EB - Ej Planet</v>
          </cell>
          <cell r="S542"/>
          <cell r="T542"/>
          <cell r="U542" t="str">
            <v>&gt;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</row>
        <row r="543">
          <cell r="R543" t="str">
            <v>Norddjurs - Flextur EB - Ej Planet</v>
          </cell>
          <cell r="S543"/>
          <cell r="T543"/>
          <cell r="U543" t="str">
            <v>&gt;</v>
          </cell>
          <cell r="V543">
            <v>0</v>
          </cell>
          <cell r="W543">
            <v>0</v>
          </cell>
          <cell r="X543">
            <v>0</v>
          </cell>
          <cell r="Y543">
            <v>74</v>
          </cell>
        </row>
        <row r="544">
          <cell r="R544" t="str">
            <v>Odder - Flextur EB - Ej Planet</v>
          </cell>
          <cell r="S544"/>
          <cell r="T544"/>
          <cell r="U544" t="str">
            <v>&gt;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</row>
        <row r="545">
          <cell r="R545" t="str">
            <v>Randers - Flextur EB - Ej Planet</v>
          </cell>
          <cell r="S545"/>
          <cell r="T545"/>
          <cell r="U545" t="str">
            <v>&gt;</v>
          </cell>
          <cell r="V545">
            <v>0</v>
          </cell>
          <cell r="W545">
            <v>0</v>
          </cell>
          <cell r="X545">
            <v>0</v>
          </cell>
          <cell r="Y545">
            <v>30</v>
          </cell>
        </row>
        <row r="546">
          <cell r="R546" t="str">
            <v>Ringkøbing-Skjern - Flextur EB - Ej Planet</v>
          </cell>
          <cell r="S546"/>
          <cell r="T546"/>
          <cell r="U546" t="str">
            <v>&gt;</v>
          </cell>
          <cell r="V546">
            <v>0</v>
          </cell>
          <cell r="W546">
            <v>0</v>
          </cell>
          <cell r="X546">
            <v>0</v>
          </cell>
          <cell r="Y546">
            <v>156</v>
          </cell>
        </row>
        <row r="547">
          <cell r="R547" t="str">
            <v>Silkeborg - Flextur EB - Ej Planet</v>
          </cell>
          <cell r="S547"/>
          <cell r="T547"/>
          <cell r="U547" t="str">
            <v>&gt;</v>
          </cell>
          <cell r="V547">
            <v>0</v>
          </cell>
          <cell r="W547">
            <v>0</v>
          </cell>
          <cell r="X547">
            <v>0</v>
          </cell>
          <cell r="Y547">
            <v>98</v>
          </cell>
        </row>
        <row r="548">
          <cell r="R548" t="str">
            <v>Skanderborg - Flextur EB - Ej Planet</v>
          </cell>
          <cell r="S548"/>
          <cell r="T548"/>
          <cell r="U548" t="str">
            <v>&gt;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</row>
        <row r="549">
          <cell r="R549" t="str">
            <v>Skive - Flextur EB - Ej Planet</v>
          </cell>
          <cell r="S549"/>
          <cell r="T549"/>
          <cell r="U549" t="str">
            <v>&gt;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</row>
        <row r="550">
          <cell r="R550" t="str">
            <v>Struer - Flextur EB - Ej Planet</v>
          </cell>
          <cell r="S550"/>
          <cell r="T550"/>
          <cell r="U550" t="str">
            <v>&gt;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</row>
        <row r="551">
          <cell r="R551" t="str">
            <v>Syddjurs - Flextur EB - Ej Planet</v>
          </cell>
          <cell r="S551"/>
          <cell r="T551"/>
          <cell r="U551" t="str">
            <v>&gt;</v>
          </cell>
          <cell r="V551">
            <v>0</v>
          </cell>
          <cell r="W551">
            <v>0</v>
          </cell>
          <cell r="X551">
            <v>0</v>
          </cell>
          <cell r="Y551">
            <v>345</v>
          </cell>
        </row>
        <row r="552">
          <cell r="R552" t="str">
            <v>Viborg - Flextur EB - Ej Planet</v>
          </cell>
          <cell r="S552"/>
          <cell r="T552"/>
          <cell r="U552" t="str">
            <v>&gt;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</row>
        <row r="553">
          <cell r="R553" t="str">
            <v>Århus - Flextur EB - Ej Planet</v>
          </cell>
          <cell r="S553"/>
          <cell r="T553"/>
          <cell r="U553" t="str">
            <v>&gt;</v>
          </cell>
          <cell r="V553">
            <v>0</v>
          </cell>
          <cell r="W553">
            <v>0</v>
          </cell>
          <cell r="X553">
            <v>0</v>
          </cell>
          <cell r="Y553">
            <v>110</v>
          </cell>
        </row>
        <row r="554">
          <cell r="R554"/>
          <cell r="S554"/>
          <cell r="T554"/>
          <cell r="U554"/>
          <cell r="V554"/>
          <cell r="W554"/>
          <cell r="X554"/>
          <cell r="Y554"/>
        </row>
        <row r="555">
          <cell r="R555"/>
          <cell r="S555"/>
          <cell r="T555"/>
          <cell r="U555"/>
          <cell r="V555">
            <v>0</v>
          </cell>
          <cell r="W555">
            <v>0</v>
          </cell>
          <cell r="X555">
            <v>0</v>
          </cell>
          <cell r="Y555">
            <v>0</v>
          </cell>
        </row>
        <row r="556">
          <cell r="R556" t="str">
            <v>Favrskov - Plustur - Ej Planet</v>
          </cell>
          <cell r="S556"/>
          <cell r="T556"/>
          <cell r="U556" t="str">
            <v>&gt;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</row>
        <row r="557">
          <cell r="R557" t="str">
            <v>Hedensted - Plustur - Ej Planet</v>
          </cell>
          <cell r="S557"/>
          <cell r="T557"/>
          <cell r="U557" t="str">
            <v>&gt;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</row>
        <row r="558">
          <cell r="R558" t="str">
            <v>Herning - Plustur - Ej Planet</v>
          </cell>
          <cell r="S558"/>
          <cell r="T558"/>
          <cell r="U558" t="str">
            <v>&gt;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</row>
        <row r="559">
          <cell r="R559" t="str">
            <v>Holstebro - Plustur - Ej Planet</v>
          </cell>
          <cell r="S559"/>
          <cell r="T559"/>
          <cell r="U559" t="str">
            <v>&gt;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</row>
        <row r="560">
          <cell r="R560" t="str">
            <v>Horsens - Plustur - Ej Planet</v>
          </cell>
          <cell r="S560"/>
          <cell r="T560"/>
          <cell r="U560" t="str">
            <v>&gt;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</row>
        <row r="561">
          <cell r="R561" t="str">
            <v>Ikast-Brande - Plustur - Ej Planet</v>
          </cell>
          <cell r="S561"/>
          <cell r="T561"/>
          <cell r="U561" t="str">
            <v>&gt;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</row>
        <row r="562">
          <cell r="R562" t="str">
            <v>Lemvig - Plustur - Ej Planet</v>
          </cell>
          <cell r="S562"/>
          <cell r="T562"/>
          <cell r="U562" t="str">
            <v>&gt;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</row>
        <row r="563">
          <cell r="R563" t="str">
            <v>Norddjurs - Plustur - Ej Planet</v>
          </cell>
          <cell r="S563"/>
          <cell r="T563"/>
          <cell r="U563" t="str">
            <v>&gt;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</row>
        <row r="564">
          <cell r="R564" t="str">
            <v>Odder - Plustur - Ej Planet</v>
          </cell>
          <cell r="S564"/>
          <cell r="T564"/>
          <cell r="U564" t="str">
            <v>&gt;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</row>
        <row r="565">
          <cell r="R565" t="str">
            <v>Randers - Plustur - Ej Planet</v>
          </cell>
          <cell r="S565"/>
          <cell r="T565"/>
          <cell r="U565" t="str">
            <v>&gt;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</row>
        <row r="566">
          <cell r="R566" t="str">
            <v>Ringkøbing-Skjern - Plustur - Ej Planet</v>
          </cell>
          <cell r="S566"/>
          <cell r="T566"/>
          <cell r="U566" t="str">
            <v>&gt;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</row>
        <row r="567">
          <cell r="R567" t="str">
            <v>Silkeborg - Plustur - Ej Planet</v>
          </cell>
          <cell r="S567"/>
          <cell r="T567"/>
          <cell r="U567" t="str">
            <v>&gt;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</row>
        <row r="568">
          <cell r="R568" t="str">
            <v>Skanderborg - Plustur - Ej Planet</v>
          </cell>
          <cell r="S568"/>
          <cell r="T568"/>
          <cell r="U568" t="str">
            <v>&gt;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</row>
        <row r="569">
          <cell r="R569" t="str">
            <v>Skive - Plustur - Ej Planet</v>
          </cell>
          <cell r="S569"/>
          <cell r="T569"/>
          <cell r="U569" t="str">
            <v>&gt;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</row>
        <row r="570">
          <cell r="R570" t="str">
            <v>Struer - Plustur - Ej Planet</v>
          </cell>
          <cell r="S570"/>
          <cell r="T570"/>
          <cell r="U570" t="str">
            <v>&gt;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</row>
        <row r="571">
          <cell r="R571" t="str">
            <v>Syddjurs - Plustur - Ej Planet</v>
          </cell>
          <cell r="S571"/>
          <cell r="T571"/>
          <cell r="U571" t="str">
            <v>&gt;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</row>
        <row r="572">
          <cell r="R572" t="str">
            <v>Viborg - Plustur - Ej Planet</v>
          </cell>
          <cell r="S572"/>
          <cell r="T572"/>
          <cell r="U572" t="str">
            <v>&gt;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</row>
        <row r="573">
          <cell r="R573" t="str">
            <v>Århus - Plustur - Ej Planet</v>
          </cell>
          <cell r="S573"/>
          <cell r="T573"/>
          <cell r="U573" t="str">
            <v>&gt;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</row>
        <row r="574">
          <cell r="R574"/>
          <cell r="S574"/>
          <cell r="T574"/>
          <cell r="U574"/>
          <cell r="V574">
            <v>0</v>
          </cell>
          <cell r="W574">
            <v>0</v>
          </cell>
          <cell r="X574">
            <v>0</v>
          </cell>
          <cell r="Y574">
            <v>0</v>
          </cell>
        </row>
        <row r="575">
          <cell r="R575" t="str">
            <v>Favrskov - Plustur EB - Ej Planet</v>
          </cell>
          <cell r="S575"/>
          <cell r="T575"/>
          <cell r="U575" t="str">
            <v>&gt;</v>
          </cell>
          <cell r="V575">
            <v>0</v>
          </cell>
          <cell r="W575">
            <v>0</v>
          </cell>
          <cell r="X575">
            <v>0</v>
          </cell>
          <cell r="Y575">
            <v>-25386</v>
          </cell>
        </row>
        <row r="576">
          <cell r="R576" t="str">
            <v>Hedensted - Plustur EB - Ej Planet</v>
          </cell>
          <cell r="S576"/>
          <cell r="T576"/>
          <cell r="U576" t="str">
            <v>&gt;</v>
          </cell>
          <cell r="V576">
            <v>0</v>
          </cell>
          <cell r="W576">
            <v>0</v>
          </cell>
          <cell r="X576">
            <v>0</v>
          </cell>
          <cell r="Y576">
            <v>-49058</v>
          </cell>
        </row>
        <row r="577">
          <cell r="R577" t="str">
            <v>Herning - Plustur EB - Ej Planet</v>
          </cell>
          <cell r="S577"/>
          <cell r="T577"/>
          <cell r="U577" t="str">
            <v>&gt;</v>
          </cell>
          <cell r="V577">
            <v>0</v>
          </cell>
          <cell r="W577">
            <v>0</v>
          </cell>
          <cell r="X577">
            <v>0</v>
          </cell>
          <cell r="Y577">
            <v>-23346</v>
          </cell>
        </row>
        <row r="578">
          <cell r="R578" t="str">
            <v>Holstebro - Plustur EB - Ej Planet</v>
          </cell>
          <cell r="S578"/>
          <cell r="T578"/>
          <cell r="U578" t="str">
            <v>&gt;</v>
          </cell>
          <cell r="V578">
            <v>0</v>
          </cell>
          <cell r="W578">
            <v>0</v>
          </cell>
          <cell r="X578">
            <v>0</v>
          </cell>
          <cell r="Y578">
            <v>-23376</v>
          </cell>
        </row>
        <row r="579">
          <cell r="R579" t="str">
            <v>Horsens - Plustur EB - Ej Planet</v>
          </cell>
          <cell r="S579"/>
          <cell r="T579"/>
          <cell r="U579" t="str">
            <v>&gt;</v>
          </cell>
          <cell r="V579">
            <v>0</v>
          </cell>
          <cell r="W579">
            <v>0</v>
          </cell>
          <cell r="X579">
            <v>0</v>
          </cell>
          <cell r="Y579">
            <v>-135852</v>
          </cell>
        </row>
        <row r="580">
          <cell r="R580" t="str">
            <v>Ikast-Brande - Plustur EB - Ej Planet</v>
          </cell>
          <cell r="S580"/>
          <cell r="T580"/>
          <cell r="U580" t="str">
            <v>&gt;</v>
          </cell>
          <cell r="V580">
            <v>0</v>
          </cell>
          <cell r="W580">
            <v>0</v>
          </cell>
          <cell r="X580">
            <v>0</v>
          </cell>
          <cell r="Y580">
            <v>-6082</v>
          </cell>
        </row>
        <row r="581">
          <cell r="R581" t="str">
            <v>Lemvig - Plustur EB - Ej Planet</v>
          </cell>
          <cell r="S581"/>
          <cell r="T581"/>
          <cell r="U581" t="str">
            <v>&gt;</v>
          </cell>
          <cell r="V581">
            <v>0</v>
          </cell>
          <cell r="W581">
            <v>0</v>
          </cell>
          <cell r="X581">
            <v>0</v>
          </cell>
          <cell r="Y581">
            <v>-13514</v>
          </cell>
        </row>
        <row r="582">
          <cell r="R582" t="str">
            <v>Norddjurs - Plustur EB - Ej Planet</v>
          </cell>
          <cell r="S582"/>
          <cell r="T582"/>
          <cell r="U582" t="str">
            <v>&gt;</v>
          </cell>
          <cell r="V582">
            <v>0</v>
          </cell>
          <cell r="W582">
            <v>0</v>
          </cell>
          <cell r="X582">
            <v>0</v>
          </cell>
          <cell r="Y582">
            <v>-14702</v>
          </cell>
        </row>
        <row r="583">
          <cell r="R583" t="str">
            <v>Odder - Plustur EB - Ej Planet</v>
          </cell>
          <cell r="S583"/>
          <cell r="T583"/>
          <cell r="U583" t="str">
            <v>&gt;</v>
          </cell>
          <cell r="V583">
            <v>0</v>
          </cell>
          <cell r="W583">
            <v>0</v>
          </cell>
          <cell r="X583">
            <v>0</v>
          </cell>
          <cell r="Y583">
            <v>-10566</v>
          </cell>
        </row>
        <row r="584">
          <cell r="R584" t="str">
            <v>Randers - Plustur EB - Ej Planet</v>
          </cell>
          <cell r="S584"/>
          <cell r="T584"/>
          <cell r="U584" t="str">
            <v>&gt;</v>
          </cell>
          <cell r="V584">
            <v>0</v>
          </cell>
          <cell r="W584">
            <v>0</v>
          </cell>
          <cell r="X584">
            <v>0</v>
          </cell>
          <cell r="Y584">
            <v>-28930</v>
          </cell>
        </row>
        <row r="585">
          <cell r="R585" t="str">
            <v>Ringkøbing-Skjern - Plustur EB - Ej Planet</v>
          </cell>
          <cell r="S585"/>
          <cell r="T585"/>
          <cell r="U585" t="str">
            <v>&gt;</v>
          </cell>
          <cell r="V585">
            <v>0</v>
          </cell>
          <cell r="W585">
            <v>0</v>
          </cell>
          <cell r="X585">
            <v>0</v>
          </cell>
          <cell r="Y585">
            <v>-20808</v>
          </cell>
        </row>
        <row r="586">
          <cell r="R586" t="str">
            <v>Samsø - Plustur EB - Ej Planet</v>
          </cell>
          <cell r="S586"/>
          <cell r="T586"/>
          <cell r="U586" t="str">
            <v>&gt;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</row>
        <row r="587">
          <cell r="R587" t="str">
            <v>Silkeborg - Plustur EB - Ej Planet</v>
          </cell>
          <cell r="S587"/>
          <cell r="T587"/>
          <cell r="U587" t="str">
            <v>&gt;</v>
          </cell>
          <cell r="V587">
            <v>0</v>
          </cell>
          <cell r="W587">
            <v>0</v>
          </cell>
          <cell r="X587">
            <v>0</v>
          </cell>
          <cell r="Y587">
            <v>-8996</v>
          </cell>
        </row>
        <row r="588">
          <cell r="R588" t="str">
            <v>Skanderborg - Plustur EB - Ej Planet</v>
          </cell>
          <cell r="S588"/>
          <cell r="T588"/>
          <cell r="U588" t="str">
            <v>&gt;</v>
          </cell>
          <cell r="V588">
            <v>0</v>
          </cell>
          <cell r="W588">
            <v>0</v>
          </cell>
          <cell r="X588">
            <v>0</v>
          </cell>
          <cell r="Y588">
            <v>-53248</v>
          </cell>
        </row>
        <row r="589">
          <cell r="R589" t="str">
            <v>Skive - Plustur EB - Ej Planet</v>
          </cell>
          <cell r="S589"/>
          <cell r="T589"/>
          <cell r="U589" t="str">
            <v>&gt;</v>
          </cell>
          <cell r="V589">
            <v>0</v>
          </cell>
          <cell r="W589">
            <v>0</v>
          </cell>
          <cell r="X589">
            <v>0</v>
          </cell>
          <cell r="Y589">
            <v>-15410</v>
          </cell>
        </row>
        <row r="590">
          <cell r="R590" t="str">
            <v>Struer - Plustur EB - Ej Planet</v>
          </cell>
          <cell r="S590"/>
          <cell r="T590"/>
          <cell r="U590" t="str">
            <v>&gt;</v>
          </cell>
          <cell r="V590">
            <v>0</v>
          </cell>
          <cell r="W590">
            <v>0</v>
          </cell>
          <cell r="X590">
            <v>0</v>
          </cell>
          <cell r="Y590">
            <v>-34</v>
          </cell>
        </row>
        <row r="591">
          <cell r="R591" t="str">
            <v>Syddjurs - Plustur EB - Ej Planet</v>
          </cell>
          <cell r="S591"/>
          <cell r="T591"/>
          <cell r="U591" t="str">
            <v>&gt;</v>
          </cell>
          <cell r="V591">
            <v>0</v>
          </cell>
          <cell r="W591">
            <v>0</v>
          </cell>
          <cell r="X591">
            <v>0</v>
          </cell>
          <cell r="Y591">
            <v>-27798</v>
          </cell>
        </row>
        <row r="592">
          <cell r="R592" t="str">
            <v>Viborg - Plustur EB - Ej Planet</v>
          </cell>
          <cell r="S592"/>
          <cell r="T592"/>
          <cell r="U592" t="str">
            <v>&gt;</v>
          </cell>
          <cell r="V592">
            <v>0</v>
          </cell>
          <cell r="W592">
            <v>0</v>
          </cell>
          <cell r="X592">
            <v>0</v>
          </cell>
          <cell r="Y592">
            <v>-18842</v>
          </cell>
        </row>
        <row r="593">
          <cell r="R593" t="str">
            <v>Århus - Plustur EB - Ej Planet</v>
          </cell>
          <cell r="S593"/>
          <cell r="T593"/>
          <cell r="U593" t="str">
            <v>&gt;</v>
          </cell>
          <cell r="V593">
            <v>0</v>
          </cell>
          <cell r="W593">
            <v>0</v>
          </cell>
          <cell r="X593">
            <v>0</v>
          </cell>
          <cell r="Y593">
            <v>-4632</v>
          </cell>
        </row>
        <row r="594">
          <cell r="R594"/>
          <cell r="S594"/>
          <cell r="T594"/>
          <cell r="U594"/>
          <cell r="V594">
            <v>0</v>
          </cell>
          <cell r="W594">
            <v>0</v>
          </cell>
          <cell r="X594">
            <v>0</v>
          </cell>
          <cell r="Y594">
            <v>0</v>
          </cell>
        </row>
        <row r="595">
          <cell r="R595" t="str">
            <v>Favrskov - Flexbus - Ej Planet</v>
          </cell>
          <cell r="S595"/>
          <cell r="T595"/>
          <cell r="U595" t="str">
            <v>&gt;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</row>
        <row r="596">
          <cell r="R596" t="str">
            <v>Hedensted - Flexbus - Ej Planet</v>
          </cell>
          <cell r="S596"/>
          <cell r="T596"/>
          <cell r="U596" t="str">
            <v>&gt;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</row>
        <row r="597">
          <cell r="R597" t="str">
            <v>Herning - Flexbus - Ej Planet</v>
          </cell>
          <cell r="S597"/>
          <cell r="T597"/>
          <cell r="U597" t="str">
            <v>&gt;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</row>
        <row r="598">
          <cell r="R598" t="str">
            <v>Holstebro - Flexbus - Ej Planet</v>
          </cell>
          <cell r="S598"/>
          <cell r="T598"/>
          <cell r="U598" t="str">
            <v>&gt;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</row>
        <row r="599">
          <cell r="R599" t="str">
            <v>Horsens - Flexbus - Ej Planet</v>
          </cell>
          <cell r="S599"/>
          <cell r="T599"/>
          <cell r="U599" t="str">
            <v>&gt;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</row>
        <row r="600">
          <cell r="R600" t="str">
            <v>Ikast-Brande - Flexbus - Ej Planet</v>
          </cell>
          <cell r="S600"/>
          <cell r="T600"/>
          <cell r="U600" t="str">
            <v>&gt;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</row>
        <row r="601">
          <cell r="R601" t="str">
            <v>Lemvig - Flexbus - Ej Planet</v>
          </cell>
          <cell r="S601"/>
          <cell r="T601"/>
          <cell r="U601" t="str">
            <v>&gt;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</row>
        <row r="602">
          <cell r="R602" t="str">
            <v>Norddjurs - Flexbus - Ej Planet</v>
          </cell>
          <cell r="S602"/>
          <cell r="T602"/>
          <cell r="U602" t="str">
            <v>&gt;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</row>
        <row r="603">
          <cell r="R603" t="str">
            <v>Odder - Flexbus - Ej Planet</v>
          </cell>
          <cell r="S603"/>
          <cell r="T603"/>
          <cell r="U603" t="str">
            <v>&gt;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</row>
        <row r="604">
          <cell r="R604" t="str">
            <v>Randers - Flexbus - Ej Planet</v>
          </cell>
          <cell r="S604"/>
          <cell r="T604"/>
          <cell r="U604" t="str">
            <v>&gt;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</row>
        <row r="605">
          <cell r="R605" t="str">
            <v>Ringkøbing-Skjern - Flexbus - Ej Planet</v>
          </cell>
          <cell r="S605"/>
          <cell r="T605"/>
          <cell r="U605" t="str">
            <v>&gt;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</row>
        <row r="606">
          <cell r="R606" t="str">
            <v>Silkeborg - Flexbus - Ej Planet</v>
          </cell>
          <cell r="S606"/>
          <cell r="T606"/>
          <cell r="U606" t="str">
            <v>&gt;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</row>
        <row r="607">
          <cell r="R607" t="str">
            <v>Skanderborg - Flexbus - Ej Planet</v>
          </cell>
          <cell r="S607"/>
          <cell r="T607"/>
          <cell r="U607" t="str">
            <v>&gt;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</row>
        <row r="608">
          <cell r="R608" t="str">
            <v>Skive - Flexbus - Ej Planet</v>
          </cell>
          <cell r="S608"/>
          <cell r="T608"/>
          <cell r="U608" t="str">
            <v>&gt;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</row>
        <row r="609">
          <cell r="R609" t="str">
            <v>Struer - Flexbus - Ej Planet</v>
          </cell>
          <cell r="S609"/>
          <cell r="T609"/>
          <cell r="U609" t="str">
            <v>&gt;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</row>
        <row r="610">
          <cell r="R610" t="str">
            <v>Syddjurs - Flexbus - Ej Planet</v>
          </cell>
          <cell r="S610"/>
          <cell r="T610"/>
          <cell r="U610" t="str">
            <v>&gt;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</row>
        <row r="611">
          <cell r="R611" t="str">
            <v>Viborg - Flexbus - Ej Planet</v>
          </cell>
          <cell r="S611"/>
          <cell r="T611"/>
          <cell r="U611" t="str">
            <v>&gt;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</row>
        <row r="612">
          <cell r="R612" t="str">
            <v>Århus - Flexbus - Ej Planet</v>
          </cell>
          <cell r="S612"/>
          <cell r="T612"/>
          <cell r="U612" t="str">
            <v>&gt;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</row>
        <row r="613">
          <cell r="R613"/>
          <cell r="S613"/>
          <cell r="T613"/>
          <cell r="U613"/>
          <cell r="V613">
            <v>0</v>
          </cell>
          <cell r="W613">
            <v>0</v>
          </cell>
          <cell r="X613">
            <v>0</v>
          </cell>
          <cell r="Y613">
            <v>0</v>
          </cell>
        </row>
        <row r="614">
          <cell r="R614" t="str">
            <v>Favrskov - Flexbus EB - Ej Planet</v>
          </cell>
          <cell r="S614"/>
          <cell r="T614"/>
          <cell r="U614" t="str">
            <v>&gt;</v>
          </cell>
          <cell r="V614">
            <v>0</v>
          </cell>
          <cell r="W614">
            <v>0</v>
          </cell>
          <cell r="X614">
            <v>0</v>
          </cell>
          <cell r="Y614">
            <v>-2204.38</v>
          </cell>
        </row>
        <row r="615">
          <cell r="R615" t="str">
            <v>Hedensted - Flexbus EB - Ej Planet</v>
          </cell>
          <cell r="S615"/>
          <cell r="T615"/>
          <cell r="U615" t="str">
            <v>&gt;</v>
          </cell>
          <cell r="V615">
            <v>0</v>
          </cell>
          <cell r="W615">
            <v>0</v>
          </cell>
          <cell r="X615">
            <v>0</v>
          </cell>
          <cell r="Y615">
            <v>-56011.25</v>
          </cell>
        </row>
        <row r="616">
          <cell r="R616" t="str">
            <v>Herning - Flexbus EB - Ej Planet</v>
          </cell>
          <cell r="S616"/>
          <cell r="T616"/>
          <cell r="U616" t="str">
            <v>&gt;</v>
          </cell>
          <cell r="V616">
            <v>0</v>
          </cell>
          <cell r="W616">
            <v>0</v>
          </cell>
          <cell r="X616">
            <v>0</v>
          </cell>
          <cell r="Y616">
            <v>-9381</v>
          </cell>
        </row>
        <row r="617">
          <cell r="R617" t="str">
            <v>Holstebro - Flexbus EB - Ej Planet</v>
          </cell>
          <cell r="S617"/>
          <cell r="T617"/>
          <cell r="U617" t="str">
            <v>&gt;</v>
          </cell>
          <cell r="V617">
            <v>0</v>
          </cell>
          <cell r="W617">
            <v>0</v>
          </cell>
          <cell r="X617">
            <v>0</v>
          </cell>
          <cell r="Y617">
            <v>-6855.75</v>
          </cell>
        </row>
        <row r="618">
          <cell r="R618" t="str">
            <v>Horsens - Flexbus EB - Ej Planet</v>
          </cell>
          <cell r="S618"/>
          <cell r="T618"/>
          <cell r="U618" t="str">
            <v>&gt;</v>
          </cell>
          <cell r="V618">
            <v>0</v>
          </cell>
          <cell r="W618">
            <v>0</v>
          </cell>
          <cell r="X618">
            <v>0</v>
          </cell>
          <cell r="Y618">
            <v>-83875</v>
          </cell>
        </row>
        <row r="619">
          <cell r="R619" t="str">
            <v>Ikast-Brande - Flexbus EB - Ej Planet</v>
          </cell>
          <cell r="S619"/>
          <cell r="T619"/>
          <cell r="U619" t="str">
            <v>&gt;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</row>
        <row r="620">
          <cell r="R620" t="str">
            <v>Lemvig - Flexbus EB - Ej Planet</v>
          </cell>
          <cell r="S620"/>
          <cell r="T620"/>
          <cell r="U620" t="str">
            <v>&gt;</v>
          </cell>
          <cell r="V620">
            <v>0</v>
          </cell>
          <cell r="W620">
            <v>0</v>
          </cell>
          <cell r="X620">
            <v>0</v>
          </cell>
          <cell r="Y620">
            <v>-4728</v>
          </cell>
        </row>
        <row r="621">
          <cell r="R621" t="str">
            <v>Norddjurs - Flexbus EB - Ej Planet</v>
          </cell>
          <cell r="S621"/>
          <cell r="T621"/>
          <cell r="U621" t="str">
            <v>&gt;</v>
          </cell>
          <cell r="V621">
            <v>0</v>
          </cell>
          <cell r="W621">
            <v>0</v>
          </cell>
          <cell r="X621">
            <v>0</v>
          </cell>
          <cell r="Y621">
            <v>-49484</v>
          </cell>
        </row>
        <row r="622">
          <cell r="R622" t="str">
            <v>Odder - Flexbus EB - Ej Planet</v>
          </cell>
          <cell r="S622"/>
          <cell r="T622"/>
          <cell r="U622" t="str">
            <v>&gt;</v>
          </cell>
          <cell r="V622">
            <v>0</v>
          </cell>
          <cell r="W622">
            <v>0</v>
          </cell>
          <cell r="X622">
            <v>0</v>
          </cell>
          <cell r="Y622">
            <v>-18434.63</v>
          </cell>
        </row>
        <row r="623">
          <cell r="R623" t="str">
            <v>Randers - Flexbus EB - Ej Planet</v>
          </cell>
          <cell r="S623"/>
          <cell r="T623"/>
          <cell r="U623" t="str">
            <v>&gt;</v>
          </cell>
          <cell r="V623">
            <v>0</v>
          </cell>
          <cell r="W623">
            <v>0</v>
          </cell>
          <cell r="X623">
            <v>0</v>
          </cell>
          <cell r="Y623">
            <v>-62840.38</v>
          </cell>
        </row>
        <row r="624">
          <cell r="R624" t="str">
            <v>Ringkøbing-Skjern - Flexbus EB - Ej Planet</v>
          </cell>
          <cell r="S624"/>
          <cell r="T624"/>
          <cell r="U624" t="str">
            <v>&gt;</v>
          </cell>
          <cell r="V624">
            <v>0</v>
          </cell>
          <cell r="W624">
            <v>0</v>
          </cell>
          <cell r="X624">
            <v>0</v>
          </cell>
          <cell r="Y624">
            <v>-3655.5</v>
          </cell>
        </row>
        <row r="625">
          <cell r="R625" t="str">
            <v>Silkeborg - Flexbus EB - Ej Planet</v>
          </cell>
          <cell r="S625"/>
          <cell r="T625"/>
          <cell r="U625" t="str">
            <v>&gt;</v>
          </cell>
          <cell r="V625">
            <v>0</v>
          </cell>
          <cell r="W625">
            <v>0</v>
          </cell>
          <cell r="X625">
            <v>0</v>
          </cell>
          <cell r="Y625">
            <v>-14459.25</v>
          </cell>
        </row>
        <row r="626">
          <cell r="R626" t="str">
            <v>Skanderborg - Flexbus EB - Ej Planet</v>
          </cell>
          <cell r="S626"/>
          <cell r="T626"/>
          <cell r="U626" t="str">
            <v>&gt;</v>
          </cell>
          <cell r="V626">
            <v>0</v>
          </cell>
          <cell r="W626">
            <v>0</v>
          </cell>
          <cell r="X626">
            <v>0</v>
          </cell>
          <cell r="Y626">
            <v>-126133.5</v>
          </cell>
        </row>
        <row r="627">
          <cell r="R627" t="str">
            <v>Skive - Flexbus EB - Ej Planet</v>
          </cell>
          <cell r="S627"/>
          <cell r="T627"/>
          <cell r="U627" t="str">
            <v>&gt;</v>
          </cell>
          <cell r="V627">
            <v>0</v>
          </cell>
          <cell r="W627">
            <v>0</v>
          </cell>
          <cell r="X627">
            <v>0</v>
          </cell>
          <cell r="Y627">
            <v>-3298.88</v>
          </cell>
        </row>
        <row r="628">
          <cell r="R628" t="str">
            <v>Struer - Flexbus EB - Ej Planet</v>
          </cell>
          <cell r="S628"/>
          <cell r="T628"/>
          <cell r="U628" t="str">
            <v>&gt;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</row>
        <row r="629">
          <cell r="R629" t="str">
            <v>Syddjurs - Flexbus EB - Ej Planet</v>
          </cell>
          <cell r="S629"/>
          <cell r="T629"/>
          <cell r="U629" t="str">
            <v>&gt;</v>
          </cell>
          <cell r="V629">
            <v>0</v>
          </cell>
          <cell r="W629">
            <v>0</v>
          </cell>
          <cell r="X629">
            <v>0</v>
          </cell>
          <cell r="Y629">
            <v>-31303.63</v>
          </cell>
        </row>
        <row r="630">
          <cell r="R630" t="str">
            <v>Viborg - Flexbus EB - Ej Planet</v>
          </cell>
          <cell r="S630"/>
          <cell r="T630"/>
          <cell r="U630" t="str">
            <v>&gt;</v>
          </cell>
          <cell r="V630">
            <v>0</v>
          </cell>
          <cell r="W630">
            <v>0</v>
          </cell>
          <cell r="X630">
            <v>0</v>
          </cell>
          <cell r="Y630">
            <v>-8051.38</v>
          </cell>
        </row>
        <row r="631">
          <cell r="R631" t="str">
            <v>Århus - Flexbus EB - Ej Planet</v>
          </cell>
          <cell r="S631"/>
          <cell r="T631"/>
          <cell r="U631" t="str">
            <v>&gt;</v>
          </cell>
          <cell r="V631">
            <v>0</v>
          </cell>
          <cell r="W631">
            <v>0</v>
          </cell>
          <cell r="X631">
            <v>0</v>
          </cell>
          <cell r="Y631">
            <v>-33417.129999999997</v>
          </cell>
        </row>
        <row r="632">
          <cell r="R632" t="str">
            <v>Region - Flexbus EB - Ej Planet</v>
          </cell>
          <cell r="S632"/>
          <cell r="T632"/>
          <cell r="U632" t="str">
            <v>&gt;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</row>
        <row r="633">
          <cell r="R633"/>
          <cell r="S633"/>
          <cell r="T633"/>
          <cell r="U633"/>
          <cell r="V633">
            <v>0</v>
          </cell>
          <cell r="W633">
            <v>0</v>
          </cell>
          <cell r="X633">
            <v>0</v>
          </cell>
          <cell r="Y633">
            <v>0</v>
          </cell>
        </row>
        <row r="634">
          <cell r="R634" t="str">
            <v>Handicap kørsel</v>
          </cell>
          <cell r="S634"/>
          <cell r="T634"/>
          <cell r="U634" t="str">
            <v>&gt;</v>
          </cell>
          <cell r="V634">
            <v>90884000</v>
          </cell>
          <cell r="W634">
            <v>87589000</v>
          </cell>
          <cell r="X634">
            <v>83345000</v>
          </cell>
          <cell r="Y634">
            <v>84825962.319999993</v>
          </cell>
        </row>
        <row r="635">
          <cell r="R635" t="str">
            <v>Handicap egenbetaling</v>
          </cell>
          <cell r="S635"/>
          <cell r="T635"/>
          <cell r="U635" t="str">
            <v>&gt;</v>
          </cell>
          <cell r="V635">
            <v>-16892000</v>
          </cell>
          <cell r="W635">
            <v>-16219000</v>
          </cell>
          <cell r="X635">
            <v>-15557000</v>
          </cell>
          <cell r="Y635">
            <v>-17502167.059999999</v>
          </cell>
        </row>
        <row r="636">
          <cell r="R636" t="str">
            <v>Handicap adm.bidrag</v>
          </cell>
          <cell r="S636"/>
          <cell r="T636"/>
          <cell r="U636" t="str">
            <v>&gt;</v>
          </cell>
          <cell r="V636">
            <v>17039000</v>
          </cell>
          <cell r="W636">
            <v>17039000</v>
          </cell>
          <cell r="X636">
            <v>17039000</v>
          </cell>
          <cell r="Y636">
            <v>17854366.16</v>
          </cell>
        </row>
        <row r="637">
          <cell r="R637" t="str">
            <v>Handicap bestillerbidrag</v>
          </cell>
          <cell r="S637"/>
          <cell r="T637"/>
          <cell r="U637" t="str">
            <v>&gt;</v>
          </cell>
          <cell r="V637">
            <v>-73992000</v>
          </cell>
          <cell r="W637">
            <v>-71370000</v>
          </cell>
          <cell r="X637">
            <v>-67788000</v>
          </cell>
          <cell r="Y637">
            <v>-67414222.739999995</v>
          </cell>
        </row>
        <row r="638">
          <cell r="R638" t="str">
            <v>Handicap bestillerbidrag, adm.bidrag</v>
          </cell>
          <cell r="S638"/>
          <cell r="T638"/>
          <cell r="U638" t="str">
            <v>&gt;</v>
          </cell>
          <cell r="V638">
            <v>-17039000</v>
          </cell>
          <cell r="W638">
            <v>-17039000</v>
          </cell>
          <cell r="X638">
            <v>-17039000</v>
          </cell>
          <cell r="Y638">
            <v>-17854366.23</v>
          </cell>
        </row>
        <row r="639">
          <cell r="R639"/>
          <cell r="S639"/>
          <cell r="T639"/>
          <cell r="U639"/>
          <cell r="V639">
            <v>0</v>
          </cell>
          <cell r="W639">
            <v>0</v>
          </cell>
          <cell r="X639">
            <v>0</v>
          </cell>
          <cell r="Y639">
            <v>0</v>
          </cell>
        </row>
        <row r="640">
          <cell r="R640" t="str">
            <v>Flextur kørsel</v>
          </cell>
          <cell r="S640"/>
          <cell r="T640"/>
          <cell r="U640" t="str">
            <v>&gt;</v>
          </cell>
          <cell r="V640">
            <v>28896000</v>
          </cell>
          <cell r="W640">
            <v>21353000</v>
          </cell>
          <cell r="X640">
            <v>23822000</v>
          </cell>
          <cell r="Y640">
            <v>28485639.289999999</v>
          </cell>
        </row>
        <row r="641">
          <cell r="R641" t="str">
            <v>Flextur egenbetaling</v>
          </cell>
          <cell r="S641"/>
          <cell r="T641"/>
          <cell r="U641" t="str">
            <v>&gt;</v>
          </cell>
          <cell r="V641">
            <v>-10738000</v>
          </cell>
          <cell r="W641">
            <v>-8097000</v>
          </cell>
          <cell r="X641">
            <v>-8825000</v>
          </cell>
          <cell r="Y641">
            <v>-13216880.359999999</v>
          </cell>
        </row>
        <row r="642">
          <cell r="R642" t="str">
            <v>Flextur adm.bidrag</v>
          </cell>
          <cell r="S642"/>
          <cell r="T642"/>
          <cell r="U642" t="str">
            <v>&gt;</v>
          </cell>
          <cell r="V642">
            <v>5565000</v>
          </cell>
          <cell r="W642">
            <v>4051000</v>
          </cell>
          <cell r="X642">
            <v>4340000</v>
          </cell>
          <cell r="Y642">
            <v>4390515.3600000003</v>
          </cell>
        </row>
        <row r="643">
          <cell r="R643" t="str">
            <v>Flextur bestillerbidrag kørsel</v>
          </cell>
          <cell r="S643"/>
          <cell r="T643"/>
          <cell r="U643" t="str">
            <v>&gt;</v>
          </cell>
          <cell r="V643">
            <v>-18158000</v>
          </cell>
          <cell r="W643">
            <v>-13256000</v>
          </cell>
          <cell r="X643">
            <v>-14997000</v>
          </cell>
          <cell r="Y643">
            <v>-15728959.800000001</v>
          </cell>
        </row>
        <row r="644">
          <cell r="R644" t="str">
            <v>Flextur bestillerbidrag adm.bidrag</v>
          </cell>
          <cell r="S644"/>
          <cell r="T644"/>
          <cell r="U644" t="str">
            <v>&gt;</v>
          </cell>
          <cell r="V644">
            <v>-5565000</v>
          </cell>
          <cell r="W644">
            <v>-4051000</v>
          </cell>
          <cell r="X644">
            <v>-4340000</v>
          </cell>
          <cell r="Y644">
            <v>-4390515.3600000003</v>
          </cell>
        </row>
        <row r="645">
          <cell r="R645"/>
          <cell r="S645"/>
          <cell r="T645"/>
          <cell r="U645"/>
          <cell r="V645">
            <v>0</v>
          </cell>
          <cell r="W645">
            <v>0</v>
          </cell>
          <cell r="X645">
            <v>0</v>
          </cell>
          <cell r="Y645">
            <v>0</v>
          </cell>
        </row>
        <row r="646">
          <cell r="R646" t="str">
            <v>Plustur kørsel</v>
          </cell>
          <cell r="S646"/>
          <cell r="T646"/>
          <cell r="U646" t="str">
            <v>&gt;</v>
          </cell>
          <cell r="V646">
            <v>2003000</v>
          </cell>
          <cell r="W646">
            <v>4952000</v>
          </cell>
          <cell r="X646">
            <v>5207000</v>
          </cell>
          <cell r="Y646">
            <v>5236590.08</v>
          </cell>
        </row>
        <row r="647">
          <cell r="R647" t="str">
            <v>Plustur egenbetaling</v>
          </cell>
          <cell r="S647"/>
          <cell r="T647"/>
          <cell r="U647" t="str">
            <v>&gt;</v>
          </cell>
          <cell r="V647">
            <v>-364000</v>
          </cell>
          <cell r="W647">
            <v>-909000</v>
          </cell>
          <cell r="X647">
            <v>-723000</v>
          </cell>
          <cell r="Y647">
            <v>-692830</v>
          </cell>
        </row>
        <row r="648">
          <cell r="R648" t="str">
            <v>Plustur adm.bidrag</v>
          </cell>
          <cell r="S648"/>
          <cell r="T648"/>
          <cell r="U648" t="str">
            <v>&gt;</v>
          </cell>
          <cell r="V648">
            <v>430000</v>
          </cell>
          <cell r="W648">
            <v>999000</v>
          </cell>
          <cell r="X648">
            <v>1045000</v>
          </cell>
          <cell r="Y648">
            <v>1068451.68</v>
          </cell>
        </row>
        <row r="649">
          <cell r="R649" t="str">
            <v>Plustur bestillerbidrag kørsel</v>
          </cell>
          <cell r="S649"/>
          <cell r="T649"/>
          <cell r="U649" t="str">
            <v>&gt;</v>
          </cell>
          <cell r="V649">
            <v>-1639000</v>
          </cell>
          <cell r="W649">
            <v>-4043000</v>
          </cell>
          <cell r="X649">
            <v>-4484000</v>
          </cell>
          <cell r="Y649">
            <v>-4063180.08</v>
          </cell>
        </row>
        <row r="650">
          <cell r="R650" t="str">
            <v>Plustur bestillerbidrag adm.bidrag</v>
          </cell>
          <cell r="S650"/>
          <cell r="T650"/>
          <cell r="U650" t="str">
            <v>&gt;</v>
          </cell>
          <cell r="V650">
            <v>-430000</v>
          </cell>
          <cell r="W650">
            <v>-999000</v>
          </cell>
          <cell r="X650">
            <v>-1045000</v>
          </cell>
          <cell r="Y650">
            <v>-1068451.68</v>
          </cell>
        </row>
        <row r="651">
          <cell r="R651"/>
          <cell r="S651"/>
          <cell r="T651"/>
          <cell r="U651"/>
          <cell r="V651">
            <v>0</v>
          </cell>
          <cell r="W651">
            <v>0</v>
          </cell>
          <cell r="X651">
            <v>0</v>
          </cell>
          <cell r="Y651">
            <v>0</v>
          </cell>
        </row>
        <row r="652">
          <cell r="R652" t="str">
            <v>Flexbus kørsel</v>
          </cell>
          <cell r="S652"/>
          <cell r="T652"/>
          <cell r="U652" t="str">
            <v>&gt;</v>
          </cell>
          <cell r="V652">
            <v>6725000</v>
          </cell>
          <cell r="W652">
            <v>5407000</v>
          </cell>
          <cell r="X652">
            <v>5151000</v>
          </cell>
          <cell r="Y652">
            <v>5215095.88</v>
          </cell>
        </row>
        <row r="653">
          <cell r="R653" t="str">
            <v>Flexbus egenbetaling</v>
          </cell>
          <cell r="S653"/>
          <cell r="T653"/>
          <cell r="U653" t="str">
            <v>&gt;</v>
          </cell>
          <cell r="V653">
            <v>-1282000</v>
          </cell>
          <cell r="W653">
            <v>-274000</v>
          </cell>
          <cell r="X653">
            <v>-244000</v>
          </cell>
          <cell r="Y653">
            <v>-244020</v>
          </cell>
        </row>
        <row r="654">
          <cell r="R654" t="str">
            <v>Flexbus adm.bidrag</v>
          </cell>
          <cell r="S654"/>
          <cell r="T654"/>
          <cell r="U654" t="str">
            <v>&gt;</v>
          </cell>
          <cell r="V654">
            <v>1006000</v>
          </cell>
          <cell r="W654">
            <v>823000</v>
          </cell>
          <cell r="X654">
            <v>737000</v>
          </cell>
          <cell r="Y654">
            <v>753573.12</v>
          </cell>
        </row>
        <row r="655">
          <cell r="R655" t="str">
            <v>Flexbus bestillerbidrag kørsel</v>
          </cell>
          <cell r="S655"/>
          <cell r="T655"/>
          <cell r="U655" t="str">
            <v>&gt;</v>
          </cell>
          <cell r="V655">
            <v>-5443000</v>
          </cell>
          <cell r="W655">
            <v>-5133000</v>
          </cell>
          <cell r="X655">
            <v>-4907000</v>
          </cell>
          <cell r="Y655">
            <v>-4442970.47</v>
          </cell>
        </row>
        <row r="656">
          <cell r="R656" t="str">
            <v>Flexbus bestillerbidrag adm.bidrag</v>
          </cell>
          <cell r="S656"/>
          <cell r="T656"/>
          <cell r="U656" t="str">
            <v>&gt;</v>
          </cell>
          <cell r="V656">
            <v>-1006000</v>
          </cell>
          <cell r="W656">
            <v>-823000</v>
          </cell>
          <cell r="X656">
            <v>-737000</v>
          </cell>
          <cell r="Y656">
            <v>-753573.12</v>
          </cell>
        </row>
        <row r="657">
          <cell r="R657"/>
          <cell r="S657"/>
          <cell r="T657"/>
          <cell r="U657"/>
          <cell r="V657">
            <v>0</v>
          </cell>
          <cell r="W657">
            <v>0</v>
          </cell>
          <cell r="X657">
            <v>0</v>
          </cell>
          <cell r="Y657">
            <v>0</v>
          </cell>
        </row>
        <row r="658">
          <cell r="R658" t="str">
            <v>Kommunal kørsel</v>
          </cell>
          <cell r="S658"/>
          <cell r="T658"/>
          <cell r="U658" t="str">
            <v>&gt;</v>
          </cell>
          <cell r="V658">
            <v>564088000</v>
          </cell>
          <cell r="W658">
            <v>566807000</v>
          </cell>
          <cell r="X658">
            <v>563774000</v>
          </cell>
          <cell r="Y658">
            <v>226324144.47999999</v>
          </cell>
        </row>
        <row r="659">
          <cell r="R659" t="str">
            <v>Kommunal egenbetaling</v>
          </cell>
          <cell r="S659"/>
          <cell r="T659"/>
          <cell r="U659" t="str">
            <v>&gt;</v>
          </cell>
          <cell r="V659">
            <v>-20000</v>
          </cell>
          <cell r="W659">
            <v>-19000</v>
          </cell>
          <cell r="X659">
            <v>-16000</v>
          </cell>
          <cell r="Y659">
            <v>-14580</v>
          </cell>
        </row>
        <row r="660">
          <cell r="R660" t="str">
            <v>Kommunal adm.bidrag</v>
          </cell>
          <cell r="S660"/>
          <cell r="T660"/>
          <cell r="U660" t="str">
            <v>&gt;</v>
          </cell>
          <cell r="V660">
            <v>15863000</v>
          </cell>
          <cell r="W660">
            <v>15918000</v>
          </cell>
          <cell r="X660">
            <v>15757000</v>
          </cell>
          <cell r="Y660">
            <v>15194885.99</v>
          </cell>
        </row>
        <row r="661">
          <cell r="R661" t="str">
            <v>Kommunal bestillerbidrag kørsel</v>
          </cell>
          <cell r="S661"/>
          <cell r="T661"/>
          <cell r="U661" t="str">
            <v>&gt;</v>
          </cell>
          <cell r="V661">
            <v>-564088000</v>
          </cell>
          <cell r="W661">
            <v>-566807000</v>
          </cell>
          <cell r="X661">
            <v>-563774000</v>
          </cell>
          <cell r="Y661">
            <v>-226448705.47</v>
          </cell>
        </row>
        <row r="662">
          <cell r="R662" t="str">
            <v>Kommunal bestillerbidrag adm.bidrag</v>
          </cell>
          <cell r="S662"/>
          <cell r="T662"/>
          <cell r="U662" t="str">
            <v>&gt;</v>
          </cell>
          <cell r="V662">
            <v>-15863000</v>
          </cell>
          <cell r="W662">
            <v>-15918000</v>
          </cell>
          <cell r="X662">
            <v>-15757000</v>
          </cell>
          <cell r="Y662">
            <v>-15187409.130000001</v>
          </cell>
        </row>
        <row r="663">
          <cell r="R663"/>
          <cell r="S663"/>
          <cell r="T663"/>
          <cell r="U663"/>
          <cell r="V663"/>
          <cell r="W663"/>
          <cell r="X663"/>
          <cell r="Y663"/>
        </row>
        <row r="664">
          <cell r="R664" t="str">
            <v>Øvrige trafikselskaber kørsel</v>
          </cell>
          <cell r="S664"/>
          <cell r="T664"/>
          <cell r="U664" t="str">
            <v>&gt;</v>
          </cell>
          <cell r="V664">
            <v>0</v>
          </cell>
          <cell r="W664">
            <v>0</v>
          </cell>
          <cell r="X664">
            <v>0</v>
          </cell>
          <cell r="Y664">
            <v>358323719.56999999</v>
          </cell>
        </row>
        <row r="665">
          <cell r="R665" t="str">
            <v>Øvrige trafikselskaber egenbetaling</v>
          </cell>
          <cell r="S665"/>
          <cell r="T665"/>
          <cell r="U665" t="str">
            <v>&gt;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</row>
        <row r="666">
          <cell r="R666" t="str">
            <v>Øvrige trafikselskaber adm.bidrag</v>
          </cell>
          <cell r="S666"/>
          <cell r="T666"/>
          <cell r="U666" t="str">
            <v>&gt;</v>
          </cell>
          <cell r="V666">
            <v>0</v>
          </cell>
          <cell r="W666">
            <v>0</v>
          </cell>
          <cell r="X666">
            <v>0</v>
          </cell>
          <cell r="Y666">
            <v>586000</v>
          </cell>
        </row>
        <row r="667">
          <cell r="R667" t="str">
            <v>Øvrige trafikselskaber bestillerbidrag kørsel</v>
          </cell>
          <cell r="S667"/>
          <cell r="T667"/>
          <cell r="U667" t="str">
            <v>&gt;</v>
          </cell>
          <cell r="V667">
            <v>0</v>
          </cell>
          <cell r="W667">
            <v>0</v>
          </cell>
          <cell r="X667">
            <v>0</v>
          </cell>
          <cell r="Y667">
            <v>-358323719.56999999</v>
          </cell>
        </row>
        <row r="668">
          <cell r="R668" t="str">
            <v>Øvrige trafikselskaber bestillerbidrag adm.bidrag</v>
          </cell>
          <cell r="S668"/>
          <cell r="T668"/>
          <cell r="U668" t="str">
            <v>&gt;</v>
          </cell>
          <cell r="V668">
            <v>0</v>
          </cell>
          <cell r="W668">
            <v>0</v>
          </cell>
          <cell r="X668">
            <v>0</v>
          </cell>
          <cell r="Y668">
            <v>-593476.79</v>
          </cell>
        </row>
        <row r="669">
          <cell r="R669"/>
          <cell r="S669"/>
          <cell r="T669"/>
          <cell r="U669"/>
          <cell r="V669"/>
          <cell r="W669"/>
          <cell r="X669"/>
          <cell r="Y669"/>
        </row>
        <row r="670">
          <cell r="R670"/>
          <cell r="S670"/>
          <cell r="T670"/>
          <cell r="U670"/>
          <cell r="V670"/>
          <cell r="W670"/>
          <cell r="X670"/>
          <cell r="Y670"/>
        </row>
        <row r="671">
          <cell r="R671" t="str">
            <v>Ej Planet - Handicap</v>
          </cell>
          <cell r="S671"/>
          <cell r="T671"/>
          <cell r="U671" t="str">
            <v>&gt;</v>
          </cell>
          <cell r="V671">
            <v>0</v>
          </cell>
          <cell r="W671">
            <v>0</v>
          </cell>
          <cell r="X671">
            <v>0</v>
          </cell>
          <cell r="Y671">
            <v>96474.73</v>
          </cell>
        </row>
        <row r="672">
          <cell r="R672" t="str">
            <v>Ej Planet - Flextur</v>
          </cell>
          <cell r="S672"/>
          <cell r="T672"/>
          <cell r="U672" t="str">
            <v>&gt;</v>
          </cell>
          <cell r="V672">
            <v>0</v>
          </cell>
          <cell r="W672">
            <v>0</v>
          </cell>
          <cell r="X672">
            <v>0</v>
          </cell>
          <cell r="Y672">
            <v>100753.64</v>
          </cell>
        </row>
        <row r="673">
          <cell r="R673" t="str">
            <v>Ej Planet - Plustur</v>
          </cell>
          <cell r="S673"/>
          <cell r="T673"/>
          <cell r="U673" t="str">
            <v>&gt;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</row>
        <row r="674">
          <cell r="R674" t="str">
            <v>Ej Planet - Flexbus</v>
          </cell>
          <cell r="S674"/>
          <cell r="T674"/>
          <cell r="U674" t="str">
            <v>&gt;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</row>
        <row r="675">
          <cell r="R675" t="str">
            <v>Ej Planet, Kommunal, Region og Øvrige</v>
          </cell>
          <cell r="S675"/>
          <cell r="T675"/>
          <cell r="U675" t="str">
            <v>&gt;</v>
          </cell>
          <cell r="V675">
            <v>0</v>
          </cell>
          <cell r="W675">
            <v>0</v>
          </cell>
          <cell r="X675">
            <v>0</v>
          </cell>
          <cell r="Y675">
            <v>151606.99</v>
          </cell>
        </row>
        <row r="676">
          <cell r="R676"/>
          <cell r="S676"/>
          <cell r="T676"/>
          <cell r="U676"/>
          <cell r="V676">
            <v>0</v>
          </cell>
          <cell r="W676">
            <v>0</v>
          </cell>
          <cell r="X676">
            <v>0</v>
          </cell>
          <cell r="Y676">
            <v>0</v>
          </cell>
        </row>
        <row r="677">
          <cell r="R677" t="str">
            <v>EB, ej Planet - Handicap</v>
          </cell>
          <cell r="S677"/>
          <cell r="T677"/>
          <cell r="U677" t="str">
            <v>&gt;</v>
          </cell>
          <cell r="V677">
            <v>0</v>
          </cell>
          <cell r="W677">
            <v>0</v>
          </cell>
          <cell r="X677">
            <v>0</v>
          </cell>
          <cell r="Y677">
            <v>-20019</v>
          </cell>
        </row>
        <row r="678">
          <cell r="R678" t="str">
            <v>EB, ej Planet - Flextur</v>
          </cell>
          <cell r="S678"/>
          <cell r="T678"/>
          <cell r="U678" t="str">
            <v>&gt;</v>
          </cell>
          <cell r="V678">
            <v>0</v>
          </cell>
          <cell r="W678">
            <v>0</v>
          </cell>
          <cell r="X678">
            <v>0</v>
          </cell>
          <cell r="Y678">
            <v>837</v>
          </cell>
        </row>
        <row r="679">
          <cell r="R679" t="str">
            <v>EB, ej Planet - Plustur</v>
          </cell>
          <cell r="S679"/>
          <cell r="T679"/>
          <cell r="U679" t="str">
            <v>&gt;</v>
          </cell>
          <cell r="V679">
            <v>0</v>
          </cell>
          <cell r="W679">
            <v>0</v>
          </cell>
          <cell r="X679">
            <v>0</v>
          </cell>
          <cell r="Y679">
            <v>-480580</v>
          </cell>
        </row>
        <row r="680">
          <cell r="R680" t="str">
            <v>EB, ej Planet - Flexbus</v>
          </cell>
          <cell r="S680"/>
          <cell r="T680"/>
          <cell r="U680" t="str">
            <v>&gt;</v>
          </cell>
          <cell r="V680">
            <v>0</v>
          </cell>
          <cell r="W680">
            <v>0</v>
          </cell>
          <cell r="X680">
            <v>0</v>
          </cell>
          <cell r="Y680">
            <v>-514133.66</v>
          </cell>
        </row>
        <row r="681">
          <cell r="R681" t="str">
            <v>EB, ej Planet, Kommunal, Region og Øvrige</v>
          </cell>
          <cell r="S681"/>
          <cell r="T681"/>
          <cell r="U681" t="str">
            <v>&gt;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</row>
        <row r="682">
          <cell r="R682"/>
          <cell r="S682"/>
          <cell r="T682"/>
          <cell r="U682"/>
          <cell r="V682">
            <v>0</v>
          </cell>
          <cell r="W682">
            <v>0</v>
          </cell>
          <cell r="X682">
            <v>0</v>
          </cell>
          <cell r="Y682">
            <v>0</v>
          </cell>
        </row>
        <row r="683">
          <cell r="R683" t="str">
            <v>Vognmandsbetaling, Handicap</v>
          </cell>
          <cell r="S683"/>
          <cell r="T683"/>
          <cell r="U683" t="str">
            <v>&gt;</v>
          </cell>
          <cell r="V683">
            <v>-138193000</v>
          </cell>
          <cell r="W683">
            <v>-134898000</v>
          </cell>
          <cell r="X683">
            <v>-130654000</v>
          </cell>
          <cell r="Y683">
            <v>-84595707.319999993</v>
          </cell>
        </row>
        <row r="684">
          <cell r="R684" t="str">
            <v>Vognmandsbetaling, Flextur</v>
          </cell>
          <cell r="S684"/>
          <cell r="T684"/>
          <cell r="U684" t="str">
            <v>&gt;</v>
          </cell>
          <cell r="V684">
            <v>-28896000</v>
          </cell>
          <cell r="W684">
            <v>-21353000</v>
          </cell>
          <cell r="X684">
            <v>-23822000</v>
          </cell>
          <cell r="Y684">
            <v>-28714456.289999999</v>
          </cell>
        </row>
        <row r="685">
          <cell r="R685" t="str">
            <v>Vognmandsbetaling, Plustur</v>
          </cell>
          <cell r="S685"/>
          <cell r="T685"/>
          <cell r="U685" t="str">
            <v>&gt;</v>
          </cell>
          <cell r="V685">
            <v>-2003000</v>
          </cell>
          <cell r="W685">
            <v>-4952000</v>
          </cell>
          <cell r="X685">
            <v>-5207000</v>
          </cell>
          <cell r="Y685">
            <v>-5236590.08</v>
          </cell>
        </row>
        <row r="686">
          <cell r="R686" t="str">
            <v>Vognmandsbetaling, Flexbus</v>
          </cell>
          <cell r="S686"/>
          <cell r="T686"/>
          <cell r="U686" t="str">
            <v>&gt;</v>
          </cell>
          <cell r="V686">
            <v>-6725000</v>
          </cell>
          <cell r="W686">
            <v>-5407000</v>
          </cell>
          <cell r="X686">
            <v>-5151000</v>
          </cell>
          <cell r="Y686">
            <v>-5216308.88</v>
          </cell>
        </row>
        <row r="687">
          <cell r="R687" t="str">
            <v xml:space="preserve">Vognmandsbetaling, Kommunal, Region + øvrige </v>
          </cell>
          <cell r="S687"/>
          <cell r="T687"/>
          <cell r="U687" t="str">
            <v>&gt;</v>
          </cell>
          <cell r="V687">
            <v>-516779000</v>
          </cell>
          <cell r="W687">
            <v>-519078000</v>
          </cell>
          <cell r="X687">
            <v>-516312000</v>
          </cell>
          <cell r="Y687">
            <v>-226324144.47999999</v>
          </cell>
        </row>
        <row r="688">
          <cell r="R688"/>
          <cell r="S688"/>
          <cell r="T688"/>
          <cell r="U688"/>
          <cell r="V688">
            <v>0</v>
          </cell>
          <cell r="W688">
            <v>0</v>
          </cell>
          <cell r="X688">
            <v>0</v>
          </cell>
          <cell r="Y688">
            <v>0</v>
          </cell>
        </row>
        <row r="689">
          <cell r="R689" t="str">
            <v>Egenbetaling, Handicap</v>
          </cell>
          <cell r="S689"/>
          <cell r="T689"/>
          <cell r="U689" t="str">
            <v>&gt;</v>
          </cell>
          <cell r="V689">
            <v>16892000</v>
          </cell>
          <cell r="W689">
            <v>16219000</v>
          </cell>
          <cell r="X689">
            <v>15557000</v>
          </cell>
          <cell r="Y689">
            <v>17271912.059999999</v>
          </cell>
        </row>
        <row r="690">
          <cell r="R690" t="str">
            <v>Egenbetaling, Flextur</v>
          </cell>
          <cell r="S690"/>
          <cell r="T690"/>
          <cell r="U690" t="str">
            <v>&gt;</v>
          </cell>
          <cell r="V690">
            <v>10738000</v>
          </cell>
          <cell r="W690">
            <v>8097000</v>
          </cell>
          <cell r="X690">
            <v>8825000</v>
          </cell>
          <cell r="Y690">
            <v>13445922.359999999</v>
          </cell>
        </row>
        <row r="691">
          <cell r="R691" t="str">
            <v>Egenbetaling, Plustur</v>
          </cell>
          <cell r="S691"/>
          <cell r="T691"/>
          <cell r="U691" t="str">
            <v>&gt;</v>
          </cell>
          <cell r="V691">
            <v>364000</v>
          </cell>
          <cell r="W691">
            <v>909000</v>
          </cell>
          <cell r="X691">
            <v>723000</v>
          </cell>
          <cell r="Y691">
            <v>692830</v>
          </cell>
        </row>
        <row r="692">
          <cell r="R692" t="str">
            <v>Egenbetaling, Flexbus</v>
          </cell>
          <cell r="S692"/>
          <cell r="T692"/>
          <cell r="U692" t="str">
            <v>&gt;</v>
          </cell>
          <cell r="V692">
            <v>1282000</v>
          </cell>
          <cell r="W692">
            <v>274000</v>
          </cell>
          <cell r="X692">
            <v>244000</v>
          </cell>
          <cell r="Y692">
            <v>245233</v>
          </cell>
        </row>
        <row r="693">
          <cell r="R693" t="str">
            <v>Egenbetaling, Kommunal</v>
          </cell>
          <cell r="S693"/>
          <cell r="T693"/>
          <cell r="U693" t="str">
            <v>&gt;</v>
          </cell>
          <cell r="V693">
            <v>20000</v>
          </cell>
          <cell r="W693">
            <v>19000</v>
          </cell>
          <cell r="X693">
            <v>16000</v>
          </cell>
          <cell r="Y693">
            <v>14580</v>
          </cell>
        </row>
        <row r="694">
          <cell r="R694"/>
          <cell r="S694"/>
          <cell r="T694"/>
          <cell r="U694"/>
          <cell r="V694">
            <v>0</v>
          </cell>
          <cell r="W694">
            <v>0</v>
          </cell>
          <cell r="X694">
            <v>0</v>
          </cell>
          <cell r="Y694">
            <v>0</v>
          </cell>
        </row>
        <row r="695">
          <cell r="R695" t="str">
            <v>Adm.bidrag, Flextur</v>
          </cell>
          <cell r="S695"/>
          <cell r="T695"/>
          <cell r="U695" t="str">
            <v>&gt;</v>
          </cell>
          <cell r="V695">
            <v>-5565000</v>
          </cell>
          <cell r="W695">
            <v>-4051000</v>
          </cell>
          <cell r="X695">
            <v>-4340000</v>
          </cell>
          <cell r="Y695">
            <v>-4390515.3600000003</v>
          </cell>
        </row>
        <row r="696">
          <cell r="R696" t="str">
            <v>Adm.bidrag, Plustur</v>
          </cell>
          <cell r="S696"/>
          <cell r="T696"/>
          <cell r="U696" t="str">
            <v>&gt;</v>
          </cell>
          <cell r="V696">
            <v>-430000</v>
          </cell>
          <cell r="W696">
            <v>-999000</v>
          </cell>
          <cell r="X696">
            <v>-1045000</v>
          </cell>
          <cell r="Y696">
            <v>-1068451.68</v>
          </cell>
        </row>
        <row r="697">
          <cell r="R697" t="str">
            <v>Adm.bidrag, Flexbus</v>
          </cell>
          <cell r="S697"/>
          <cell r="T697"/>
          <cell r="U697" t="str">
            <v>&gt;</v>
          </cell>
          <cell r="V697">
            <v>-1006000</v>
          </cell>
          <cell r="W697">
            <v>-823000</v>
          </cell>
          <cell r="X697">
            <v>-737000</v>
          </cell>
          <cell r="Y697">
            <v>-753573.12</v>
          </cell>
        </row>
        <row r="698">
          <cell r="R698" t="str">
            <v>Adm.bidrag, Kommunal, Region + øvrige</v>
          </cell>
          <cell r="S698"/>
          <cell r="T698"/>
          <cell r="U698" t="str">
            <v>&gt;</v>
          </cell>
          <cell r="V698">
            <v>-15863000</v>
          </cell>
          <cell r="W698">
            <v>-15918000</v>
          </cell>
          <cell r="X698">
            <v>-15757000</v>
          </cell>
          <cell r="Y698">
            <v>-15194885.99</v>
          </cell>
        </row>
        <row r="699">
          <cell r="R699"/>
          <cell r="S699"/>
          <cell r="T699"/>
          <cell r="U699"/>
          <cell r="V699">
            <v>0</v>
          </cell>
          <cell r="W699">
            <v>0</v>
          </cell>
          <cell r="X699">
            <v>0</v>
          </cell>
          <cell r="Y699">
            <v>0</v>
          </cell>
        </row>
        <row r="700">
          <cell r="R700" t="str">
            <v>Midt NT - kørsel for NT i MT</v>
          </cell>
          <cell r="S700"/>
          <cell r="T700"/>
          <cell r="U700" t="str">
            <v>&gt;</v>
          </cell>
          <cell r="V700">
            <v>-200000</v>
          </cell>
          <cell r="W700">
            <v>-200000</v>
          </cell>
          <cell r="X700">
            <v>-200000</v>
          </cell>
          <cell r="Y700">
            <v>-48183.67</v>
          </cell>
        </row>
        <row r="701">
          <cell r="R701" t="str">
            <v>Handicapkørsel for Movia i MT</v>
          </cell>
          <cell r="S701"/>
          <cell r="T701"/>
          <cell r="U701" t="str">
            <v>&gt;</v>
          </cell>
          <cell r="V701">
            <v>-80000</v>
          </cell>
          <cell r="W701">
            <v>-80000</v>
          </cell>
          <cell r="X701">
            <v>-80000</v>
          </cell>
          <cell r="Y701">
            <v>-145167.82</v>
          </cell>
        </row>
        <row r="702">
          <cell r="R702" t="str">
            <v>Handicapkørsel for Movia i Fynbus</v>
          </cell>
          <cell r="S702"/>
          <cell r="T702"/>
          <cell r="U702" t="str">
            <v>&gt;</v>
          </cell>
          <cell r="V702">
            <v>-47309000</v>
          </cell>
          <cell r="W702">
            <v>-47309000</v>
          </cell>
          <cell r="X702">
            <v>-47309000</v>
          </cell>
          <cell r="Y702">
            <v>0</v>
          </cell>
        </row>
        <row r="703">
          <cell r="R703" t="str">
            <v>Handicapkørsel for Movia i Sydtrafik</v>
          </cell>
          <cell r="S703"/>
          <cell r="T703"/>
          <cell r="U703" t="str">
            <v>&gt;</v>
          </cell>
          <cell r="V703">
            <v>-290681000</v>
          </cell>
          <cell r="W703">
            <v>-290681000</v>
          </cell>
          <cell r="X703">
            <v>-290681000</v>
          </cell>
          <cell r="Y703">
            <v>0</v>
          </cell>
        </row>
        <row r="704">
          <cell r="R704" t="str">
            <v>Handicapkørsel for Bornholm i MT</v>
          </cell>
          <cell r="S704"/>
          <cell r="T704"/>
          <cell r="U704" t="str">
            <v>&gt;</v>
          </cell>
          <cell r="V704">
            <v>0</v>
          </cell>
          <cell r="W704">
            <v>0</v>
          </cell>
          <cell r="X704">
            <v>0</v>
          </cell>
          <cell r="Y704">
            <v>-3086.37</v>
          </cell>
        </row>
        <row r="705">
          <cell r="R705"/>
          <cell r="S705"/>
          <cell r="T705"/>
          <cell r="U705"/>
          <cell r="V705">
            <v>0</v>
          </cell>
          <cell r="W705">
            <v>0</v>
          </cell>
          <cell r="X705">
            <v>0</v>
          </cell>
          <cell r="Y705">
            <v>0</v>
          </cell>
        </row>
        <row r="706">
          <cell r="R706" t="str">
            <v>Kommunal kørsel</v>
          </cell>
          <cell r="S706"/>
          <cell r="T706"/>
          <cell r="U706" t="str">
            <v>&gt;</v>
          </cell>
          <cell r="V706">
            <v>46840000</v>
          </cell>
          <cell r="W706">
            <v>47680000</v>
          </cell>
          <cell r="X706">
            <v>45874000</v>
          </cell>
          <cell r="Y706">
            <v>45573341.890000001</v>
          </cell>
        </row>
        <row r="707">
          <cell r="R707" t="str">
            <v>Kommunal egenbetaling</v>
          </cell>
          <cell r="S707"/>
          <cell r="T707"/>
          <cell r="U707" t="str">
            <v>&gt;</v>
          </cell>
          <cell r="V707">
            <v>-20000</v>
          </cell>
          <cell r="W707">
            <v>-19000</v>
          </cell>
          <cell r="X707">
            <v>-16000</v>
          </cell>
          <cell r="Y707">
            <v>-14580</v>
          </cell>
        </row>
        <row r="708">
          <cell r="R708" t="str">
            <v>Kommunal adm. bidrag</v>
          </cell>
          <cell r="S708"/>
          <cell r="T708"/>
          <cell r="U708" t="str">
            <v>&gt;</v>
          </cell>
          <cell r="V708">
            <v>3806000</v>
          </cell>
          <cell r="W708">
            <v>3861000</v>
          </cell>
          <cell r="X708">
            <v>3700000</v>
          </cell>
          <cell r="Y708">
            <v>3716409.09</v>
          </cell>
        </row>
        <row r="709">
          <cell r="R709" t="str">
            <v>Silkeborg egenbetaling</v>
          </cell>
          <cell r="S709"/>
          <cell r="T709"/>
          <cell r="U709" t="str">
            <v>&gt;</v>
          </cell>
          <cell r="V709">
            <v>20000</v>
          </cell>
          <cell r="W709">
            <v>0</v>
          </cell>
          <cell r="X709">
            <v>0</v>
          </cell>
          <cell r="Y709">
            <v>14580</v>
          </cell>
        </row>
        <row r="710">
          <cell r="R710"/>
          <cell r="S710"/>
          <cell r="T710"/>
          <cell r="U710"/>
          <cell r="V710">
            <v>0</v>
          </cell>
          <cell r="W710">
            <v>0</v>
          </cell>
          <cell r="X710">
            <v>0</v>
          </cell>
          <cell r="Y710">
            <v>0</v>
          </cell>
        </row>
        <row r="711">
          <cell r="R711" t="str">
            <v>Siddende patientbefordring kørsel</v>
          </cell>
          <cell r="S711"/>
          <cell r="T711"/>
          <cell r="U711" t="str">
            <v>&gt;</v>
          </cell>
          <cell r="V711">
            <v>178978000</v>
          </cell>
          <cell r="W711">
            <v>180857000</v>
          </cell>
          <cell r="X711">
            <v>179630000</v>
          </cell>
          <cell r="Y711">
            <v>180554364.72999999</v>
          </cell>
        </row>
        <row r="712">
          <cell r="R712" t="str">
            <v>Siddende patientbefordring egenbetaling</v>
          </cell>
          <cell r="S712"/>
          <cell r="T712"/>
          <cell r="U712" t="str">
            <v>&gt;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</row>
        <row r="713">
          <cell r="R713" t="str">
            <v>Siddende patientbefordring adm. bidrag</v>
          </cell>
          <cell r="S713"/>
          <cell r="T713"/>
          <cell r="U713" t="str">
            <v>&gt;</v>
          </cell>
          <cell r="V713">
            <v>11471000</v>
          </cell>
          <cell r="W713">
            <v>11471000</v>
          </cell>
          <cell r="X713">
            <v>11471000</v>
          </cell>
          <cell r="Y713">
            <v>11471000.039999999</v>
          </cell>
        </row>
        <row r="714">
          <cell r="R714" t="str">
            <v>Siddende patientbefordring indtægter, bestillerbidrag</v>
          </cell>
          <cell r="S714"/>
          <cell r="T714"/>
          <cell r="U714" t="str">
            <v>&gt;</v>
          </cell>
          <cell r="V714">
            <v>0</v>
          </cell>
          <cell r="W714">
            <v>0</v>
          </cell>
          <cell r="X714">
            <v>0</v>
          </cell>
          <cell r="Y714">
            <v>-1036</v>
          </cell>
        </row>
        <row r="715">
          <cell r="R715" t="str">
            <v>Region - Fordeling, kørsel</v>
          </cell>
          <cell r="S715"/>
          <cell r="T715"/>
          <cell r="U715" t="str">
            <v>&gt;</v>
          </cell>
          <cell r="V715">
            <v>0</v>
          </cell>
          <cell r="W715">
            <v>0</v>
          </cell>
          <cell r="X715">
            <v>0</v>
          </cell>
          <cell r="Y715">
            <v>295417.03999999998</v>
          </cell>
        </row>
        <row r="716">
          <cell r="S716"/>
          <cell r="T716"/>
          <cell r="U716" t="str">
            <v>&gt;</v>
          </cell>
          <cell r="V716">
            <v>0</v>
          </cell>
          <cell r="W716">
            <v>0</v>
          </cell>
          <cell r="X716">
            <v>0</v>
          </cell>
          <cell r="Y716">
            <v>-295417.03999999998</v>
          </cell>
        </row>
        <row r="717">
          <cell r="R717" t="str">
            <v>Modregning Fordeling Region</v>
          </cell>
          <cell r="S717"/>
          <cell r="T717"/>
          <cell r="U717"/>
          <cell r="V717">
            <v>0</v>
          </cell>
          <cell r="W717">
            <v>0</v>
          </cell>
          <cell r="X717">
            <v>0</v>
          </cell>
          <cell r="Y717">
            <v>0</v>
          </cell>
        </row>
        <row r="718">
          <cell r="R718" t="str">
            <v>Andre trafikselskaber kørsel</v>
          </cell>
          <cell r="S718"/>
          <cell r="T718"/>
          <cell r="U718" t="str">
            <v>&gt;</v>
          </cell>
          <cell r="V718">
            <v>338270000</v>
          </cell>
          <cell r="W718">
            <v>338270000</v>
          </cell>
          <cell r="X718">
            <v>338270000</v>
          </cell>
          <cell r="Y718">
            <v>196437.86</v>
          </cell>
        </row>
        <row r="719">
          <cell r="R719" t="str">
            <v>Andre trafikselskaber egenbetaling</v>
          </cell>
          <cell r="S719"/>
          <cell r="T719"/>
          <cell r="U719" t="str">
            <v>&gt;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</row>
        <row r="720">
          <cell r="R720" t="str">
            <v>Andre trafikselskaber adm.bidrag</v>
          </cell>
          <cell r="S720"/>
          <cell r="T720"/>
          <cell r="U720" t="str">
            <v>&gt;</v>
          </cell>
          <cell r="V720">
            <v>586000</v>
          </cell>
          <cell r="W720">
            <v>586000</v>
          </cell>
          <cell r="X720">
            <v>586000</v>
          </cell>
          <cell r="Y720">
            <v>7476.86</v>
          </cell>
        </row>
        <row r="721">
          <cell r="R721" t="str">
            <v>Sydtrafik, kørsel</v>
          </cell>
          <cell r="S721"/>
          <cell r="T721"/>
          <cell r="U721" t="str">
            <v>&gt;</v>
          </cell>
          <cell r="V721">
            <v>0</v>
          </cell>
          <cell r="W721">
            <v>0</v>
          </cell>
          <cell r="X721">
            <v>0</v>
          </cell>
          <cell r="Y721">
            <v>299847239.73000002</v>
          </cell>
        </row>
        <row r="722">
          <cell r="R722" t="str">
            <v>Fynbus, kørsel</v>
          </cell>
          <cell r="S722"/>
          <cell r="T722"/>
          <cell r="U722" t="str">
            <v>&gt;</v>
          </cell>
          <cell r="V722">
            <v>0</v>
          </cell>
          <cell r="W722">
            <v>0</v>
          </cell>
          <cell r="X722">
            <v>0</v>
          </cell>
          <cell r="Y722">
            <v>58284361.920000002</v>
          </cell>
        </row>
        <row r="723">
          <cell r="R723" t="str">
            <v>Modregn kørsel, Syd + Fyn</v>
          </cell>
          <cell r="S723"/>
          <cell r="T723"/>
          <cell r="U723" t="str">
            <v>&gt;</v>
          </cell>
          <cell r="V723">
            <v>0</v>
          </cell>
          <cell r="W723">
            <v>0</v>
          </cell>
          <cell r="X723">
            <v>0</v>
          </cell>
          <cell r="Y723">
            <v>-358323719.56999999</v>
          </cell>
        </row>
        <row r="724">
          <cell r="R724" t="str">
            <v>Sytrafik adm.bidrag</v>
          </cell>
          <cell r="S724"/>
          <cell r="T724"/>
          <cell r="U724" t="str">
            <v>&gt;</v>
          </cell>
          <cell r="V724">
            <v>0</v>
          </cell>
          <cell r="W724">
            <v>0</v>
          </cell>
          <cell r="X724">
            <v>0</v>
          </cell>
          <cell r="Y724">
            <v>355000</v>
          </cell>
        </row>
        <row r="725">
          <cell r="R725" t="str">
            <v>Fybbus adm.bidrag</v>
          </cell>
          <cell r="S725"/>
          <cell r="T725"/>
          <cell r="U725" t="str">
            <v>&gt;</v>
          </cell>
          <cell r="V725">
            <v>0</v>
          </cell>
          <cell r="W725">
            <v>0</v>
          </cell>
          <cell r="X725">
            <v>0</v>
          </cell>
          <cell r="Y725">
            <v>231000</v>
          </cell>
        </row>
        <row r="726">
          <cell r="R726" t="str">
            <v>Modregn adm.bidrag Syd + Fyn</v>
          </cell>
          <cell r="S726"/>
          <cell r="T726"/>
          <cell r="U726" t="str">
            <v>&gt;</v>
          </cell>
          <cell r="V726">
            <v>0</v>
          </cell>
          <cell r="W726">
            <v>0</v>
          </cell>
          <cell r="X726">
            <v>0</v>
          </cell>
          <cell r="Y726">
            <v>-586000</v>
          </cell>
        </row>
        <row r="727">
          <cell r="R727" t="str">
            <v>Movia FYN</v>
          </cell>
          <cell r="S727"/>
          <cell r="T727"/>
          <cell r="U727" t="str">
            <v>&gt;</v>
          </cell>
          <cell r="V727">
            <v>0</v>
          </cell>
          <cell r="W727">
            <v>0</v>
          </cell>
          <cell r="X727">
            <v>0</v>
          </cell>
          <cell r="Y727">
            <v>70941.149999999994</v>
          </cell>
        </row>
        <row r="728">
          <cell r="R728" t="str">
            <v>Movia SYD</v>
          </cell>
          <cell r="S728"/>
          <cell r="T728"/>
          <cell r="U728" t="str">
            <v>&gt;</v>
          </cell>
          <cell r="V728">
            <v>0</v>
          </cell>
          <cell r="W728">
            <v>0</v>
          </cell>
          <cell r="X728">
            <v>0</v>
          </cell>
          <cell r="Y728">
            <v>121176.77</v>
          </cell>
        </row>
        <row r="729">
          <cell r="R729"/>
          <cell r="S729"/>
          <cell r="T729"/>
          <cell r="U729"/>
          <cell r="V729"/>
          <cell r="W729"/>
          <cell r="X729"/>
          <cell r="Y729"/>
        </row>
        <row r="730">
          <cell r="R730"/>
          <cell r="S730"/>
          <cell r="T730"/>
          <cell r="U730"/>
          <cell r="V730">
            <v>0</v>
          </cell>
          <cell r="W730">
            <v>0</v>
          </cell>
          <cell r="X730">
            <v>0</v>
          </cell>
          <cell r="Y730">
            <v>0</v>
          </cell>
        </row>
        <row r="731">
          <cell r="R731" t="str">
            <v xml:space="preserve">Flextrafik egenbetaling-Indtægter </v>
          </cell>
          <cell r="S731"/>
          <cell r="T731"/>
          <cell r="U731" t="str">
            <v>&gt;</v>
          </cell>
          <cell r="V731">
            <v>-29296000</v>
          </cell>
          <cell r="W731">
            <v>0</v>
          </cell>
          <cell r="X731">
            <v>0</v>
          </cell>
          <cell r="Y731">
            <v>-11422552</v>
          </cell>
        </row>
        <row r="732">
          <cell r="R732" t="str">
            <v>Flextrafik egenbetaling - månedsfaktura-Indtægter</v>
          </cell>
          <cell r="S732"/>
          <cell r="T732"/>
          <cell r="U732" t="str">
            <v>&gt;</v>
          </cell>
          <cell r="V732">
            <v>0</v>
          </cell>
          <cell r="W732">
            <v>0</v>
          </cell>
          <cell r="X732">
            <v>0</v>
          </cell>
          <cell r="Y732">
            <v>-2579872</v>
          </cell>
        </row>
        <row r="733">
          <cell r="R733" t="str">
            <v>Flextrafik egenbetaling - andre trafikselskaber-Fynbus</v>
          </cell>
          <cell r="S733"/>
          <cell r="T733"/>
          <cell r="U733" t="str">
            <v>&gt;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</row>
        <row r="734">
          <cell r="R734" t="str">
            <v>Flextrafik egenbetaling - andre trafikselskaber-Sydtrafik</v>
          </cell>
          <cell r="S734"/>
          <cell r="T734"/>
          <cell r="U734" t="str">
            <v>&gt;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</row>
        <row r="735">
          <cell r="R735" t="str">
            <v>Flextrafik egenbetaling - andre trafikselskaber-Fyn+Sys, den nye</v>
          </cell>
          <cell r="S735"/>
          <cell r="T735"/>
          <cell r="U735" t="str">
            <v>&gt;</v>
          </cell>
          <cell r="V735">
            <v>0</v>
          </cell>
          <cell r="W735">
            <v>0</v>
          </cell>
          <cell r="X735">
            <v>0</v>
          </cell>
          <cell r="Y735">
            <v>-16753091</v>
          </cell>
        </row>
        <row r="736">
          <cell r="R736"/>
          <cell r="S736"/>
          <cell r="T736"/>
          <cell r="U736"/>
          <cell r="V736"/>
          <cell r="W736"/>
          <cell r="X736"/>
          <cell r="Y736"/>
        </row>
        <row r="737">
          <cell r="R737" t="str">
            <v>Rejsegaranti uden bestiller, indtægter</v>
          </cell>
          <cell r="S737"/>
          <cell r="T737"/>
          <cell r="U737" t="str">
            <v>&gt;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</row>
        <row r="738">
          <cell r="R738" t="str">
            <v>Kontraktbetaling til flexvognmænd</v>
          </cell>
          <cell r="S738"/>
          <cell r="T738"/>
          <cell r="U738" t="str">
            <v>&gt;</v>
          </cell>
          <cell r="V738">
            <v>688596000</v>
          </cell>
          <cell r="W738">
            <v>660189000</v>
          </cell>
          <cell r="X738">
            <v>655797000</v>
          </cell>
          <cell r="Y738">
            <v>676781891.80999994</v>
          </cell>
        </row>
        <row r="739">
          <cell r="R739" t="str">
            <v>Kontraktbetaling, ej Flextrafik</v>
          </cell>
          <cell r="S739"/>
          <cell r="T739"/>
          <cell r="U739" t="str">
            <v>&gt;</v>
          </cell>
          <cell r="V739">
            <v>0</v>
          </cell>
          <cell r="W739">
            <v>0</v>
          </cell>
          <cell r="X739">
            <v>0</v>
          </cell>
          <cell r="Y739">
            <v>358835.23</v>
          </cell>
        </row>
        <row r="740">
          <cell r="R740" t="str">
            <v>Vognmandsbetaling ej flextrafik</v>
          </cell>
          <cell r="S740"/>
          <cell r="T740"/>
          <cell r="U740" t="str">
            <v>&gt;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</row>
        <row r="741">
          <cell r="R741" t="str">
            <v>Kontraktbetaling til flexvognmænd-Vognmandsbetaling egenbetaling</v>
          </cell>
          <cell r="S741"/>
          <cell r="T741"/>
          <cell r="U741" t="str">
            <v>&gt;</v>
          </cell>
          <cell r="V741">
            <v>0</v>
          </cell>
          <cell r="W741">
            <v>0</v>
          </cell>
          <cell r="X741">
            <v>0</v>
          </cell>
          <cell r="Y741">
            <v>31659133</v>
          </cell>
        </row>
        <row r="742">
          <cell r="R742" t="str">
            <v>Rejsegaranti uden bestiller, kørsel</v>
          </cell>
          <cell r="S742"/>
          <cell r="T742"/>
          <cell r="U742" t="str">
            <v>&gt;</v>
          </cell>
          <cell r="V742">
            <v>0</v>
          </cell>
          <cell r="W742">
            <v>0</v>
          </cell>
          <cell r="X742">
            <v>0</v>
          </cell>
          <cell r="Y742">
            <v>-98.32</v>
          </cell>
        </row>
        <row r="743">
          <cell r="R743" t="str">
            <v>Driftsudgifter til bestillerfordeling</v>
          </cell>
          <cell r="S743"/>
          <cell r="T743"/>
          <cell r="U743" t="str">
            <v>&gt;</v>
          </cell>
          <cell r="V743">
            <v>4000000</v>
          </cell>
          <cell r="W743">
            <v>0</v>
          </cell>
          <cell r="X743">
            <v>0</v>
          </cell>
          <cell r="Y743">
            <v>0</v>
          </cell>
        </row>
        <row r="744">
          <cell r="R744" t="str">
            <v>Bodsindtægter Midttrafik</v>
          </cell>
          <cell r="S744"/>
          <cell r="T744"/>
          <cell r="U744" t="str">
            <v>&gt;</v>
          </cell>
          <cell r="V744">
            <v>-332000</v>
          </cell>
          <cell r="W744">
            <v>0</v>
          </cell>
          <cell r="X744">
            <v>0</v>
          </cell>
          <cell r="Y744">
            <v>-594818.97</v>
          </cell>
        </row>
        <row r="745">
          <cell r="R745" t="str">
            <v>Bodsindtægter Sydtrafik</v>
          </cell>
          <cell r="S745"/>
          <cell r="T745"/>
          <cell r="U745" t="str">
            <v>&gt;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</row>
        <row r="746">
          <cell r="R746" t="str">
            <v>Bodsindtægter Fynbus</v>
          </cell>
          <cell r="S746"/>
          <cell r="T746"/>
          <cell r="U746" t="str">
            <v>&gt;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</row>
        <row r="747">
          <cell r="R747" t="str">
            <v>Rejsegaranti uden bestiller, adm.</v>
          </cell>
          <cell r="S747"/>
          <cell r="T747"/>
          <cell r="U747" t="str">
            <v>&gt;</v>
          </cell>
          <cell r="V747">
            <v>0</v>
          </cell>
          <cell r="W747">
            <v>0</v>
          </cell>
          <cell r="X747">
            <v>0</v>
          </cell>
          <cell r="Y747">
            <v>-32.159999999999997</v>
          </cell>
        </row>
        <row r="748">
          <cell r="R748" t="str">
            <v>Bankgarantier og kontraktbrud</v>
          </cell>
          <cell r="S748"/>
          <cell r="T748"/>
          <cell r="U748" t="str">
            <v>&gt;</v>
          </cell>
          <cell r="V748">
            <v>0</v>
          </cell>
          <cell r="W748">
            <v>0</v>
          </cell>
          <cell r="X748">
            <v>0</v>
          </cell>
          <cell r="Y748">
            <v>-30000</v>
          </cell>
        </row>
        <row r="749">
          <cell r="R749" t="str">
            <v>Flextrafik egenbetaling-Indtægter - afdeling fra 2025</v>
          </cell>
          <cell r="S749"/>
          <cell r="T749"/>
          <cell r="U749" t="str">
            <v>&gt;</v>
          </cell>
          <cell r="V749">
            <v>0</v>
          </cell>
          <cell r="W749">
            <v>0</v>
          </cell>
          <cell r="X749">
            <v>0</v>
          </cell>
          <cell r="Y749">
            <v>-916516</v>
          </cell>
        </row>
        <row r="750">
          <cell r="R750" t="str">
            <v>Udligning af øredifferencer</v>
          </cell>
          <cell r="S750"/>
          <cell r="T750"/>
          <cell r="U750" t="str">
            <v>&gt;</v>
          </cell>
          <cell r="V750">
            <v>0</v>
          </cell>
          <cell r="W750">
            <v>0</v>
          </cell>
          <cell r="X750">
            <v>0</v>
          </cell>
          <cell r="Y750">
            <v>0.13</v>
          </cell>
        </row>
        <row r="751">
          <cell r="R751" t="str">
            <v>Ej Planet, til fordeling (handicap, MT)</v>
          </cell>
          <cell r="S751"/>
          <cell r="T751"/>
          <cell r="U751" t="str">
            <v>&gt;</v>
          </cell>
          <cell r="V751">
            <v>0</v>
          </cell>
          <cell r="W751">
            <v>0</v>
          </cell>
          <cell r="X751">
            <v>0</v>
          </cell>
          <cell r="Y751">
            <v>755</v>
          </cell>
        </row>
        <row r="752">
          <cell r="R752"/>
          <cell r="S752"/>
          <cell r="T752"/>
          <cell r="U752"/>
          <cell r="V752">
            <v>0</v>
          </cell>
          <cell r="W752">
            <v>0</v>
          </cell>
          <cell r="X752">
            <v>0</v>
          </cell>
          <cell r="Y752">
            <v>0</v>
          </cell>
        </row>
        <row r="753">
          <cell r="R753" t="str">
            <v>Flexafregning</v>
          </cell>
          <cell r="S753"/>
          <cell r="T753"/>
          <cell r="U753" t="str">
            <v>&gt;</v>
          </cell>
          <cell r="V753">
            <v>662968000</v>
          </cell>
          <cell r="W753">
            <v>660189000</v>
          </cell>
          <cell r="X753">
            <v>655797000</v>
          </cell>
          <cell r="Y753">
            <v>676784335.41999996</v>
          </cell>
        </row>
        <row r="754">
          <cell r="R754"/>
          <cell r="S754"/>
          <cell r="T754"/>
          <cell r="U754"/>
          <cell r="V754">
            <v>0</v>
          </cell>
          <cell r="W754">
            <v>0</v>
          </cell>
          <cell r="X754">
            <v>0</v>
          </cell>
          <cell r="Y754">
            <v>0</v>
          </cell>
        </row>
        <row r="755">
          <cell r="R755" t="str">
            <v>Byrdefordeling - Operatørudgifter - finansiering - Åben</v>
          </cell>
          <cell r="S755"/>
          <cell r="T755"/>
          <cell r="U755" t="str">
            <v>&gt;</v>
          </cell>
          <cell r="V755">
            <v>-25240000</v>
          </cell>
          <cell r="W755">
            <v>-22432000</v>
          </cell>
          <cell r="X755">
            <v>-24388000</v>
          </cell>
          <cell r="Y755">
            <v>-24235110.350000001</v>
          </cell>
        </row>
        <row r="756">
          <cell r="R756" t="str">
            <v>Byrdefordeling - Administration - finansiering - Åben</v>
          </cell>
          <cell r="S756"/>
          <cell r="T756"/>
          <cell r="U756" t="str">
            <v>&gt;</v>
          </cell>
          <cell r="V756">
            <v>-7001000</v>
          </cell>
          <cell r="W756">
            <v>-5873000</v>
          </cell>
          <cell r="X756">
            <v>-6122000</v>
          </cell>
          <cell r="Y756">
            <v>-6212540.1600000001</v>
          </cell>
        </row>
        <row r="757">
          <cell r="R757" t="str">
            <v>Byrdefordeling - Passagerindtægter - finansiering - Åben</v>
          </cell>
          <cell r="S757"/>
          <cell r="T757"/>
          <cell r="U757" t="str">
            <v>&gt;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</row>
        <row r="758">
          <cell r="R758" t="str">
            <v>Byrdefordeling - Operatørudgifter - finansiering - Flextur</v>
          </cell>
          <cell r="S758"/>
          <cell r="T758"/>
          <cell r="U758" t="str">
            <v>&gt;</v>
          </cell>
          <cell r="V758">
            <v>-18158000</v>
          </cell>
          <cell r="W758">
            <v>-13256000</v>
          </cell>
          <cell r="X758">
            <v>-14997000</v>
          </cell>
          <cell r="Y758">
            <v>-15728959.800000001</v>
          </cell>
        </row>
        <row r="759">
          <cell r="R759" t="str">
            <v>Byrdefordeling - Administration - finansiering - Flextur</v>
          </cell>
          <cell r="S759"/>
          <cell r="T759"/>
          <cell r="U759" t="str">
            <v>&gt;</v>
          </cell>
          <cell r="V759">
            <v>-5565000</v>
          </cell>
          <cell r="W759">
            <v>-4051000</v>
          </cell>
          <cell r="X759">
            <v>-4340000</v>
          </cell>
          <cell r="Y759">
            <v>-4390515.3600000003</v>
          </cell>
        </row>
        <row r="760">
          <cell r="R760" t="str">
            <v>Byrdefordeling - Passagerindtægter - finansiering - Flextur</v>
          </cell>
          <cell r="S760"/>
          <cell r="T760"/>
          <cell r="U760" t="str">
            <v>&gt;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</row>
        <row r="761">
          <cell r="R761" t="str">
            <v>Byrdefordeling - Operatørudgifter - finansiering - Plustur</v>
          </cell>
          <cell r="S761"/>
          <cell r="T761"/>
          <cell r="U761" t="str">
            <v>&gt;</v>
          </cell>
          <cell r="V761">
            <v>-1639000</v>
          </cell>
          <cell r="W761">
            <v>-4043000</v>
          </cell>
          <cell r="X761">
            <v>-4484000</v>
          </cell>
          <cell r="Y761">
            <v>-4063180.08</v>
          </cell>
        </row>
        <row r="762">
          <cell r="R762" t="str">
            <v>Byrdefordeling - Administration - finansiering - Plustur</v>
          </cell>
          <cell r="S762"/>
          <cell r="T762"/>
          <cell r="U762" t="str">
            <v>&gt;</v>
          </cell>
          <cell r="V762">
            <v>-430000</v>
          </cell>
          <cell r="W762">
            <v>-999000</v>
          </cell>
          <cell r="X762">
            <v>-1045000</v>
          </cell>
          <cell r="Y762">
            <v>-1068451.68</v>
          </cell>
        </row>
        <row r="763">
          <cell r="R763" t="str">
            <v>Byrdefordeling - Passagerindtægter - finansiering - Plustur</v>
          </cell>
          <cell r="S763"/>
          <cell r="T763"/>
          <cell r="U763" t="str">
            <v>&gt;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</row>
        <row r="764">
          <cell r="R764" t="str">
            <v>Byrdefordeling - Operatørudgifter - finansiering - Flexbus</v>
          </cell>
          <cell r="S764"/>
          <cell r="T764"/>
          <cell r="U764" t="str">
            <v>&gt;</v>
          </cell>
          <cell r="V764">
            <v>-5443000</v>
          </cell>
          <cell r="W764">
            <v>-5133000</v>
          </cell>
          <cell r="X764">
            <v>-4907000</v>
          </cell>
          <cell r="Y764">
            <v>-4442970.47</v>
          </cell>
        </row>
        <row r="765">
          <cell r="R765" t="str">
            <v>Byrdefordeling - Administration - finansiering - Flexbus</v>
          </cell>
          <cell r="S765"/>
          <cell r="T765"/>
          <cell r="U765" t="str">
            <v>&gt;</v>
          </cell>
          <cell r="V765">
            <v>-1006000</v>
          </cell>
          <cell r="W765">
            <v>-823000</v>
          </cell>
          <cell r="X765">
            <v>-737000</v>
          </cell>
          <cell r="Y765">
            <v>-753573.12</v>
          </cell>
        </row>
        <row r="766">
          <cell r="R766" t="str">
            <v>Byrdefordeling - Passagerindtægter - finansiering - Plustur</v>
          </cell>
          <cell r="S766"/>
          <cell r="T766"/>
          <cell r="U766" t="str">
            <v>&gt;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</row>
        <row r="767">
          <cell r="R767" t="str">
            <v>Byrdefordeling - Operatørudgifter - finansiering - Handicap</v>
          </cell>
          <cell r="S767"/>
          <cell r="T767"/>
          <cell r="U767" t="str">
            <v>&gt;</v>
          </cell>
          <cell r="V767">
            <v>-73992000</v>
          </cell>
          <cell r="W767">
            <v>-71370000</v>
          </cell>
          <cell r="X767">
            <v>-67788000</v>
          </cell>
          <cell r="Y767">
            <v>-67414222.739999995</v>
          </cell>
        </row>
        <row r="768">
          <cell r="R768" t="str">
            <v>Byrdefordeling - Administration - finansiering - Handicap</v>
          </cell>
          <cell r="S768"/>
          <cell r="T768"/>
          <cell r="U768" t="str">
            <v>&gt;</v>
          </cell>
          <cell r="V768">
            <v>-17039000</v>
          </cell>
          <cell r="W768">
            <v>-17039000</v>
          </cell>
          <cell r="X768">
            <v>-17039000</v>
          </cell>
          <cell r="Y768">
            <v>-17854366.23</v>
          </cell>
        </row>
        <row r="769">
          <cell r="R769" t="str">
            <v>Byrdefordeling - Passagerindtægter - finansiering - Handicap</v>
          </cell>
          <cell r="S769"/>
          <cell r="T769"/>
          <cell r="U769" t="str">
            <v>&gt;</v>
          </cell>
          <cell r="V769">
            <v>0</v>
          </cell>
          <cell r="W769">
            <v>0</v>
          </cell>
          <cell r="X769">
            <v>0</v>
          </cell>
          <cell r="Y769">
            <v>-21530.02</v>
          </cell>
        </row>
        <row r="770">
          <cell r="R770" t="str">
            <v>Byrdefordeling - Operatørudgifter - finansiering - Kommunal, Region + øvrige</v>
          </cell>
          <cell r="S770"/>
          <cell r="T770"/>
          <cell r="U770" t="str">
            <v>&gt;</v>
          </cell>
          <cell r="V770">
            <v>-564088000</v>
          </cell>
          <cell r="W770">
            <v>-566807000</v>
          </cell>
          <cell r="X770">
            <v>-563774000</v>
          </cell>
          <cell r="Y770">
            <v>-226448705.47</v>
          </cell>
        </row>
        <row r="771">
          <cell r="R771" t="str">
            <v>Byrdefordeling - Administration - finansiering - Kommunal, Region + øvrige</v>
          </cell>
          <cell r="S771"/>
          <cell r="T771"/>
          <cell r="U771" t="str">
            <v>&gt;</v>
          </cell>
          <cell r="V771">
            <v>-15863000</v>
          </cell>
          <cell r="W771">
            <v>-15918000</v>
          </cell>
          <cell r="X771">
            <v>-15757000</v>
          </cell>
          <cell r="Y771">
            <v>-15187409.130000001</v>
          </cell>
        </row>
        <row r="772">
          <cell r="R772" t="str">
            <v>Byrdefordeling - Passagerindtægter - finansiering - Kommunal, Region + øvrige</v>
          </cell>
          <cell r="S772"/>
          <cell r="T772"/>
          <cell r="U772" t="str">
            <v>&gt;</v>
          </cell>
          <cell r="V772">
            <v>20000</v>
          </cell>
          <cell r="W772">
            <v>0</v>
          </cell>
          <cell r="X772">
            <v>0</v>
          </cell>
          <cell r="Y772">
            <v>13544</v>
          </cell>
        </row>
        <row r="773">
          <cell r="R773" t="str">
            <v>Byrdefordeling - Operatørudgifter - finansiering - Syd + fyn</v>
          </cell>
          <cell r="S773"/>
          <cell r="T773"/>
          <cell r="U773" t="str">
            <v>&gt;</v>
          </cell>
          <cell r="V773">
            <v>0</v>
          </cell>
          <cell r="W773">
            <v>0</v>
          </cell>
          <cell r="X773">
            <v>0</v>
          </cell>
          <cell r="Y773">
            <v>-358323719.56999999</v>
          </cell>
        </row>
        <row r="774">
          <cell r="R774" t="str">
            <v>Byrdefordeling - Administration - finansiering - Syd + Fyn</v>
          </cell>
          <cell r="S774"/>
          <cell r="T774"/>
          <cell r="U774" t="str">
            <v>&gt;</v>
          </cell>
          <cell r="V774">
            <v>0</v>
          </cell>
          <cell r="W774">
            <v>0</v>
          </cell>
          <cell r="X774">
            <v>0</v>
          </cell>
          <cell r="Y774">
            <v>-593476.79</v>
          </cell>
        </row>
        <row r="775">
          <cell r="R775" t="str">
            <v>Byrdefordeling - Passagerindtægter - finansiering - Syd + Fyn</v>
          </cell>
          <cell r="S775"/>
          <cell r="T775"/>
          <cell r="U775" t="str">
            <v>&gt;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</row>
        <row r="776">
          <cell r="R776"/>
          <cell r="S776"/>
          <cell r="T776"/>
          <cell r="U776"/>
          <cell r="V776"/>
          <cell r="W776"/>
          <cell r="X776"/>
          <cell r="Y776"/>
        </row>
        <row r="777">
          <cell r="R777"/>
          <cell r="S777"/>
          <cell r="T777"/>
          <cell r="U777"/>
          <cell r="V777">
            <v>0</v>
          </cell>
          <cell r="W777">
            <v>0</v>
          </cell>
          <cell r="X777">
            <v>0</v>
          </cell>
          <cell r="Y777">
            <v>0</v>
          </cell>
        </row>
        <row r="778">
          <cell r="R778" t="str">
            <v>Byrdefordeling - Operatørudgifter - modregning - Åben</v>
          </cell>
          <cell r="S778"/>
          <cell r="T778"/>
          <cell r="U778" t="str">
            <v>&gt;</v>
          </cell>
          <cell r="V778">
            <v>-37624000</v>
          </cell>
          <cell r="W778">
            <v>-31712000</v>
          </cell>
          <cell r="X778">
            <v>-34180000</v>
          </cell>
          <cell r="Y778">
            <v>-39167355.25</v>
          </cell>
        </row>
        <row r="779">
          <cell r="R779" t="str">
            <v>Byrdefordeling - Administration - modregning - Åben</v>
          </cell>
          <cell r="S779"/>
          <cell r="T779"/>
          <cell r="U779" t="str">
            <v>&gt;</v>
          </cell>
          <cell r="V779">
            <v>-24040000</v>
          </cell>
          <cell r="W779">
            <v>-5873000</v>
          </cell>
          <cell r="X779">
            <v>-6122000</v>
          </cell>
          <cell r="Y779">
            <v>-6212540.1600000001</v>
          </cell>
        </row>
        <row r="780">
          <cell r="R780" t="str">
            <v>Byrdefordeling - Passagerindtægter - modregning - Åben</v>
          </cell>
          <cell r="S780"/>
          <cell r="T780"/>
          <cell r="U780" t="str">
            <v>&gt;</v>
          </cell>
          <cell r="V780">
            <v>12384000</v>
          </cell>
          <cell r="W780">
            <v>9280000</v>
          </cell>
          <cell r="X780">
            <v>9792000</v>
          </cell>
          <cell r="Y780">
            <v>14383985.359999999</v>
          </cell>
        </row>
        <row r="781">
          <cell r="R781" t="str">
            <v>Byrdefordeling - Operatørudgifter - modregning - Flextur</v>
          </cell>
          <cell r="S781"/>
          <cell r="T781"/>
          <cell r="U781" t="str">
            <v>&gt;</v>
          </cell>
          <cell r="V781">
            <v>-28896000</v>
          </cell>
          <cell r="W781">
            <v>-21353000</v>
          </cell>
          <cell r="X781">
            <v>-23822000</v>
          </cell>
          <cell r="Y781">
            <v>-28714456.289999999</v>
          </cell>
        </row>
        <row r="782">
          <cell r="R782" t="str">
            <v>Byrdefordeling - Administration - modregning - Flextur</v>
          </cell>
          <cell r="S782"/>
          <cell r="T782"/>
          <cell r="U782" t="str">
            <v>&gt;</v>
          </cell>
          <cell r="V782">
            <v>-5565000</v>
          </cell>
          <cell r="W782">
            <v>-4051000</v>
          </cell>
          <cell r="X782">
            <v>-4340000</v>
          </cell>
          <cell r="Y782">
            <v>-4390515.3600000003</v>
          </cell>
        </row>
        <row r="783">
          <cell r="R783" t="str">
            <v>Byrdefordeling - Passagerindtægter - modregning - Flextur</v>
          </cell>
          <cell r="S783"/>
          <cell r="T783"/>
          <cell r="U783" t="str">
            <v>&gt;</v>
          </cell>
          <cell r="V783">
            <v>10738000</v>
          </cell>
          <cell r="W783">
            <v>8097000</v>
          </cell>
          <cell r="X783">
            <v>8825000</v>
          </cell>
          <cell r="Y783">
            <v>13445922.359999999</v>
          </cell>
        </row>
        <row r="784">
          <cell r="R784" t="str">
            <v>Byrdefordeling - Operatørudgifter - modregning - Plustur</v>
          </cell>
          <cell r="S784"/>
          <cell r="T784"/>
          <cell r="U784" t="str">
            <v>&gt;</v>
          </cell>
          <cell r="V784">
            <v>-2003000</v>
          </cell>
          <cell r="W784">
            <v>-4952000</v>
          </cell>
          <cell r="X784">
            <v>-5207000</v>
          </cell>
          <cell r="Y784">
            <v>-5236590.08</v>
          </cell>
        </row>
        <row r="785">
          <cell r="R785" t="str">
            <v>Byrdefordeling - Administration - modregning - Plustur</v>
          </cell>
          <cell r="S785"/>
          <cell r="T785"/>
          <cell r="U785" t="str">
            <v>&gt;</v>
          </cell>
          <cell r="V785">
            <v>-430000</v>
          </cell>
          <cell r="W785">
            <v>-999000</v>
          </cell>
          <cell r="X785">
            <v>-1045000</v>
          </cell>
          <cell r="Y785">
            <v>-1068451.68</v>
          </cell>
        </row>
        <row r="786">
          <cell r="R786" t="str">
            <v>Byrdefordeling - Passagerindtægter - modregning - Plustur</v>
          </cell>
          <cell r="S786"/>
          <cell r="T786"/>
          <cell r="U786" t="str">
            <v>&gt;</v>
          </cell>
          <cell r="V786">
            <v>364000</v>
          </cell>
          <cell r="W786">
            <v>909000</v>
          </cell>
          <cell r="X786">
            <v>723000</v>
          </cell>
          <cell r="Y786">
            <v>692830</v>
          </cell>
        </row>
        <row r="787">
          <cell r="R787" t="str">
            <v>Byrdefordeling - Operatørudgifter - modregning - Flexbus</v>
          </cell>
          <cell r="S787"/>
          <cell r="T787"/>
          <cell r="U787" t="str">
            <v>&gt;</v>
          </cell>
          <cell r="V787">
            <v>-6725000</v>
          </cell>
          <cell r="W787">
            <v>-5407000</v>
          </cell>
          <cell r="X787">
            <v>-5151000</v>
          </cell>
          <cell r="Y787">
            <v>-5216308.88</v>
          </cell>
        </row>
        <row r="788">
          <cell r="R788" t="str">
            <v>Byrdefordeling - Administration - modregning - Flexbus</v>
          </cell>
          <cell r="S788"/>
          <cell r="T788"/>
          <cell r="U788" t="str">
            <v>&gt;</v>
          </cell>
          <cell r="V788">
            <v>-1006000</v>
          </cell>
          <cell r="W788">
            <v>-823000</v>
          </cell>
          <cell r="X788">
            <v>-737000</v>
          </cell>
          <cell r="Y788">
            <v>-753573.12</v>
          </cell>
        </row>
        <row r="789">
          <cell r="R789" t="str">
            <v>Byrdefordeling - Passagerindtægter - modregning - Plustur</v>
          </cell>
          <cell r="S789"/>
          <cell r="T789"/>
          <cell r="U789" t="str">
            <v>&gt;</v>
          </cell>
          <cell r="V789">
            <v>1282000</v>
          </cell>
          <cell r="W789">
            <v>274000</v>
          </cell>
          <cell r="X789">
            <v>244000</v>
          </cell>
          <cell r="Y789">
            <v>245233</v>
          </cell>
        </row>
        <row r="790">
          <cell r="R790" t="str">
            <v>Byrdefordeling - Operatørudgifter - modregning - Handicap</v>
          </cell>
          <cell r="S790"/>
          <cell r="T790"/>
          <cell r="U790" t="str">
            <v>&gt;</v>
          </cell>
          <cell r="V790">
            <v>-138193000</v>
          </cell>
          <cell r="W790">
            <v>-134898000</v>
          </cell>
          <cell r="X790">
            <v>-130654000</v>
          </cell>
          <cell r="Y790">
            <v>-84595707.319999993</v>
          </cell>
        </row>
        <row r="791">
          <cell r="R791" t="str">
            <v>Byrdefordeling - Administration - modregning - Handicap</v>
          </cell>
          <cell r="S791"/>
          <cell r="T791"/>
          <cell r="U791" t="str">
            <v>&gt;</v>
          </cell>
          <cell r="V791">
            <v>0</v>
          </cell>
          <cell r="W791">
            <v>0</v>
          </cell>
          <cell r="X791">
            <v>0</v>
          </cell>
          <cell r="Y791">
            <v>-17854366.16</v>
          </cell>
        </row>
        <row r="792">
          <cell r="R792" t="str">
            <v>Byrdefordeling - Passagerindtægter - modregning - Handicap</v>
          </cell>
          <cell r="S792"/>
          <cell r="T792"/>
          <cell r="U792" t="str">
            <v>&gt;</v>
          </cell>
          <cell r="V792">
            <v>16892000</v>
          </cell>
          <cell r="W792">
            <v>16219000</v>
          </cell>
          <cell r="X792">
            <v>15557000</v>
          </cell>
          <cell r="Y792">
            <v>17271912.059999999</v>
          </cell>
        </row>
        <row r="793">
          <cell r="R793" t="str">
            <v>Byrdefordeling - Operatørudgifter - modregning - Kommunal, Region + øvrige</v>
          </cell>
          <cell r="S793"/>
          <cell r="T793"/>
          <cell r="U793" t="str">
            <v>&gt;</v>
          </cell>
          <cell r="V793">
            <v>-516779000</v>
          </cell>
          <cell r="W793">
            <v>-519078000</v>
          </cell>
          <cell r="X793">
            <v>-516312000</v>
          </cell>
          <cell r="Y793">
            <v>-226324144.47999999</v>
          </cell>
        </row>
        <row r="794">
          <cell r="R794" t="str">
            <v>Byrdefordeling - Administration - modregning - Kommunal, Region + øvrige</v>
          </cell>
          <cell r="S794"/>
          <cell r="T794"/>
          <cell r="U794" t="str">
            <v>&gt;</v>
          </cell>
          <cell r="V794">
            <v>-15863000</v>
          </cell>
          <cell r="W794">
            <v>-15918000</v>
          </cell>
          <cell r="X794">
            <v>-15757000</v>
          </cell>
          <cell r="Y794">
            <v>-15194885.99</v>
          </cell>
        </row>
        <row r="795">
          <cell r="R795" t="str">
            <v>Byrdefordeling - Passagerindtægter - modregning - Kommunal, Region + øvrige</v>
          </cell>
          <cell r="S795"/>
          <cell r="T795"/>
          <cell r="U795" t="str">
            <v>&gt;</v>
          </cell>
          <cell r="V795">
            <v>20000</v>
          </cell>
          <cell r="W795">
            <v>19000</v>
          </cell>
          <cell r="X795">
            <v>16000</v>
          </cell>
          <cell r="Y795">
            <v>14580</v>
          </cell>
        </row>
        <row r="796">
          <cell r="R796" t="str">
            <v>Byrdefordeling - Operatørudgifter - modregning - Syd + Fyn</v>
          </cell>
          <cell r="S796"/>
          <cell r="T796"/>
          <cell r="U796" t="str">
            <v>&gt;</v>
          </cell>
          <cell r="V796">
            <v>0</v>
          </cell>
          <cell r="W796">
            <v>0</v>
          </cell>
          <cell r="X796">
            <v>0</v>
          </cell>
          <cell r="Y796">
            <v>-358323719.56999999</v>
          </cell>
        </row>
        <row r="797">
          <cell r="R797" t="str">
            <v>Byrdefordeling - Administration - modregning - Syd + Fyn</v>
          </cell>
          <cell r="S797"/>
          <cell r="T797"/>
          <cell r="U797" t="str">
            <v>&gt;</v>
          </cell>
          <cell r="V797">
            <v>0</v>
          </cell>
          <cell r="W797">
            <v>0</v>
          </cell>
          <cell r="X797">
            <v>0</v>
          </cell>
          <cell r="Y797">
            <v>-586000</v>
          </cell>
        </row>
        <row r="798">
          <cell r="R798" t="str">
            <v>Byrdefordeling - Passagerindtægter - modregning - Syd + Fyn</v>
          </cell>
          <cell r="S798"/>
          <cell r="T798"/>
          <cell r="U798" t="str">
            <v>&gt;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</row>
        <row r="799">
          <cell r="R799"/>
          <cell r="S799"/>
          <cell r="T799"/>
          <cell r="U799"/>
          <cell r="V799">
            <v>0</v>
          </cell>
          <cell r="W799">
            <v>0</v>
          </cell>
          <cell r="X799">
            <v>0</v>
          </cell>
          <cell r="Y799">
            <v>0</v>
          </cell>
        </row>
        <row r="800">
          <cell r="R800" t="str">
            <v>Byrdefordeling - Operatørudgifter - fordeling - Åben</v>
          </cell>
          <cell r="S800"/>
          <cell r="T800"/>
          <cell r="U800" t="str">
            <v>&gt;</v>
          </cell>
          <cell r="V800">
            <v>37624000</v>
          </cell>
          <cell r="W800">
            <v>31712000</v>
          </cell>
          <cell r="X800">
            <v>34180000</v>
          </cell>
          <cell r="Y800">
            <v>38937100.25</v>
          </cell>
        </row>
        <row r="801">
          <cell r="R801" t="str">
            <v>Byrdefordeling - Administration - fordeling - Åben</v>
          </cell>
          <cell r="S801"/>
          <cell r="T801"/>
          <cell r="U801" t="str">
            <v>&gt;</v>
          </cell>
          <cell r="V801">
            <v>7001000</v>
          </cell>
          <cell r="W801">
            <v>5873000</v>
          </cell>
          <cell r="X801">
            <v>6122000</v>
          </cell>
          <cell r="Y801">
            <v>6212540.1600000001</v>
          </cell>
        </row>
        <row r="802">
          <cell r="R802" t="str">
            <v>Byrdefordeling - Passagerindtægter - fordeling - Åben</v>
          </cell>
          <cell r="S802"/>
          <cell r="T802"/>
          <cell r="U802" t="str">
            <v>&gt;</v>
          </cell>
          <cell r="V802">
            <v>-12384000</v>
          </cell>
          <cell r="W802">
            <v>-9280000</v>
          </cell>
          <cell r="X802">
            <v>-9792000</v>
          </cell>
          <cell r="Y802">
            <v>-14153730.359999999</v>
          </cell>
        </row>
        <row r="803">
          <cell r="R803" t="str">
            <v>Byrdefordeling - Operatørudgifter - fordeling - Flextur</v>
          </cell>
          <cell r="S803"/>
          <cell r="T803"/>
          <cell r="U803" t="str">
            <v>&gt;</v>
          </cell>
          <cell r="V803">
            <v>28896000</v>
          </cell>
          <cell r="W803">
            <v>21353000</v>
          </cell>
          <cell r="X803">
            <v>23822000</v>
          </cell>
          <cell r="Y803">
            <v>28485639.289999999</v>
          </cell>
        </row>
        <row r="804">
          <cell r="R804" t="str">
            <v>Byrdefordeling - Administration - fordeling - Flextur</v>
          </cell>
          <cell r="S804"/>
          <cell r="T804"/>
          <cell r="U804" t="str">
            <v>&gt;</v>
          </cell>
          <cell r="V804">
            <v>5565000</v>
          </cell>
          <cell r="W804">
            <v>4051000</v>
          </cell>
          <cell r="X804">
            <v>4340000</v>
          </cell>
          <cell r="Y804">
            <v>4390515.3600000003</v>
          </cell>
        </row>
        <row r="805">
          <cell r="R805" t="str">
            <v>Byrdefordeling - Passagerindtægter - fordeling - Flextur</v>
          </cell>
          <cell r="S805"/>
          <cell r="T805"/>
          <cell r="U805" t="str">
            <v>&gt;</v>
          </cell>
          <cell r="V805">
            <v>-10738000</v>
          </cell>
          <cell r="W805">
            <v>-8097000</v>
          </cell>
          <cell r="X805">
            <v>-8825000</v>
          </cell>
          <cell r="Y805">
            <v>-13216880.359999999</v>
          </cell>
        </row>
        <row r="806">
          <cell r="R806" t="str">
            <v>Byrdefordeling - Operatørudgifter - fordeling - Plustur</v>
          </cell>
          <cell r="S806"/>
          <cell r="T806"/>
          <cell r="U806" t="str">
            <v>&gt;</v>
          </cell>
          <cell r="V806">
            <v>2003000</v>
          </cell>
          <cell r="W806">
            <v>4952000</v>
          </cell>
          <cell r="X806">
            <v>5207000</v>
          </cell>
          <cell r="Y806">
            <v>5236590.08</v>
          </cell>
        </row>
        <row r="807">
          <cell r="R807" t="str">
            <v>Byrdefordeling - Administration - fordeling - Plustur</v>
          </cell>
          <cell r="S807"/>
          <cell r="T807"/>
          <cell r="U807" t="str">
            <v>&gt;</v>
          </cell>
          <cell r="V807">
            <v>430000</v>
          </cell>
          <cell r="W807">
            <v>999000</v>
          </cell>
          <cell r="X807">
            <v>1045000</v>
          </cell>
          <cell r="Y807">
            <v>1068451.68</v>
          </cell>
        </row>
        <row r="808">
          <cell r="R808" t="str">
            <v>Byrdefordeling - Passagerindtægter - fordeling - Plustur</v>
          </cell>
          <cell r="S808"/>
          <cell r="T808"/>
          <cell r="U808" t="str">
            <v>&gt;</v>
          </cell>
          <cell r="V808">
            <v>-364000</v>
          </cell>
          <cell r="W808">
            <v>-909000</v>
          </cell>
          <cell r="X808">
            <v>-723000</v>
          </cell>
          <cell r="Y808">
            <v>-692830</v>
          </cell>
        </row>
        <row r="809">
          <cell r="R809" t="str">
            <v>Byrdefordeling - Operatørudgifter - fordeling - Flexbus</v>
          </cell>
          <cell r="S809"/>
          <cell r="T809"/>
          <cell r="U809" t="str">
            <v>&gt;</v>
          </cell>
          <cell r="V809">
            <v>6725000</v>
          </cell>
          <cell r="W809">
            <v>5407000</v>
          </cell>
          <cell r="X809">
            <v>5151000</v>
          </cell>
          <cell r="Y809">
            <v>5215095.88</v>
          </cell>
        </row>
        <row r="810">
          <cell r="R810" t="str">
            <v>Byrdefordeling - Administration - fordeling - Flexbus</v>
          </cell>
          <cell r="S810"/>
          <cell r="T810"/>
          <cell r="U810" t="str">
            <v>&gt;</v>
          </cell>
          <cell r="V810">
            <v>1006000</v>
          </cell>
          <cell r="W810">
            <v>823000</v>
          </cell>
          <cell r="X810">
            <v>737000</v>
          </cell>
          <cell r="Y810">
            <v>753573.12</v>
          </cell>
        </row>
        <row r="811">
          <cell r="R811" t="str">
            <v>Byrdefordeling - Passagerindtægter - fordeling - Plustur</v>
          </cell>
          <cell r="S811"/>
          <cell r="T811"/>
          <cell r="U811" t="str">
            <v>&gt;</v>
          </cell>
          <cell r="V811">
            <v>-1282000</v>
          </cell>
          <cell r="W811">
            <v>-274000</v>
          </cell>
          <cell r="X811">
            <v>-244000</v>
          </cell>
          <cell r="Y811">
            <v>-244020</v>
          </cell>
        </row>
        <row r="812">
          <cell r="R812" t="str">
            <v>Byrdefordeling - Operatørudgifter - fordeling - Handicap</v>
          </cell>
          <cell r="S812"/>
          <cell r="T812"/>
          <cell r="U812" t="str">
            <v>&gt;</v>
          </cell>
          <cell r="V812">
            <v>90884000</v>
          </cell>
          <cell r="W812">
            <v>87589000</v>
          </cell>
          <cell r="X812">
            <v>83345000</v>
          </cell>
          <cell r="Y812">
            <v>84825962.319999993</v>
          </cell>
        </row>
        <row r="813">
          <cell r="R813" t="str">
            <v>Byrdefordeling - Administration - fordeling - Handicap</v>
          </cell>
          <cell r="S813"/>
          <cell r="T813"/>
          <cell r="U813" t="str">
            <v>&gt;</v>
          </cell>
          <cell r="V813">
            <v>17039000</v>
          </cell>
          <cell r="W813">
            <v>17039000</v>
          </cell>
          <cell r="X813">
            <v>17039000</v>
          </cell>
          <cell r="Y813">
            <v>17854366.16</v>
          </cell>
        </row>
        <row r="814">
          <cell r="R814" t="str">
            <v>Byrdefordeling - Passagerindtægter - fordeling - Handicap</v>
          </cell>
          <cell r="S814"/>
          <cell r="T814"/>
          <cell r="U814" t="str">
            <v>&gt;</v>
          </cell>
          <cell r="V814">
            <v>-16892000</v>
          </cell>
          <cell r="W814">
            <v>-16219000</v>
          </cell>
          <cell r="X814">
            <v>-15557000</v>
          </cell>
          <cell r="Y814">
            <v>-17502167.059999999</v>
          </cell>
        </row>
        <row r="815">
          <cell r="R815" t="str">
            <v>Byrdefordeling - Operatørudgifter - fordeling - Kommunal, Region + øvrige</v>
          </cell>
          <cell r="S815"/>
          <cell r="T815"/>
          <cell r="U815" t="str">
            <v>&gt;</v>
          </cell>
          <cell r="V815">
            <v>564088000</v>
          </cell>
          <cell r="W815">
            <v>566807000</v>
          </cell>
          <cell r="X815">
            <v>563774000</v>
          </cell>
          <cell r="Y815">
            <v>226324144.47999999</v>
          </cell>
        </row>
        <row r="816">
          <cell r="R816" t="str">
            <v>Byrdefordeling - Administration - fordeling - Kommunal, Region + øvrige</v>
          </cell>
          <cell r="S816"/>
          <cell r="T816"/>
          <cell r="U816" t="str">
            <v>&gt;</v>
          </cell>
          <cell r="V816">
            <v>15863000</v>
          </cell>
          <cell r="W816">
            <v>15918000</v>
          </cell>
          <cell r="X816">
            <v>15757000</v>
          </cell>
          <cell r="Y816">
            <v>15194885.99</v>
          </cell>
        </row>
        <row r="817">
          <cell r="R817" t="str">
            <v>Byrdefordeling - Passagerindtægter - fordeling - Kommunal, Region + øvrige</v>
          </cell>
          <cell r="S817"/>
          <cell r="T817"/>
          <cell r="U817" t="str">
            <v>&gt;</v>
          </cell>
          <cell r="V817">
            <v>-20000</v>
          </cell>
          <cell r="W817">
            <v>-19000</v>
          </cell>
          <cell r="X817">
            <v>-16000</v>
          </cell>
          <cell r="Y817">
            <v>-14580</v>
          </cell>
        </row>
        <row r="818">
          <cell r="R818" t="str">
            <v>Byrdefordeling - Operatørudgifter - fordeling - Syd + Fyn</v>
          </cell>
          <cell r="S818"/>
          <cell r="T818"/>
          <cell r="U818" t="str">
            <v>&gt;</v>
          </cell>
          <cell r="V818">
            <v>0</v>
          </cell>
          <cell r="W818">
            <v>0</v>
          </cell>
          <cell r="X818">
            <v>0</v>
          </cell>
          <cell r="Y818">
            <v>358323719.56999999</v>
          </cell>
        </row>
        <row r="819">
          <cell r="R819" t="str">
            <v>Byrdefordeling - Administration - fordeling - Syd + Fyn</v>
          </cell>
          <cell r="S819"/>
          <cell r="T819"/>
          <cell r="U819" t="str">
            <v>&gt;</v>
          </cell>
          <cell r="V819">
            <v>0</v>
          </cell>
          <cell r="W819">
            <v>0</v>
          </cell>
          <cell r="X819">
            <v>0</v>
          </cell>
          <cell r="Y819">
            <v>586000</v>
          </cell>
        </row>
        <row r="820">
          <cell r="R820" t="str">
            <v>Byrdefordeling - Passagerindtægter - fordeling - Syd + Fyn</v>
          </cell>
          <cell r="S820"/>
          <cell r="T820"/>
          <cell r="U820" t="str">
            <v>&gt;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</row>
        <row r="821">
          <cell r="R821"/>
          <cell r="S821"/>
          <cell r="T821"/>
          <cell r="U821"/>
          <cell r="V821"/>
          <cell r="W821"/>
          <cell r="X821"/>
          <cell r="Y821"/>
        </row>
        <row r="822">
          <cell r="R822"/>
          <cell r="S822"/>
          <cell r="T822"/>
          <cell r="U822"/>
          <cell r="V822">
            <v>0</v>
          </cell>
          <cell r="W822">
            <v>0</v>
          </cell>
          <cell r="X822">
            <v>0</v>
          </cell>
          <cell r="Y822">
            <v>0</v>
          </cell>
        </row>
        <row r="823">
          <cell r="R823" t="str">
            <v>Administration forbrug - Merete og Kim</v>
          </cell>
          <cell r="S823"/>
          <cell r="T823"/>
          <cell r="U823" t="str">
            <v>&gt;</v>
          </cell>
          <cell r="V823">
            <v>22864000</v>
          </cell>
          <cell r="W823">
            <v>21791000</v>
          </cell>
          <cell r="X823">
            <v>21879000</v>
          </cell>
          <cell r="Y823">
            <v>22808792.199999999</v>
          </cell>
        </row>
        <row r="824">
          <cell r="R824" t="str">
            <v>Over-/underskud</v>
          </cell>
          <cell r="S824"/>
          <cell r="T824"/>
          <cell r="U824" t="str">
            <v>&gt;</v>
          </cell>
          <cell r="V824">
            <v>-17030167</v>
          </cell>
          <cell r="W824">
            <v>21791000</v>
          </cell>
          <cell r="X824">
            <v>21879000</v>
          </cell>
          <cell r="Y824">
            <v>-18749446.5</v>
          </cell>
        </row>
        <row r="825">
          <cell r="R825"/>
          <cell r="S825"/>
          <cell r="T825"/>
          <cell r="U825"/>
          <cell r="V825">
            <v>0</v>
          </cell>
          <cell r="W825">
            <v>0</v>
          </cell>
          <cell r="X825">
            <v>0</v>
          </cell>
          <cell r="Y825">
            <v>0</v>
          </cell>
        </row>
        <row r="826">
          <cell r="R826"/>
          <cell r="S826"/>
          <cell r="T826"/>
          <cell r="U826"/>
          <cell r="V826"/>
          <cell r="W826"/>
          <cell r="X826"/>
          <cell r="Y826"/>
        </row>
        <row r="827">
          <cell r="R827" t="str">
            <v>Favrskov - Rejsegaranti</v>
          </cell>
          <cell r="S827"/>
          <cell r="T827"/>
          <cell r="U827" t="str">
            <v>&gt;</v>
          </cell>
          <cell r="V827">
            <v>0</v>
          </cell>
          <cell r="W827">
            <v>0</v>
          </cell>
          <cell r="X827">
            <v>0</v>
          </cell>
          <cell r="Y827">
            <v>71</v>
          </cell>
        </row>
        <row r="828">
          <cell r="R828" t="str">
            <v>Hedensted - Rejsegaranti</v>
          </cell>
          <cell r="S828"/>
          <cell r="T828"/>
          <cell r="U828" t="str">
            <v>&gt;</v>
          </cell>
          <cell r="V828">
            <v>0</v>
          </cell>
          <cell r="W828">
            <v>0</v>
          </cell>
          <cell r="X828">
            <v>0</v>
          </cell>
          <cell r="Y828">
            <v>835</v>
          </cell>
        </row>
        <row r="829">
          <cell r="R829" t="str">
            <v>Herning - Rejsegaranti</v>
          </cell>
          <cell r="S829"/>
          <cell r="T829"/>
          <cell r="U829" t="str">
            <v>&gt;</v>
          </cell>
          <cell r="V829">
            <v>0</v>
          </cell>
          <cell r="W829">
            <v>0</v>
          </cell>
          <cell r="X829">
            <v>0</v>
          </cell>
          <cell r="Y829">
            <v>494</v>
          </cell>
        </row>
        <row r="830">
          <cell r="R830" t="str">
            <v>Holstebro - Rejsegaranti</v>
          </cell>
          <cell r="S830"/>
          <cell r="T830"/>
          <cell r="U830" t="str">
            <v>&gt;</v>
          </cell>
          <cell r="V830">
            <v>0</v>
          </cell>
          <cell r="W830">
            <v>0</v>
          </cell>
          <cell r="X830">
            <v>0</v>
          </cell>
          <cell r="Y830">
            <v>581</v>
          </cell>
        </row>
        <row r="831">
          <cell r="R831" t="str">
            <v>Horsens - Rejsegaranti</v>
          </cell>
          <cell r="S831"/>
          <cell r="T831"/>
          <cell r="U831" t="str">
            <v>&gt;</v>
          </cell>
          <cell r="V831">
            <v>0</v>
          </cell>
          <cell r="W831">
            <v>0</v>
          </cell>
          <cell r="X831">
            <v>0</v>
          </cell>
          <cell r="Y831">
            <v>2351.12</v>
          </cell>
        </row>
        <row r="832">
          <cell r="R832" t="str">
            <v>Ikast-Brande - Rejsegaranti</v>
          </cell>
          <cell r="S832"/>
          <cell r="T832"/>
          <cell r="U832" t="str">
            <v>&gt;</v>
          </cell>
          <cell r="V832">
            <v>0</v>
          </cell>
          <cell r="W832">
            <v>0</v>
          </cell>
          <cell r="X832">
            <v>0</v>
          </cell>
          <cell r="Y832">
            <v>156</v>
          </cell>
        </row>
        <row r="833">
          <cell r="R833" t="str">
            <v>Lemvig - Rejsegaranti</v>
          </cell>
          <cell r="S833"/>
          <cell r="T833"/>
          <cell r="U833" t="str">
            <v>&gt;</v>
          </cell>
          <cell r="V833">
            <v>0</v>
          </cell>
          <cell r="W833">
            <v>0</v>
          </cell>
          <cell r="X833">
            <v>0</v>
          </cell>
          <cell r="Y833">
            <v>452</v>
          </cell>
        </row>
        <row r="834">
          <cell r="R834" t="str">
            <v>Norddjurs - Rejsegaranti</v>
          </cell>
          <cell r="S834"/>
          <cell r="T834"/>
          <cell r="U834" t="str">
            <v>&gt;</v>
          </cell>
          <cell r="V834">
            <v>0</v>
          </cell>
          <cell r="W834">
            <v>0</v>
          </cell>
          <cell r="X834">
            <v>0</v>
          </cell>
          <cell r="Y834">
            <v>878</v>
          </cell>
        </row>
        <row r="835">
          <cell r="R835" t="str">
            <v>Odder - Rejsegaranti</v>
          </cell>
          <cell r="S835"/>
          <cell r="T835"/>
          <cell r="U835" t="str">
            <v>&gt;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</row>
        <row r="836">
          <cell r="R836" t="str">
            <v>Randers - Rejsegaranti</v>
          </cell>
          <cell r="S836"/>
          <cell r="T836"/>
          <cell r="U836" t="str">
            <v>&gt;</v>
          </cell>
          <cell r="V836">
            <v>0</v>
          </cell>
          <cell r="W836">
            <v>0</v>
          </cell>
          <cell r="X836">
            <v>0</v>
          </cell>
          <cell r="Y836">
            <v>1793</v>
          </cell>
        </row>
        <row r="837">
          <cell r="R837" t="str">
            <v>Ringkøbing-Skjern - Rejsegaranti</v>
          </cell>
          <cell r="S837"/>
          <cell r="T837"/>
          <cell r="U837" t="str">
            <v>&gt;</v>
          </cell>
          <cell r="V837">
            <v>0</v>
          </cell>
          <cell r="W837">
            <v>0</v>
          </cell>
          <cell r="X837">
            <v>0</v>
          </cell>
          <cell r="Y837">
            <v>1954</v>
          </cell>
        </row>
        <row r="838">
          <cell r="R838" t="str">
            <v>Samsø - Rejsegaranti</v>
          </cell>
          <cell r="S838"/>
          <cell r="T838"/>
          <cell r="U838" t="str">
            <v>&gt;</v>
          </cell>
          <cell r="V838">
            <v>0</v>
          </cell>
          <cell r="W838">
            <v>0</v>
          </cell>
          <cell r="X838">
            <v>0</v>
          </cell>
          <cell r="Y838">
            <v>525</v>
          </cell>
        </row>
        <row r="839">
          <cell r="R839" t="str">
            <v>Silkeborg - Rejsegaranti</v>
          </cell>
          <cell r="S839"/>
          <cell r="T839"/>
          <cell r="U839" t="str">
            <v>&gt;</v>
          </cell>
          <cell r="V839">
            <v>0</v>
          </cell>
          <cell r="W839">
            <v>0</v>
          </cell>
          <cell r="X839">
            <v>0</v>
          </cell>
          <cell r="Y839">
            <v>961</v>
          </cell>
        </row>
        <row r="840">
          <cell r="R840" t="str">
            <v>Skanderborg - Rejsegaranti</v>
          </cell>
          <cell r="S840"/>
          <cell r="T840"/>
          <cell r="U840" t="str">
            <v>&gt;</v>
          </cell>
          <cell r="V840">
            <v>0</v>
          </cell>
          <cell r="W840">
            <v>0</v>
          </cell>
          <cell r="X840">
            <v>0</v>
          </cell>
          <cell r="Y840">
            <v>5763.16</v>
          </cell>
        </row>
        <row r="841">
          <cell r="R841" t="str">
            <v>Skive - Rejsegaranti</v>
          </cell>
          <cell r="S841"/>
          <cell r="T841"/>
          <cell r="U841" t="str">
            <v>&gt;</v>
          </cell>
          <cell r="V841">
            <v>0</v>
          </cell>
          <cell r="W841">
            <v>0</v>
          </cell>
          <cell r="X841">
            <v>0</v>
          </cell>
          <cell r="Y841">
            <v>113.7</v>
          </cell>
        </row>
        <row r="842">
          <cell r="R842" t="str">
            <v>Struer - Rejsegaranti</v>
          </cell>
          <cell r="S842"/>
          <cell r="T842"/>
          <cell r="U842" t="str">
            <v>&gt;</v>
          </cell>
          <cell r="V842">
            <v>0</v>
          </cell>
          <cell r="W842">
            <v>0</v>
          </cell>
          <cell r="X842">
            <v>0</v>
          </cell>
          <cell r="Y842">
            <v>416</v>
          </cell>
        </row>
        <row r="843">
          <cell r="R843" t="str">
            <v>Syddjurs - Rejsegaranti</v>
          </cell>
          <cell r="S843"/>
          <cell r="T843"/>
          <cell r="U843" t="str">
            <v>&gt;</v>
          </cell>
          <cell r="V843">
            <v>0</v>
          </cell>
          <cell r="W843">
            <v>0</v>
          </cell>
          <cell r="X843">
            <v>0</v>
          </cell>
          <cell r="Y843">
            <v>1315</v>
          </cell>
        </row>
        <row r="844">
          <cell r="R844" t="str">
            <v>Viborg - Rejsegaranti</v>
          </cell>
          <cell r="S844"/>
          <cell r="T844"/>
          <cell r="U844" t="str">
            <v>&gt;</v>
          </cell>
          <cell r="V844">
            <v>0</v>
          </cell>
          <cell r="W844">
            <v>0</v>
          </cell>
          <cell r="X844">
            <v>0</v>
          </cell>
          <cell r="Y844">
            <v>143</v>
          </cell>
        </row>
        <row r="845">
          <cell r="R845" t="str">
            <v>Århus - Rejsegaranti</v>
          </cell>
          <cell r="S845"/>
          <cell r="T845"/>
          <cell r="U845" t="str">
            <v>&gt;</v>
          </cell>
          <cell r="V845">
            <v>0</v>
          </cell>
          <cell r="W845">
            <v>0</v>
          </cell>
          <cell r="X845">
            <v>0</v>
          </cell>
          <cell r="Y845">
            <v>2728.04</v>
          </cell>
        </row>
        <row r="846">
          <cell r="R846" t="str">
            <v>Region Midttjylland - Rejsegaranti</v>
          </cell>
          <cell r="S846"/>
          <cell r="T846"/>
          <cell r="U846" t="str">
            <v>&gt;</v>
          </cell>
          <cell r="V846">
            <v>0</v>
          </cell>
          <cell r="W846">
            <v>0</v>
          </cell>
          <cell r="X846">
            <v>0</v>
          </cell>
          <cell r="Y846">
            <v>1036</v>
          </cell>
        </row>
        <row r="847">
          <cell r="R847"/>
          <cell r="S847"/>
          <cell r="T847"/>
          <cell r="U847" t="str">
            <v>&gt;</v>
          </cell>
          <cell r="V847">
            <v>0</v>
          </cell>
          <cell r="W847">
            <v>0</v>
          </cell>
          <cell r="X847">
            <v>0</v>
          </cell>
          <cell r="Y847">
            <v>1553.58</v>
          </cell>
        </row>
        <row r="848">
          <cell r="R848"/>
          <cell r="S848"/>
          <cell r="T848"/>
          <cell r="U848" t="str">
            <v>&gt;</v>
          </cell>
          <cell r="V848">
            <v>0</v>
          </cell>
          <cell r="W848">
            <v>0</v>
          </cell>
          <cell r="X848">
            <v>0</v>
          </cell>
          <cell r="Y848">
            <v>22566.02</v>
          </cell>
        </row>
        <row r="849">
          <cell r="R849"/>
          <cell r="S849"/>
          <cell r="T849"/>
          <cell r="U849"/>
          <cell r="V849"/>
          <cell r="W849"/>
          <cell r="X849"/>
          <cell r="Y849"/>
        </row>
        <row r="850">
          <cell r="R850"/>
          <cell r="S850"/>
          <cell r="T850"/>
          <cell r="U850"/>
          <cell r="V850"/>
          <cell r="W850"/>
          <cell r="X850"/>
          <cell r="Y850"/>
        </row>
        <row r="851">
          <cell r="R851"/>
          <cell r="S851"/>
          <cell r="T851"/>
          <cell r="U851"/>
          <cell r="V851">
            <v>0</v>
          </cell>
          <cell r="W851">
            <v>0</v>
          </cell>
          <cell r="X851">
            <v>0</v>
          </cell>
          <cell r="Y851">
            <v>0</v>
          </cell>
        </row>
        <row r="852">
          <cell r="R852"/>
          <cell r="S852"/>
          <cell r="T852"/>
          <cell r="U852"/>
          <cell r="V852">
            <v>0</v>
          </cell>
          <cell r="W852">
            <v>0</v>
          </cell>
          <cell r="X852">
            <v>0</v>
          </cell>
          <cell r="Y852">
            <v>0</v>
          </cell>
        </row>
        <row r="853">
          <cell r="R853"/>
          <cell r="S853"/>
          <cell r="T853"/>
          <cell r="U853"/>
          <cell r="V853">
            <v>0</v>
          </cell>
          <cell r="W853">
            <v>0</v>
          </cell>
          <cell r="X853">
            <v>0</v>
          </cell>
          <cell r="Y853">
            <v>0</v>
          </cell>
        </row>
        <row r="854">
          <cell r="R854"/>
          <cell r="S854"/>
          <cell r="T854"/>
          <cell r="U854"/>
          <cell r="V854">
            <v>0</v>
          </cell>
          <cell r="W854">
            <v>0</v>
          </cell>
          <cell r="X854">
            <v>0</v>
          </cell>
          <cell r="Y854">
            <v>0</v>
          </cell>
        </row>
        <row r="855">
          <cell r="R855"/>
          <cell r="S855"/>
          <cell r="T855"/>
          <cell r="U855"/>
          <cell r="V855">
            <v>0</v>
          </cell>
          <cell r="W855">
            <v>0</v>
          </cell>
          <cell r="X855">
            <v>0</v>
          </cell>
          <cell r="Y855">
            <v>0</v>
          </cell>
        </row>
        <row r="856">
          <cell r="R856"/>
          <cell r="S856"/>
          <cell r="T856"/>
          <cell r="U856"/>
          <cell r="V856">
            <v>0</v>
          </cell>
          <cell r="W856">
            <v>0</v>
          </cell>
          <cell r="X856">
            <v>0</v>
          </cell>
          <cell r="Y856">
            <v>0</v>
          </cell>
        </row>
        <row r="857">
          <cell r="R857"/>
          <cell r="S857"/>
          <cell r="T857"/>
          <cell r="U857"/>
          <cell r="V857">
            <v>0</v>
          </cell>
          <cell r="W857">
            <v>0</v>
          </cell>
          <cell r="X857">
            <v>0</v>
          </cell>
          <cell r="Y857">
            <v>0</v>
          </cell>
        </row>
        <row r="858">
          <cell r="R858"/>
          <cell r="S858"/>
          <cell r="T858"/>
          <cell r="U858"/>
          <cell r="V858">
            <v>0</v>
          </cell>
          <cell r="W858">
            <v>0</v>
          </cell>
          <cell r="X858">
            <v>0</v>
          </cell>
          <cell r="Y858">
            <v>0</v>
          </cell>
        </row>
        <row r="859">
          <cell r="R859"/>
          <cell r="S859"/>
          <cell r="T859"/>
          <cell r="U859"/>
          <cell r="V859">
            <v>0</v>
          </cell>
          <cell r="W859">
            <v>0</v>
          </cell>
          <cell r="X859">
            <v>0</v>
          </cell>
          <cell r="Y859">
            <v>0</v>
          </cell>
        </row>
        <row r="860">
          <cell r="R860"/>
          <cell r="S860"/>
          <cell r="T860"/>
          <cell r="U860"/>
          <cell r="V860">
            <v>0</v>
          </cell>
          <cell r="W860">
            <v>0</v>
          </cell>
          <cell r="X860">
            <v>0</v>
          </cell>
          <cell r="Y860">
            <v>0</v>
          </cell>
        </row>
        <row r="862">
          <cell r="R862"/>
          <cell r="S862"/>
          <cell r="T862"/>
          <cell r="U862"/>
          <cell r="V862">
            <v>-1194373000</v>
          </cell>
          <cell r="W862">
            <v>-1154423000</v>
          </cell>
          <cell r="X862">
            <v>-1148475000</v>
          </cell>
          <cell r="Y862">
            <v>-866514854.96000004</v>
          </cell>
        </row>
        <row r="863">
          <cell r="R863"/>
          <cell r="S863"/>
          <cell r="T863"/>
          <cell r="U863"/>
          <cell r="V863">
            <v>1395807833</v>
          </cell>
          <cell r="W863">
            <v>1398859000</v>
          </cell>
          <cell r="X863">
            <v>1389720000</v>
          </cell>
          <cell r="Y863">
            <v>1425445150.2799997</v>
          </cell>
        </row>
        <row r="864">
          <cell r="R864"/>
          <cell r="S864"/>
          <cell r="T864"/>
          <cell r="U864"/>
          <cell r="V864">
            <v>201434833</v>
          </cell>
          <cell r="W864">
            <v>244436000</v>
          </cell>
          <cell r="X864">
            <v>241245000</v>
          </cell>
          <cell r="Y864">
            <v>558930295.31999969</v>
          </cell>
        </row>
        <row r="870">
          <cell r="V870"/>
        </row>
        <row r="871">
          <cell r="V871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C4">
            <v>-135132.29999999999</v>
          </cell>
        </row>
        <row r="22">
          <cell r="E22">
            <v>-692830</v>
          </cell>
          <cell r="F22">
            <v>0</v>
          </cell>
          <cell r="G22">
            <v>-480580</v>
          </cell>
        </row>
      </sheetData>
      <sheetData sheetId="16">
        <row r="4">
          <cell r="C4">
            <v>-46921.62</v>
          </cell>
        </row>
        <row r="24">
          <cell r="E24">
            <v>-244020</v>
          </cell>
          <cell r="F24">
            <v>0</v>
          </cell>
          <cell r="G24">
            <v>-514133.66000000003</v>
          </cell>
        </row>
      </sheetData>
      <sheetData sheetId="17"/>
      <sheetData sheetId="18"/>
      <sheetData sheetId="19"/>
      <sheetData sheetId="20">
        <row r="1">
          <cell r="A1" t="str">
            <v>Kommune</v>
          </cell>
          <cell r="C1" t="str">
            <v>Rejsetype</v>
          </cell>
          <cell r="I1" t="str">
            <v>Faktor</v>
          </cell>
          <cell r="V1" t="str">
            <v>Sum</v>
          </cell>
        </row>
        <row r="2">
          <cell r="A2" t="str">
            <v>ÅRHUS</v>
          </cell>
          <cell r="C2" t="str">
            <v>HANDICAP</v>
          </cell>
          <cell r="I2" t="str">
            <v>Netto</v>
          </cell>
          <cell r="V2">
            <v>452.27</v>
          </cell>
        </row>
        <row r="3">
          <cell r="A3" t="str">
            <v>ÅRHUS</v>
          </cell>
          <cell r="C3" t="str">
            <v>HANDICAP</v>
          </cell>
          <cell r="I3" t="str">
            <v>Adm.omk</v>
          </cell>
          <cell r="V3">
            <v>0</v>
          </cell>
        </row>
        <row r="4">
          <cell r="A4" t="str">
            <v>ÅRHUS</v>
          </cell>
          <cell r="C4" t="str">
            <v>HANDICAP</v>
          </cell>
          <cell r="I4" t="str">
            <v>EB</v>
          </cell>
          <cell r="V4">
            <v>160</v>
          </cell>
        </row>
        <row r="5">
          <cell r="A5" t="str">
            <v>ÅRHUS</v>
          </cell>
          <cell r="C5" t="str">
            <v>HANDICAP</v>
          </cell>
          <cell r="I5" t="str">
            <v>Ture</v>
          </cell>
          <cell r="V5">
            <v>1</v>
          </cell>
        </row>
        <row r="6">
          <cell r="A6" t="str">
            <v>ÅRHUS</v>
          </cell>
          <cell r="C6" t="str">
            <v>HANDICAP</v>
          </cell>
          <cell r="I6" t="str">
            <v>Rejselængde</v>
          </cell>
          <cell r="V6">
            <v>40</v>
          </cell>
        </row>
        <row r="7">
          <cell r="A7" t="str">
            <v>ÅRHUS</v>
          </cell>
          <cell r="C7" t="str">
            <v>HANDICAP</v>
          </cell>
          <cell r="I7" t="str">
            <v>Passagerer</v>
          </cell>
          <cell r="V7">
            <v>1</v>
          </cell>
        </row>
        <row r="8">
          <cell r="A8" t="str">
            <v>ÅRHUS</v>
          </cell>
          <cell r="C8" t="str">
            <v>HANDICAP</v>
          </cell>
          <cell r="I8" t="str">
            <v>Netto</v>
          </cell>
          <cell r="V8">
            <v>4438.5599999999995</v>
          </cell>
        </row>
        <row r="9">
          <cell r="A9" t="str">
            <v>ÅRHUS</v>
          </cell>
          <cell r="C9" t="str">
            <v>HANDICAP</v>
          </cell>
          <cell r="I9" t="str">
            <v>Adm.omk</v>
          </cell>
          <cell r="V9">
            <v>0</v>
          </cell>
        </row>
        <row r="10">
          <cell r="A10" t="str">
            <v>ÅRHUS</v>
          </cell>
          <cell r="C10" t="str">
            <v>HANDICAP</v>
          </cell>
          <cell r="I10" t="str">
            <v>EB</v>
          </cell>
          <cell r="V10">
            <v>3952</v>
          </cell>
        </row>
        <row r="11">
          <cell r="A11" t="str">
            <v>ÅRHUS</v>
          </cell>
          <cell r="C11" t="str">
            <v>HANDICAP</v>
          </cell>
          <cell r="I11" t="str">
            <v>Ture</v>
          </cell>
          <cell r="V11">
            <v>4</v>
          </cell>
        </row>
        <row r="12">
          <cell r="A12" t="str">
            <v>ÅRHUS</v>
          </cell>
          <cell r="C12" t="str">
            <v>HANDICAP</v>
          </cell>
          <cell r="I12" t="str">
            <v>Rejselængde</v>
          </cell>
          <cell r="V12">
            <v>588</v>
          </cell>
        </row>
        <row r="13">
          <cell r="A13" t="str">
            <v>ÅRHUS</v>
          </cell>
          <cell r="C13" t="str">
            <v>HANDICAP</v>
          </cell>
          <cell r="I13" t="str">
            <v>Passagerer</v>
          </cell>
          <cell r="V13">
            <v>4</v>
          </cell>
        </row>
        <row r="14">
          <cell r="A14" t="str">
            <v>ÅRHUS</v>
          </cell>
          <cell r="C14" t="str">
            <v>HANDICAP</v>
          </cell>
          <cell r="I14" t="str">
            <v>Netto</v>
          </cell>
          <cell r="V14">
            <v>337.96</v>
          </cell>
        </row>
        <row r="15">
          <cell r="A15" t="str">
            <v>ÅRHUS</v>
          </cell>
          <cell r="C15" t="str">
            <v>HANDICAP</v>
          </cell>
          <cell r="I15" t="str">
            <v>Adm.omk</v>
          </cell>
          <cell r="V15">
            <v>0</v>
          </cell>
        </row>
        <row r="16">
          <cell r="A16" t="str">
            <v>ÅRHUS</v>
          </cell>
          <cell r="C16" t="str">
            <v>HANDICAP</v>
          </cell>
          <cell r="I16" t="str">
            <v>EB</v>
          </cell>
          <cell r="V16">
            <v>368</v>
          </cell>
        </row>
        <row r="17">
          <cell r="A17" t="str">
            <v>ÅRHUS</v>
          </cell>
          <cell r="C17" t="str">
            <v>HANDICAP</v>
          </cell>
          <cell r="I17" t="str">
            <v>Ture</v>
          </cell>
          <cell r="V17">
            <v>2</v>
          </cell>
        </row>
        <row r="18">
          <cell r="A18" t="str">
            <v>ÅRHUS</v>
          </cell>
          <cell r="C18" t="str">
            <v>HANDICAP</v>
          </cell>
          <cell r="I18" t="str">
            <v>Rejselængde</v>
          </cell>
          <cell r="V18">
            <v>92</v>
          </cell>
        </row>
        <row r="19">
          <cell r="A19" t="str">
            <v>ÅRHUS</v>
          </cell>
          <cell r="C19" t="str">
            <v>HANDICAP</v>
          </cell>
          <cell r="I19" t="str">
            <v>Passagerer</v>
          </cell>
          <cell r="V19">
            <v>2</v>
          </cell>
        </row>
        <row r="20">
          <cell r="A20" t="str">
            <v>ÅRHUS</v>
          </cell>
          <cell r="C20" t="str">
            <v>HANDICAP</v>
          </cell>
          <cell r="I20" t="str">
            <v>Netto</v>
          </cell>
          <cell r="V20">
            <v>6651.25</v>
          </cell>
        </row>
        <row r="21">
          <cell r="A21" t="str">
            <v>ÅRHUS</v>
          </cell>
          <cell r="C21" t="str">
            <v>HANDICAP</v>
          </cell>
          <cell r="I21" t="str">
            <v>Adm.omk</v>
          </cell>
          <cell r="V21">
            <v>0</v>
          </cell>
        </row>
        <row r="22">
          <cell r="A22" t="str">
            <v>ÅRHUS</v>
          </cell>
          <cell r="C22" t="str">
            <v>HANDICAP</v>
          </cell>
          <cell r="I22" t="str">
            <v>EB</v>
          </cell>
          <cell r="V22">
            <v>4427</v>
          </cell>
        </row>
        <row r="23">
          <cell r="A23" t="str">
            <v>ÅRHUS</v>
          </cell>
          <cell r="C23" t="str">
            <v>HANDICAP</v>
          </cell>
          <cell r="I23" t="str">
            <v>Ture</v>
          </cell>
          <cell r="V23">
            <v>8</v>
          </cell>
        </row>
        <row r="24">
          <cell r="A24" t="str">
            <v>ÅRHUS</v>
          </cell>
          <cell r="C24" t="str">
            <v>HANDICAP</v>
          </cell>
          <cell r="I24" t="str">
            <v>Rejselængde</v>
          </cell>
          <cell r="V24">
            <v>874</v>
          </cell>
        </row>
        <row r="25">
          <cell r="A25" t="str">
            <v>ÅRHUS</v>
          </cell>
          <cell r="C25" t="str">
            <v>HANDICAP</v>
          </cell>
          <cell r="I25" t="str">
            <v>Passagerer</v>
          </cell>
          <cell r="V25">
            <v>9</v>
          </cell>
        </row>
        <row r="26">
          <cell r="A26" t="str">
            <v>ÅRHUS</v>
          </cell>
          <cell r="C26" t="str">
            <v>HANDICAP</v>
          </cell>
          <cell r="I26" t="str">
            <v>Netto</v>
          </cell>
          <cell r="V26">
            <v>5148.42</v>
          </cell>
        </row>
        <row r="27">
          <cell r="A27" t="str">
            <v>ÅRHUS</v>
          </cell>
          <cell r="C27" t="str">
            <v>HANDICAP</v>
          </cell>
          <cell r="I27" t="str">
            <v>Adm.omk</v>
          </cell>
          <cell r="V27">
            <v>0</v>
          </cell>
        </row>
        <row r="28">
          <cell r="A28" t="str">
            <v>ÅRHUS</v>
          </cell>
          <cell r="C28" t="str">
            <v>HANDICAP</v>
          </cell>
          <cell r="I28" t="str">
            <v>EB</v>
          </cell>
          <cell r="V28">
            <v>4932</v>
          </cell>
        </row>
        <row r="29">
          <cell r="A29" t="str">
            <v>ÅRHUS</v>
          </cell>
          <cell r="C29" t="str">
            <v>HANDICAP</v>
          </cell>
          <cell r="I29" t="str">
            <v>Ture</v>
          </cell>
          <cell r="V29">
            <v>10</v>
          </cell>
        </row>
        <row r="30">
          <cell r="A30" t="str">
            <v>ÅRHUS</v>
          </cell>
          <cell r="C30" t="str">
            <v>HANDICAP</v>
          </cell>
          <cell r="I30" t="str">
            <v>Rejselængde</v>
          </cell>
          <cell r="V30">
            <v>1053</v>
          </cell>
        </row>
        <row r="31">
          <cell r="A31" t="str">
            <v>ÅRHUS</v>
          </cell>
          <cell r="C31" t="str">
            <v>HANDICAP</v>
          </cell>
          <cell r="I31" t="str">
            <v>Passagerer</v>
          </cell>
          <cell r="V31">
            <v>11</v>
          </cell>
        </row>
        <row r="32">
          <cell r="A32" t="str">
            <v>ÅRHUS</v>
          </cell>
          <cell r="C32" t="str">
            <v>HANDICAP</v>
          </cell>
          <cell r="I32" t="str">
            <v>Netto</v>
          </cell>
          <cell r="V32">
            <v>29890.51</v>
          </cell>
        </row>
        <row r="33">
          <cell r="A33" t="str">
            <v>ÅRHUS</v>
          </cell>
          <cell r="C33" t="str">
            <v>HANDICAP</v>
          </cell>
          <cell r="I33" t="str">
            <v>Adm.omk</v>
          </cell>
          <cell r="V33">
            <v>0</v>
          </cell>
        </row>
        <row r="34">
          <cell r="A34" t="str">
            <v>ÅRHUS</v>
          </cell>
          <cell r="C34" t="str">
            <v>HANDICAP</v>
          </cell>
          <cell r="I34" t="str">
            <v>EB</v>
          </cell>
          <cell r="V34">
            <v>11453</v>
          </cell>
        </row>
        <row r="35">
          <cell r="A35" t="str">
            <v>ÅRHUS</v>
          </cell>
          <cell r="C35" t="str">
            <v>HANDICAP</v>
          </cell>
          <cell r="I35" t="str">
            <v>Ture</v>
          </cell>
          <cell r="V35">
            <v>23</v>
          </cell>
        </row>
        <row r="36">
          <cell r="A36" t="str">
            <v>ÅRHUS</v>
          </cell>
          <cell r="C36" t="str">
            <v>HANDICAP</v>
          </cell>
          <cell r="I36" t="str">
            <v>Rejselængde</v>
          </cell>
          <cell r="V36">
            <v>2430</v>
          </cell>
        </row>
        <row r="37">
          <cell r="A37" t="str">
            <v>ÅRHUS</v>
          </cell>
          <cell r="C37" t="str">
            <v>HANDICAP</v>
          </cell>
          <cell r="I37" t="str">
            <v>Passagerer</v>
          </cell>
          <cell r="V37">
            <v>24</v>
          </cell>
        </row>
        <row r="38">
          <cell r="A38" t="str">
            <v>ÅRHUS</v>
          </cell>
          <cell r="C38" t="str">
            <v>HANDICAP</v>
          </cell>
          <cell r="I38" t="str">
            <v>Netto</v>
          </cell>
          <cell r="V38">
            <v>2945.18</v>
          </cell>
        </row>
        <row r="39">
          <cell r="A39" t="str">
            <v>ÅRHUS</v>
          </cell>
          <cell r="C39" t="str">
            <v>HANDICAP</v>
          </cell>
          <cell r="I39" t="str">
            <v>Adm.omk</v>
          </cell>
          <cell r="V39">
            <v>0</v>
          </cell>
        </row>
        <row r="40">
          <cell r="A40" t="str">
            <v>ÅRHUS</v>
          </cell>
          <cell r="C40" t="str">
            <v>HANDICAP</v>
          </cell>
          <cell r="I40" t="str">
            <v>EB</v>
          </cell>
          <cell r="V40">
            <v>6902</v>
          </cell>
        </row>
        <row r="41">
          <cell r="A41" t="str">
            <v>ÅRHUS</v>
          </cell>
          <cell r="C41" t="str">
            <v>HANDICAP</v>
          </cell>
          <cell r="I41" t="str">
            <v>Ture</v>
          </cell>
          <cell r="V41">
            <v>11</v>
          </cell>
        </row>
        <row r="42">
          <cell r="A42" t="str">
            <v>ÅRHUS</v>
          </cell>
          <cell r="C42" t="str">
            <v>HANDICAP</v>
          </cell>
          <cell r="I42" t="str">
            <v>Rejselængde</v>
          </cell>
          <cell r="V42">
            <v>1196</v>
          </cell>
        </row>
        <row r="43">
          <cell r="A43" t="str">
            <v>ÅRHUS</v>
          </cell>
          <cell r="C43" t="str">
            <v>HANDICAP</v>
          </cell>
          <cell r="I43" t="str">
            <v>Passagerer</v>
          </cell>
          <cell r="V43">
            <v>16</v>
          </cell>
        </row>
        <row r="44">
          <cell r="A44" t="str">
            <v>ÅRHUS</v>
          </cell>
          <cell r="C44" t="str">
            <v>HANDICAP</v>
          </cell>
          <cell r="I44" t="str">
            <v>Netto</v>
          </cell>
          <cell r="V44">
            <v>1885.83</v>
          </cell>
        </row>
        <row r="45">
          <cell r="A45" t="str">
            <v>ÅRHUS</v>
          </cell>
          <cell r="C45" t="str">
            <v>HANDICAP</v>
          </cell>
          <cell r="I45" t="str">
            <v>Adm.omk</v>
          </cell>
          <cell r="V45">
            <v>0</v>
          </cell>
        </row>
        <row r="46">
          <cell r="A46" t="str">
            <v>ÅRHUS</v>
          </cell>
          <cell r="C46" t="str">
            <v>HANDICAP</v>
          </cell>
          <cell r="I46" t="str">
            <v>EB</v>
          </cell>
          <cell r="V46">
            <v>1038</v>
          </cell>
        </row>
        <row r="47">
          <cell r="A47" t="str">
            <v>ÅRHUS</v>
          </cell>
          <cell r="C47" t="str">
            <v>HANDICAP</v>
          </cell>
          <cell r="I47" t="str">
            <v>Ture</v>
          </cell>
          <cell r="V47">
            <v>1</v>
          </cell>
        </row>
        <row r="48">
          <cell r="A48" t="str">
            <v>ÅRHUS</v>
          </cell>
          <cell r="C48" t="str">
            <v>HANDICAP</v>
          </cell>
          <cell r="I48" t="str">
            <v>Rejselængde</v>
          </cell>
          <cell r="V48">
            <v>112</v>
          </cell>
        </row>
        <row r="49">
          <cell r="A49" t="str">
            <v>ÅRHUS</v>
          </cell>
          <cell r="C49" t="str">
            <v>HANDICAP</v>
          </cell>
          <cell r="I49" t="str">
            <v>Passagerer</v>
          </cell>
          <cell r="V49">
            <v>3</v>
          </cell>
        </row>
        <row r="50">
          <cell r="A50" t="str">
            <v>ÅRHUS</v>
          </cell>
          <cell r="C50" t="str">
            <v>HANDICAP</v>
          </cell>
          <cell r="I50" t="str">
            <v>Netto</v>
          </cell>
          <cell r="V50">
            <v>4098.29</v>
          </cell>
        </row>
        <row r="51">
          <cell r="A51" t="str">
            <v>ÅRHUS</v>
          </cell>
          <cell r="C51" t="str">
            <v>HANDICAP</v>
          </cell>
          <cell r="I51" t="str">
            <v>Adm.omk</v>
          </cell>
          <cell r="V51">
            <v>0</v>
          </cell>
        </row>
        <row r="52">
          <cell r="A52" t="str">
            <v>ÅRHUS</v>
          </cell>
          <cell r="C52" t="str">
            <v>HANDICAP</v>
          </cell>
          <cell r="I52" t="str">
            <v>EB</v>
          </cell>
          <cell r="V52">
            <v>1206</v>
          </cell>
        </row>
        <row r="53">
          <cell r="A53" t="str">
            <v>ÅRHUS</v>
          </cell>
          <cell r="C53" t="str">
            <v>HANDICAP</v>
          </cell>
          <cell r="I53" t="str">
            <v>Ture</v>
          </cell>
          <cell r="V53">
            <v>13</v>
          </cell>
        </row>
        <row r="54">
          <cell r="A54" t="str">
            <v>ÅRHUS</v>
          </cell>
          <cell r="C54" t="str">
            <v>HANDICAP</v>
          </cell>
          <cell r="I54" t="str">
            <v>Rejselængde</v>
          </cell>
          <cell r="V54">
            <v>175</v>
          </cell>
        </row>
        <row r="55">
          <cell r="A55" t="str">
            <v>ÅRHUS</v>
          </cell>
          <cell r="C55" t="str">
            <v>HANDICAP</v>
          </cell>
          <cell r="I55" t="str">
            <v>Passagerer</v>
          </cell>
          <cell r="V55">
            <v>23</v>
          </cell>
        </row>
        <row r="56">
          <cell r="A56" t="str">
            <v>ÅRHUS</v>
          </cell>
          <cell r="C56" t="str">
            <v>HANDICAP</v>
          </cell>
          <cell r="I56" t="str">
            <v>Netto</v>
          </cell>
          <cell r="V56">
            <v>216.5</v>
          </cell>
        </row>
        <row r="57">
          <cell r="A57" t="str">
            <v>ÅRHUS</v>
          </cell>
          <cell r="C57" t="str">
            <v>HANDICAP</v>
          </cell>
          <cell r="I57" t="str">
            <v>Adm.omk</v>
          </cell>
          <cell r="V57">
            <v>0</v>
          </cell>
        </row>
        <row r="58">
          <cell r="A58" t="str">
            <v>ÅRHUS</v>
          </cell>
          <cell r="C58" t="str">
            <v>HANDICAP</v>
          </cell>
          <cell r="I58" t="str">
            <v>EB</v>
          </cell>
          <cell r="V58">
            <v>45</v>
          </cell>
        </row>
        <row r="59">
          <cell r="A59" t="str">
            <v>ÅRHUS</v>
          </cell>
          <cell r="C59" t="str">
            <v>HANDICAP</v>
          </cell>
          <cell r="I59" t="str">
            <v>Ture</v>
          </cell>
          <cell r="V59">
            <v>2</v>
          </cell>
        </row>
        <row r="60">
          <cell r="A60" t="str">
            <v>ÅRHUS</v>
          </cell>
          <cell r="C60" t="str">
            <v>HANDICAP</v>
          </cell>
          <cell r="I60" t="str">
            <v>Rejselængde</v>
          </cell>
          <cell r="V60">
            <v>4</v>
          </cell>
        </row>
        <row r="61">
          <cell r="A61" t="str">
            <v>ÅRHUS</v>
          </cell>
          <cell r="C61" t="str">
            <v>HANDICAP</v>
          </cell>
          <cell r="I61" t="str">
            <v>Passagerer</v>
          </cell>
          <cell r="V61">
            <v>2</v>
          </cell>
        </row>
        <row r="62">
          <cell r="A62" t="str">
            <v>ÅRHUS</v>
          </cell>
          <cell r="C62" t="str">
            <v>FLEXTUR</v>
          </cell>
          <cell r="I62" t="str">
            <v>Netto</v>
          </cell>
          <cell r="V62">
            <v>1321.49</v>
          </cell>
        </row>
        <row r="63">
          <cell r="A63" t="str">
            <v>ÅRHUS</v>
          </cell>
          <cell r="C63" t="str">
            <v>FLEXTUR</v>
          </cell>
          <cell r="I63" t="str">
            <v>Adm.omk</v>
          </cell>
          <cell r="V63">
            <v>64.319999999999993</v>
          </cell>
        </row>
        <row r="64">
          <cell r="A64" t="str">
            <v>ÅRHUS</v>
          </cell>
          <cell r="C64" t="str">
            <v>FLEXTUR</v>
          </cell>
          <cell r="I64" t="str">
            <v>EB</v>
          </cell>
          <cell r="V64">
            <v>124</v>
          </cell>
        </row>
        <row r="65">
          <cell r="A65" t="str">
            <v>ÅRHUS</v>
          </cell>
          <cell r="C65" t="str">
            <v>FLEXTUR</v>
          </cell>
          <cell r="I65" t="str">
            <v>Ture</v>
          </cell>
          <cell r="V65">
            <v>2</v>
          </cell>
        </row>
        <row r="66">
          <cell r="A66" t="str">
            <v>ÅRHUS</v>
          </cell>
          <cell r="C66" t="str">
            <v>FLEXTUR</v>
          </cell>
          <cell r="I66" t="str">
            <v>Rejselængde</v>
          </cell>
          <cell r="V66">
            <v>14</v>
          </cell>
        </row>
        <row r="67">
          <cell r="A67" t="str">
            <v>ÅRHUS</v>
          </cell>
          <cell r="C67" t="str">
            <v>FLEXTUR</v>
          </cell>
          <cell r="I67" t="str">
            <v>Passagerer</v>
          </cell>
          <cell r="V67">
            <v>4</v>
          </cell>
        </row>
        <row r="68">
          <cell r="A68" t="str">
            <v>ÅRHUS</v>
          </cell>
          <cell r="C68" t="str">
            <v>FLEXTUR</v>
          </cell>
          <cell r="I68" t="str">
            <v>Netto</v>
          </cell>
          <cell r="V68">
            <v>1026.32</v>
          </cell>
        </row>
        <row r="69">
          <cell r="A69" t="str">
            <v>ÅRHUS</v>
          </cell>
          <cell r="C69" t="str">
            <v>FLEXTUR</v>
          </cell>
          <cell r="I69" t="str">
            <v>Adm.omk</v>
          </cell>
          <cell r="V69">
            <v>96.48</v>
          </cell>
        </row>
        <row r="70">
          <cell r="A70" t="str">
            <v>ÅRHUS</v>
          </cell>
          <cell r="C70" t="str">
            <v>FLEXTUR</v>
          </cell>
          <cell r="I70" t="str">
            <v>EB</v>
          </cell>
          <cell r="V70">
            <v>98</v>
          </cell>
        </row>
        <row r="71">
          <cell r="A71" t="str">
            <v>ÅRHUS</v>
          </cell>
          <cell r="C71" t="str">
            <v>FLEXTUR</v>
          </cell>
          <cell r="I71" t="str">
            <v>Ture</v>
          </cell>
          <cell r="V71">
            <v>3</v>
          </cell>
        </row>
        <row r="72">
          <cell r="A72" t="str">
            <v>ÅRHUS</v>
          </cell>
          <cell r="C72" t="str">
            <v>FLEXTUR</v>
          </cell>
          <cell r="I72" t="str">
            <v>Rejselængde</v>
          </cell>
          <cell r="V72">
            <v>9</v>
          </cell>
        </row>
        <row r="73">
          <cell r="A73" t="str">
            <v>ÅRHUS</v>
          </cell>
          <cell r="C73" t="str">
            <v>FLEXTUR</v>
          </cell>
          <cell r="I73" t="str">
            <v>Passagerer</v>
          </cell>
          <cell r="V73">
            <v>3</v>
          </cell>
        </row>
        <row r="74">
          <cell r="A74" t="str">
            <v>ÅRHUS</v>
          </cell>
          <cell r="C74" t="str">
            <v>FLEXTUR</v>
          </cell>
          <cell r="I74" t="str">
            <v>Netto</v>
          </cell>
          <cell r="V74">
            <v>372331.97000000009</v>
          </cell>
        </row>
        <row r="75">
          <cell r="A75" t="str">
            <v>ÅRHUS</v>
          </cell>
          <cell r="C75" t="str">
            <v>FLEXTUR</v>
          </cell>
          <cell r="I75" t="str">
            <v>Adm.omk</v>
          </cell>
          <cell r="V75">
            <v>131309.28</v>
          </cell>
        </row>
        <row r="76">
          <cell r="A76" t="str">
            <v>ÅRHUS</v>
          </cell>
          <cell r="C76" t="str">
            <v>FLEXTUR</v>
          </cell>
          <cell r="I76" t="str">
            <v>EB</v>
          </cell>
          <cell r="V76">
            <v>252840</v>
          </cell>
        </row>
        <row r="77">
          <cell r="A77" t="str">
            <v>ÅRHUS</v>
          </cell>
          <cell r="C77" t="str">
            <v>FLEXTUR</v>
          </cell>
          <cell r="I77" t="str">
            <v>Ture</v>
          </cell>
          <cell r="V77">
            <v>4083</v>
          </cell>
        </row>
        <row r="78">
          <cell r="A78" t="str">
            <v>ÅRHUS</v>
          </cell>
          <cell r="C78" t="str">
            <v>FLEXTUR</v>
          </cell>
          <cell r="I78" t="str">
            <v>Rejselængde</v>
          </cell>
          <cell r="V78">
            <v>36657</v>
          </cell>
        </row>
        <row r="79">
          <cell r="A79" t="str">
            <v>ÅRHUS</v>
          </cell>
          <cell r="C79" t="str">
            <v>FLEXTUR</v>
          </cell>
          <cell r="I79" t="str">
            <v>Passagerer</v>
          </cell>
          <cell r="V79">
            <v>4469</v>
          </cell>
        </row>
        <row r="80">
          <cell r="A80" t="str">
            <v>ÅRHUS</v>
          </cell>
          <cell r="C80" t="str">
            <v>FLEXTUR</v>
          </cell>
          <cell r="I80" t="str">
            <v>Netto</v>
          </cell>
          <cell r="V80">
            <v>301.64</v>
          </cell>
        </row>
        <row r="81">
          <cell r="A81" t="str">
            <v>ÅRHUS</v>
          </cell>
          <cell r="C81" t="str">
            <v>FLEXTUR</v>
          </cell>
          <cell r="I81" t="str">
            <v>Adm.omk</v>
          </cell>
          <cell r="V81">
            <v>64.319999999999993</v>
          </cell>
        </row>
        <row r="82">
          <cell r="A82" t="str">
            <v>ÅRHUS</v>
          </cell>
          <cell r="C82" t="str">
            <v>FLEXTUR</v>
          </cell>
          <cell r="I82" t="str">
            <v>EB</v>
          </cell>
          <cell r="V82">
            <v>210</v>
          </cell>
        </row>
        <row r="83">
          <cell r="A83" t="str">
            <v>ÅRHUS</v>
          </cell>
          <cell r="C83" t="str">
            <v>FLEXTUR</v>
          </cell>
          <cell r="I83" t="str">
            <v>Ture</v>
          </cell>
          <cell r="V83">
            <v>2</v>
          </cell>
        </row>
        <row r="84">
          <cell r="A84" t="str">
            <v>ÅRHUS</v>
          </cell>
          <cell r="C84" t="str">
            <v>FLEXTUR</v>
          </cell>
          <cell r="I84" t="str">
            <v>Rejselængde</v>
          </cell>
          <cell r="V84">
            <v>15</v>
          </cell>
        </row>
        <row r="85">
          <cell r="A85" t="str">
            <v>ÅRHUS</v>
          </cell>
          <cell r="C85" t="str">
            <v>FLEXTUR</v>
          </cell>
          <cell r="I85" t="str">
            <v>Passagerer</v>
          </cell>
          <cell r="V85">
            <v>4</v>
          </cell>
        </row>
        <row r="86">
          <cell r="A86" t="str">
            <v>ÅRHUS</v>
          </cell>
          <cell r="C86" t="str">
            <v>FLEXTUR</v>
          </cell>
          <cell r="I86" t="str">
            <v>Netto</v>
          </cell>
          <cell r="V86">
            <v>333.62</v>
          </cell>
        </row>
        <row r="87">
          <cell r="A87" t="str">
            <v>ÅRHUS</v>
          </cell>
          <cell r="C87" t="str">
            <v>FLEXTUR</v>
          </cell>
          <cell r="I87" t="str">
            <v>Adm.omk</v>
          </cell>
          <cell r="V87">
            <v>64.319999999999993</v>
          </cell>
        </row>
        <row r="88">
          <cell r="A88" t="str">
            <v>ÅRHUS</v>
          </cell>
          <cell r="C88" t="str">
            <v>FLEXTUR</v>
          </cell>
          <cell r="I88" t="str">
            <v>EB</v>
          </cell>
          <cell r="V88">
            <v>354</v>
          </cell>
        </row>
        <row r="89">
          <cell r="A89" t="str">
            <v>ÅRHUS</v>
          </cell>
          <cell r="C89" t="str">
            <v>FLEXTUR</v>
          </cell>
          <cell r="I89" t="str">
            <v>Ture</v>
          </cell>
          <cell r="V89">
            <v>2</v>
          </cell>
        </row>
        <row r="90">
          <cell r="A90" t="str">
            <v>ÅRHUS</v>
          </cell>
          <cell r="C90" t="str">
            <v>FLEXTUR</v>
          </cell>
          <cell r="I90" t="str">
            <v>Rejselængde</v>
          </cell>
          <cell r="V90">
            <v>64</v>
          </cell>
        </row>
        <row r="91">
          <cell r="A91" t="str">
            <v>ÅRHUS</v>
          </cell>
          <cell r="C91" t="str">
            <v>FLEXTUR</v>
          </cell>
          <cell r="I91" t="str">
            <v>Passagerer</v>
          </cell>
          <cell r="V91">
            <v>3</v>
          </cell>
        </row>
        <row r="92">
          <cell r="A92" t="str">
            <v>ÅRHUS</v>
          </cell>
          <cell r="C92" t="str">
            <v>FLEXTUR</v>
          </cell>
          <cell r="I92" t="str">
            <v>Netto</v>
          </cell>
          <cell r="V92">
            <v>382642.81</v>
          </cell>
        </row>
        <row r="93">
          <cell r="A93" t="str">
            <v>ÅRHUS</v>
          </cell>
          <cell r="C93" t="str">
            <v>FLEXTUR</v>
          </cell>
          <cell r="I93" t="str">
            <v>Adm.omk</v>
          </cell>
          <cell r="V93">
            <v>84194.87999999999</v>
          </cell>
        </row>
        <row r="94">
          <cell r="A94" t="str">
            <v>ÅRHUS</v>
          </cell>
          <cell r="C94" t="str">
            <v>FLEXTUR</v>
          </cell>
          <cell r="I94" t="str">
            <v>EB</v>
          </cell>
          <cell r="V94">
            <v>177687</v>
          </cell>
        </row>
        <row r="95">
          <cell r="A95" t="str">
            <v>ÅRHUS</v>
          </cell>
          <cell r="C95" t="str">
            <v>FLEXTUR</v>
          </cell>
          <cell r="I95" t="str">
            <v>Ture</v>
          </cell>
          <cell r="V95">
            <v>2618</v>
          </cell>
        </row>
        <row r="96">
          <cell r="A96" t="str">
            <v>ÅRHUS</v>
          </cell>
          <cell r="C96" t="str">
            <v>FLEXTUR</v>
          </cell>
          <cell r="I96" t="str">
            <v>Rejselængde</v>
          </cell>
          <cell r="V96">
            <v>31468</v>
          </cell>
        </row>
        <row r="97">
          <cell r="A97" t="str">
            <v>ÅRHUS</v>
          </cell>
          <cell r="C97" t="str">
            <v>FLEXTUR</v>
          </cell>
          <cell r="I97" t="str">
            <v>Passagerer</v>
          </cell>
          <cell r="V97">
            <v>3069</v>
          </cell>
        </row>
        <row r="98">
          <cell r="A98" t="str">
            <v>ÅRHUS</v>
          </cell>
          <cell r="C98" t="str">
            <v>FLEXTUR</v>
          </cell>
          <cell r="I98" t="str">
            <v>Netto</v>
          </cell>
          <cell r="V98">
            <v>322.05</v>
          </cell>
        </row>
        <row r="99">
          <cell r="A99" t="str">
            <v>ÅRHUS</v>
          </cell>
          <cell r="C99" t="str">
            <v>FLEXTUR</v>
          </cell>
          <cell r="I99" t="str">
            <v>Adm.omk</v>
          </cell>
          <cell r="V99">
            <v>32.159999999999997</v>
          </cell>
        </row>
        <row r="100">
          <cell r="A100" t="str">
            <v>ÅRHUS</v>
          </cell>
          <cell r="C100" t="str">
            <v>FLEXTUR</v>
          </cell>
          <cell r="I100" t="str">
            <v>EB</v>
          </cell>
          <cell r="V100">
            <v>0</v>
          </cell>
        </row>
        <row r="101">
          <cell r="A101" t="str">
            <v>ÅRHUS</v>
          </cell>
          <cell r="C101" t="str">
            <v>FLEXTUR</v>
          </cell>
          <cell r="I101" t="str">
            <v>Ture</v>
          </cell>
          <cell r="V101">
            <v>1</v>
          </cell>
        </row>
        <row r="102">
          <cell r="A102" t="str">
            <v>ÅRHUS</v>
          </cell>
          <cell r="C102" t="str">
            <v>FLEXTUR</v>
          </cell>
          <cell r="I102" t="str">
            <v>Rejselængde</v>
          </cell>
          <cell r="V102">
            <v>6</v>
          </cell>
        </row>
        <row r="103">
          <cell r="A103" t="str">
            <v>ÅRHUS</v>
          </cell>
          <cell r="C103" t="str">
            <v>FLEXTUR</v>
          </cell>
          <cell r="I103" t="str">
            <v>Passagerer</v>
          </cell>
          <cell r="V103">
            <v>2</v>
          </cell>
        </row>
        <row r="104">
          <cell r="A104" t="str">
            <v>ÅRHUS</v>
          </cell>
          <cell r="C104" t="str">
            <v>FLEXTUR</v>
          </cell>
          <cell r="I104" t="str">
            <v>Netto</v>
          </cell>
          <cell r="V104">
            <v>60677.03</v>
          </cell>
        </row>
        <row r="105">
          <cell r="A105" t="str">
            <v>ÅRHUS</v>
          </cell>
          <cell r="C105" t="str">
            <v>FLEXTUR</v>
          </cell>
          <cell r="I105" t="str">
            <v>Adm.omk</v>
          </cell>
          <cell r="V105">
            <v>17173.440000000002</v>
          </cell>
        </row>
        <row r="106">
          <cell r="A106" t="str">
            <v>ÅRHUS</v>
          </cell>
          <cell r="C106" t="str">
            <v>FLEXTUR</v>
          </cell>
          <cell r="I106" t="str">
            <v>EB</v>
          </cell>
          <cell r="V106">
            <v>46509</v>
          </cell>
        </row>
        <row r="107">
          <cell r="A107" t="str">
            <v>ÅRHUS</v>
          </cell>
          <cell r="C107" t="str">
            <v>FLEXTUR</v>
          </cell>
          <cell r="I107" t="str">
            <v>Ture</v>
          </cell>
          <cell r="V107">
            <v>534</v>
          </cell>
        </row>
        <row r="108">
          <cell r="A108" t="str">
            <v>ÅRHUS</v>
          </cell>
          <cell r="C108" t="str">
            <v>FLEXTUR</v>
          </cell>
          <cell r="I108" t="str">
            <v>Rejselængde</v>
          </cell>
          <cell r="V108">
            <v>7432</v>
          </cell>
        </row>
        <row r="109">
          <cell r="A109" t="str">
            <v>ÅRHUS</v>
          </cell>
          <cell r="C109" t="str">
            <v>FLEXTUR</v>
          </cell>
          <cell r="I109" t="str">
            <v>Passagerer</v>
          </cell>
          <cell r="V109">
            <v>597</v>
          </cell>
        </row>
        <row r="110">
          <cell r="A110" t="str">
            <v>ÅRHUS</v>
          </cell>
          <cell r="C110" t="str">
            <v>FLEXTUR</v>
          </cell>
          <cell r="I110" t="str">
            <v>Netto</v>
          </cell>
          <cell r="V110">
            <v>19664.600000000002</v>
          </cell>
        </row>
        <row r="111">
          <cell r="A111" t="str">
            <v>ÅRHUS</v>
          </cell>
          <cell r="C111" t="str">
            <v>FLEXTUR</v>
          </cell>
          <cell r="I111" t="str">
            <v>Adm.omk</v>
          </cell>
          <cell r="V111">
            <v>6046.0800000000008</v>
          </cell>
        </row>
        <row r="112">
          <cell r="A112" t="str">
            <v>ÅRHUS</v>
          </cell>
          <cell r="C112" t="str">
            <v>FLEXTUR</v>
          </cell>
          <cell r="I112" t="str">
            <v>EB</v>
          </cell>
          <cell r="V112">
            <v>17971</v>
          </cell>
        </row>
        <row r="113">
          <cell r="A113" t="str">
            <v>ÅRHUS</v>
          </cell>
          <cell r="C113" t="str">
            <v>FLEXTUR</v>
          </cell>
          <cell r="I113" t="str">
            <v>Ture</v>
          </cell>
          <cell r="V113">
            <v>188</v>
          </cell>
        </row>
        <row r="114">
          <cell r="A114" t="str">
            <v>ÅRHUS</v>
          </cell>
          <cell r="C114" t="str">
            <v>FLEXTUR</v>
          </cell>
          <cell r="I114" t="str">
            <v>Rejselængde</v>
          </cell>
          <cell r="V114">
            <v>2717</v>
          </cell>
        </row>
        <row r="115">
          <cell r="A115" t="str">
            <v>ÅRHUS</v>
          </cell>
          <cell r="C115" t="str">
            <v>FLEXTUR</v>
          </cell>
          <cell r="I115" t="str">
            <v>Passagerer</v>
          </cell>
          <cell r="V115">
            <v>221</v>
          </cell>
        </row>
        <row r="116">
          <cell r="A116" t="str">
            <v>ÅRHUS</v>
          </cell>
          <cell r="C116" t="str">
            <v>FLEXTUR</v>
          </cell>
          <cell r="I116" t="str">
            <v>Netto</v>
          </cell>
          <cell r="V116">
            <v>-3692.29</v>
          </cell>
        </row>
        <row r="117">
          <cell r="A117" t="str">
            <v>ÅRHUS</v>
          </cell>
          <cell r="C117" t="str">
            <v>FLEXTUR</v>
          </cell>
          <cell r="I117" t="str">
            <v>Adm.omk</v>
          </cell>
          <cell r="V117">
            <v>160.79999999999998</v>
          </cell>
        </row>
        <row r="118">
          <cell r="A118" t="str">
            <v>ÅRHUS</v>
          </cell>
          <cell r="C118" t="str">
            <v>FLEXTUR</v>
          </cell>
          <cell r="I118" t="str">
            <v>EB</v>
          </cell>
          <cell r="V118">
            <v>6990</v>
          </cell>
        </row>
        <row r="119">
          <cell r="A119" t="str">
            <v>ÅRHUS</v>
          </cell>
          <cell r="C119" t="str">
            <v>FLEXTUR</v>
          </cell>
          <cell r="I119" t="str">
            <v>Ture</v>
          </cell>
          <cell r="V119">
            <v>5</v>
          </cell>
        </row>
        <row r="120">
          <cell r="A120" t="str">
            <v>ÅRHUS</v>
          </cell>
          <cell r="C120" t="str">
            <v>FLEXTUR</v>
          </cell>
          <cell r="I120" t="str">
            <v>Rejselængde</v>
          </cell>
          <cell r="V120">
            <v>442</v>
          </cell>
        </row>
        <row r="121">
          <cell r="A121" t="str">
            <v>ÅRHUS</v>
          </cell>
          <cell r="C121" t="str">
            <v>FLEXTUR</v>
          </cell>
          <cell r="I121" t="str">
            <v>Passagerer</v>
          </cell>
          <cell r="V121">
            <v>5</v>
          </cell>
        </row>
        <row r="122">
          <cell r="A122" t="str">
            <v>ÅRHUS</v>
          </cell>
          <cell r="C122" t="str">
            <v>FLEXTUR</v>
          </cell>
          <cell r="I122" t="str">
            <v>Netto</v>
          </cell>
          <cell r="V122">
            <v>501.96</v>
          </cell>
        </row>
        <row r="123">
          <cell r="A123" t="str">
            <v>ÅRHUS</v>
          </cell>
          <cell r="C123" t="str">
            <v>FLEXTUR</v>
          </cell>
          <cell r="I123" t="str">
            <v>Adm.omk</v>
          </cell>
          <cell r="V123">
            <v>257.27999999999997</v>
          </cell>
        </row>
        <row r="124">
          <cell r="A124" t="str">
            <v>ÅRHUS</v>
          </cell>
          <cell r="C124" t="str">
            <v>FLEXTUR</v>
          </cell>
          <cell r="I124" t="str">
            <v>EB</v>
          </cell>
          <cell r="V124">
            <v>586</v>
          </cell>
        </row>
        <row r="125">
          <cell r="A125" t="str">
            <v>ÅRHUS</v>
          </cell>
          <cell r="C125" t="str">
            <v>FLEXTUR</v>
          </cell>
          <cell r="I125" t="str">
            <v>Ture</v>
          </cell>
          <cell r="V125">
            <v>8</v>
          </cell>
        </row>
        <row r="126">
          <cell r="A126" t="str">
            <v>ÅRHUS</v>
          </cell>
          <cell r="C126" t="str">
            <v>FLEXTUR</v>
          </cell>
          <cell r="I126" t="str">
            <v>Rejselængde</v>
          </cell>
          <cell r="V126">
            <v>80</v>
          </cell>
        </row>
        <row r="127">
          <cell r="A127" t="str">
            <v>ÅRHUS</v>
          </cell>
          <cell r="C127" t="str">
            <v>FLEXTUR</v>
          </cell>
          <cell r="I127" t="str">
            <v>Passagerer</v>
          </cell>
          <cell r="V127">
            <v>8</v>
          </cell>
        </row>
        <row r="128">
          <cell r="A128" t="str">
            <v>ÅRHUS</v>
          </cell>
          <cell r="C128" t="str">
            <v>HANDICAP</v>
          </cell>
          <cell r="I128" t="str">
            <v>Netto</v>
          </cell>
          <cell r="V128">
            <v>3488741.09</v>
          </cell>
        </row>
        <row r="129">
          <cell r="A129" t="str">
            <v>ÅRHUS</v>
          </cell>
          <cell r="C129" t="str">
            <v>HANDICAP</v>
          </cell>
          <cell r="I129" t="str">
            <v>Adm.omk</v>
          </cell>
          <cell r="V129">
            <v>0</v>
          </cell>
        </row>
        <row r="130">
          <cell r="A130" t="str">
            <v>ÅRHUS</v>
          </cell>
          <cell r="C130" t="str">
            <v>HANDICAP</v>
          </cell>
          <cell r="I130" t="str">
            <v>EB</v>
          </cell>
          <cell r="V130">
            <v>559518</v>
          </cell>
        </row>
        <row r="131">
          <cell r="A131" t="str">
            <v>ÅRHUS</v>
          </cell>
          <cell r="C131" t="str">
            <v>HANDICAP</v>
          </cell>
          <cell r="I131" t="str">
            <v>Ture</v>
          </cell>
          <cell r="V131">
            <v>10171</v>
          </cell>
        </row>
        <row r="132">
          <cell r="A132" t="str">
            <v>ÅRHUS</v>
          </cell>
          <cell r="C132" t="str">
            <v>HANDICAP</v>
          </cell>
          <cell r="I132" t="str">
            <v>Rejselængde</v>
          </cell>
          <cell r="V132">
            <v>74377</v>
          </cell>
        </row>
        <row r="133">
          <cell r="A133" t="str">
            <v>ÅRHUS</v>
          </cell>
          <cell r="C133" t="str">
            <v>HANDICAP</v>
          </cell>
          <cell r="I133" t="str">
            <v>Passagerer</v>
          </cell>
          <cell r="V133">
            <v>13618</v>
          </cell>
        </row>
        <row r="134">
          <cell r="A134" t="str">
            <v>ÅRHUS</v>
          </cell>
          <cell r="C134" t="str">
            <v>HANDICAP</v>
          </cell>
          <cell r="I134" t="str">
            <v>Netto</v>
          </cell>
          <cell r="V134">
            <v>4541980.58</v>
          </cell>
        </row>
        <row r="135">
          <cell r="A135" t="str">
            <v>ÅRHUS</v>
          </cell>
          <cell r="C135" t="str">
            <v>HANDICAP</v>
          </cell>
          <cell r="I135" t="str">
            <v>Adm.omk</v>
          </cell>
          <cell r="V135">
            <v>0</v>
          </cell>
        </row>
        <row r="136">
          <cell r="A136" t="str">
            <v>ÅRHUS</v>
          </cell>
          <cell r="C136" t="str">
            <v>HANDICAP</v>
          </cell>
          <cell r="I136" t="str">
            <v>EB</v>
          </cell>
          <cell r="V136">
            <v>1315351</v>
          </cell>
        </row>
        <row r="137">
          <cell r="A137" t="str">
            <v>ÅRHUS</v>
          </cell>
          <cell r="C137" t="str">
            <v>HANDICAP</v>
          </cell>
          <cell r="I137" t="str">
            <v>Ture</v>
          </cell>
          <cell r="V137">
            <v>27007</v>
          </cell>
        </row>
        <row r="138">
          <cell r="A138" t="str">
            <v>ÅRHUS</v>
          </cell>
          <cell r="C138" t="str">
            <v>HANDICAP</v>
          </cell>
          <cell r="I138" t="str">
            <v>Rejselængde</v>
          </cell>
          <cell r="V138">
            <v>174075</v>
          </cell>
        </row>
        <row r="139">
          <cell r="A139" t="str">
            <v>ÅRHUS</v>
          </cell>
          <cell r="C139" t="str">
            <v>HANDICAP</v>
          </cell>
          <cell r="I139" t="str">
            <v>Passagerer</v>
          </cell>
          <cell r="V139">
            <v>30194</v>
          </cell>
        </row>
        <row r="140">
          <cell r="A140" t="str">
            <v>ÅRHUS</v>
          </cell>
          <cell r="C140" t="str">
            <v>HANDICAP</v>
          </cell>
          <cell r="I140" t="str">
            <v>Netto</v>
          </cell>
          <cell r="V140">
            <v>5612068.3700000001</v>
          </cell>
        </row>
        <row r="141">
          <cell r="A141" t="str">
            <v>ÅRHUS</v>
          </cell>
          <cell r="C141" t="str">
            <v>HANDICAP</v>
          </cell>
          <cell r="I141" t="str">
            <v>Adm.omk</v>
          </cell>
          <cell r="V141">
            <v>0</v>
          </cell>
        </row>
        <row r="142">
          <cell r="A142" t="str">
            <v>ÅRHUS</v>
          </cell>
          <cell r="C142" t="str">
            <v>HANDICAP</v>
          </cell>
          <cell r="I142" t="str">
            <v>EB</v>
          </cell>
          <cell r="V142">
            <v>897133</v>
          </cell>
        </row>
        <row r="143">
          <cell r="A143" t="str">
            <v>ÅRHUS</v>
          </cell>
          <cell r="C143" t="str">
            <v>HANDICAP</v>
          </cell>
          <cell r="I143" t="str">
            <v>Ture</v>
          </cell>
          <cell r="V143">
            <v>15336</v>
          </cell>
        </row>
        <row r="144">
          <cell r="A144" t="str">
            <v>ÅRHUS</v>
          </cell>
          <cell r="C144" t="str">
            <v>HANDICAP</v>
          </cell>
          <cell r="I144" t="str">
            <v>Rejselængde</v>
          </cell>
          <cell r="V144">
            <v>131531</v>
          </cell>
        </row>
        <row r="145">
          <cell r="A145" t="str">
            <v>ÅRHUS</v>
          </cell>
          <cell r="C145" t="str">
            <v>HANDICAP</v>
          </cell>
          <cell r="I145" t="str">
            <v>Passagerer</v>
          </cell>
          <cell r="V145">
            <v>20050</v>
          </cell>
        </row>
        <row r="146">
          <cell r="A146" t="str">
            <v>ÅRHUS</v>
          </cell>
          <cell r="C146" t="str">
            <v>HANDICAP</v>
          </cell>
          <cell r="I146" t="str">
            <v>Netto</v>
          </cell>
          <cell r="V146">
            <v>4576653.9499999993</v>
          </cell>
        </row>
        <row r="147">
          <cell r="A147" t="str">
            <v>ÅRHUS</v>
          </cell>
          <cell r="C147" t="str">
            <v>HANDICAP</v>
          </cell>
          <cell r="I147" t="str">
            <v>Adm.omk</v>
          </cell>
          <cell r="V147">
            <v>0</v>
          </cell>
        </row>
        <row r="148">
          <cell r="A148" t="str">
            <v>ÅRHUS</v>
          </cell>
          <cell r="C148" t="str">
            <v>HANDICAP</v>
          </cell>
          <cell r="I148" t="str">
            <v>EB</v>
          </cell>
          <cell r="V148">
            <v>1378350</v>
          </cell>
        </row>
        <row r="149">
          <cell r="A149" t="str">
            <v>ÅRHUS</v>
          </cell>
          <cell r="C149" t="str">
            <v>HANDICAP</v>
          </cell>
          <cell r="I149" t="str">
            <v>Ture</v>
          </cell>
          <cell r="V149">
            <v>27353</v>
          </cell>
        </row>
        <row r="150">
          <cell r="A150" t="str">
            <v>ÅRHUS</v>
          </cell>
          <cell r="C150" t="str">
            <v>HANDICAP</v>
          </cell>
          <cell r="I150" t="str">
            <v>Rejselængde</v>
          </cell>
          <cell r="V150">
            <v>182487</v>
          </cell>
        </row>
        <row r="151">
          <cell r="A151" t="str">
            <v>ÅRHUS</v>
          </cell>
          <cell r="C151" t="str">
            <v>HANDICAP</v>
          </cell>
          <cell r="I151" t="str">
            <v>Passagerer</v>
          </cell>
          <cell r="V151">
            <v>29728</v>
          </cell>
        </row>
        <row r="152">
          <cell r="A152" t="str">
            <v>ÅRHUS</v>
          </cell>
          <cell r="C152" t="str">
            <v>HANDICAP</v>
          </cell>
          <cell r="I152" t="str">
            <v>Netto</v>
          </cell>
          <cell r="V152">
            <v>1231399.48</v>
          </cell>
        </row>
        <row r="153">
          <cell r="A153" t="str">
            <v>ÅRHUS</v>
          </cell>
          <cell r="C153" t="str">
            <v>HANDICAP</v>
          </cell>
          <cell r="I153" t="str">
            <v>Adm.omk</v>
          </cell>
          <cell r="V153">
            <v>0</v>
          </cell>
        </row>
        <row r="154">
          <cell r="A154" t="str">
            <v>ÅRHUS</v>
          </cell>
          <cell r="C154" t="str">
            <v>HANDICAP</v>
          </cell>
          <cell r="I154" t="str">
            <v>EB</v>
          </cell>
          <cell r="V154">
            <v>207062</v>
          </cell>
        </row>
        <row r="155">
          <cell r="A155" t="str">
            <v>ÅRHUS</v>
          </cell>
          <cell r="C155" t="str">
            <v>HANDICAP</v>
          </cell>
          <cell r="I155" t="str">
            <v>Ture</v>
          </cell>
          <cell r="V155">
            <v>3523</v>
          </cell>
        </row>
        <row r="156">
          <cell r="A156" t="str">
            <v>ÅRHUS</v>
          </cell>
          <cell r="C156" t="str">
            <v>HANDICAP</v>
          </cell>
          <cell r="I156" t="str">
            <v>Rejselængde</v>
          </cell>
          <cell r="V156">
            <v>32740</v>
          </cell>
        </row>
        <row r="157">
          <cell r="A157" t="str">
            <v>ÅRHUS</v>
          </cell>
          <cell r="C157" t="str">
            <v>HANDICAP</v>
          </cell>
          <cell r="I157" t="str">
            <v>Passagerer</v>
          </cell>
          <cell r="V157">
            <v>4168</v>
          </cell>
        </row>
        <row r="158">
          <cell r="A158" t="str">
            <v>ÅRHUS</v>
          </cell>
          <cell r="C158" t="str">
            <v>HANDICAP</v>
          </cell>
          <cell r="I158" t="str">
            <v>Netto</v>
          </cell>
          <cell r="V158">
            <v>830059.00000000012</v>
          </cell>
        </row>
        <row r="159">
          <cell r="A159" t="str">
            <v>ÅRHUS</v>
          </cell>
          <cell r="C159" t="str">
            <v>HANDICAP</v>
          </cell>
          <cell r="I159" t="str">
            <v>Adm.omk</v>
          </cell>
          <cell r="V159">
            <v>0</v>
          </cell>
        </row>
        <row r="160">
          <cell r="A160" t="str">
            <v>ÅRHUS</v>
          </cell>
          <cell r="C160" t="str">
            <v>HANDICAP</v>
          </cell>
          <cell r="I160" t="str">
            <v>EB</v>
          </cell>
          <cell r="V160">
            <v>242265</v>
          </cell>
        </row>
        <row r="161">
          <cell r="A161" t="str">
            <v>ÅRHUS</v>
          </cell>
          <cell r="C161" t="str">
            <v>HANDICAP</v>
          </cell>
          <cell r="I161" t="str">
            <v>Ture</v>
          </cell>
          <cell r="V161">
            <v>4641</v>
          </cell>
        </row>
        <row r="162">
          <cell r="A162" t="str">
            <v>ÅRHUS</v>
          </cell>
          <cell r="C162" t="str">
            <v>HANDICAP</v>
          </cell>
          <cell r="I162" t="str">
            <v>Rejselængde</v>
          </cell>
          <cell r="V162">
            <v>35680</v>
          </cell>
        </row>
        <row r="163">
          <cell r="A163" t="str">
            <v>ÅRHUS</v>
          </cell>
          <cell r="C163" t="str">
            <v>HANDICAP</v>
          </cell>
          <cell r="I163" t="str">
            <v>Passagerer</v>
          </cell>
          <cell r="V163">
            <v>5182</v>
          </cell>
        </row>
        <row r="164">
          <cell r="A164" t="str">
            <v>ÅRHUS</v>
          </cell>
          <cell r="C164" t="str">
            <v>HANDICAP</v>
          </cell>
          <cell r="I164" t="str">
            <v>Netto</v>
          </cell>
          <cell r="V164">
            <v>33325.39</v>
          </cell>
        </row>
        <row r="165">
          <cell r="A165" t="str">
            <v>ÅRHUS</v>
          </cell>
          <cell r="C165" t="str">
            <v>HANDICAP</v>
          </cell>
          <cell r="I165" t="str">
            <v>Adm.omk</v>
          </cell>
          <cell r="V165">
            <v>0</v>
          </cell>
        </row>
        <row r="166">
          <cell r="A166" t="str">
            <v>ÅRHUS</v>
          </cell>
          <cell r="C166" t="str">
            <v>HANDICAP</v>
          </cell>
          <cell r="I166" t="str">
            <v>EB</v>
          </cell>
          <cell r="V166">
            <v>0</v>
          </cell>
        </row>
        <row r="167">
          <cell r="A167" t="str">
            <v>ÅRHUS</v>
          </cell>
          <cell r="C167" t="str">
            <v>HANDICAP</v>
          </cell>
          <cell r="I167" t="str">
            <v>Ture</v>
          </cell>
          <cell r="V167">
            <v>107</v>
          </cell>
        </row>
        <row r="168">
          <cell r="A168" t="str">
            <v>ÅRHUS</v>
          </cell>
          <cell r="C168" t="str">
            <v>HANDICAP</v>
          </cell>
          <cell r="I168" t="str">
            <v>Rejselængde</v>
          </cell>
          <cell r="V168">
            <v>1076</v>
          </cell>
        </row>
        <row r="169">
          <cell r="A169" t="str">
            <v>ÅRHUS</v>
          </cell>
          <cell r="C169" t="str">
            <v>HANDICAP</v>
          </cell>
          <cell r="I169" t="str">
            <v>Passagerer</v>
          </cell>
          <cell r="V169">
            <v>108</v>
          </cell>
        </row>
        <row r="170">
          <cell r="A170" t="str">
            <v>ÅRHUS</v>
          </cell>
          <cell r="C170" t="str">
            <v>HANDICAP</v>
          </cell>
          <cell r="I170" t="str">
            <v>Netto</v>
          </cell>
          <cell r="V170">
            <v>11850.580000000002</v>
          </cell>
        </row>
        <row r="171">
          <cell r="A171" t="str">
            <v>ÅRHUS</v>
          </cell>
          <cell r="C171" t="str">
            <v>HANDICAP</v>
          </cell>
          <cell r="I171" t="str">
            <v>Adm.omk</v>
          </cell>
          <cell r="V171">
            <v>0</v>
          </cell>
        </row>
        <row r="172">
          <cell r="A172" t="str">
            <v>ÅRHUS</v>
          </cell>
          <cell r="C172" t="str">
            <v>HANDICAP</v>
          </cell>
          <cell r="I172" t="str">
            <v>EB</v>
          </cell>
          <cell r="V172">
            <v>0</v>
          </cell>
        </row>
        <row r="173">
          <cell r="A173" t="str">
            <v>ÅRHUS</v>
          </cell>
          <cell r="C173" t="str">
            <v>HANDICAP</v>
          </cell>
          <cell r="I173" t="str">
            <v>Ture</v>
          </cell>
          <cell r="V173">
            <v>42</v>
          </cell>
        </row>
        <row r="174">
          <cell r="A174" t="str">
            <v>ÅRHUS</v>
          </cell>
          <cell r="C174" t="str">
            <v>HANDICAP</v>
          </cell>
          <cell r="I174" t="str">
            <v>Rejselængde</v>
          </cell>
          <cell r="V174">
            <v>426</v>
          </cell>
        </row>
        <row r="175">
          <cell r="A175" t="str">
            <v>ÅRHUS</v>
          </cell>
          <cell r="C175" t="str">
            <v>HANDICAP</v>
          </cell>
          <cell r="I175" t="str">
            <v>Passagerer</v>
          </cell>
          <cell r="V175">
            <v>45</v>
          </cell>
        </row>
        <row r="176">
          <cell r="A176" t="str">
            <v>ÅRHUS</v>
          </cell>
          <cell r="C176" t="str">
            <v>HANDICAP</v>
          </cell>
          <cell r="I176" t="str">
            <v>Netto</v>
          </cell>
          <cell r="V176">
            <v>589.58000000000004</v>
          </cell>
        </row>
        <row r="177">
          <cell r="A177" t="str">
            <v>ÅRHUS</v>
          </cell>
          <cell r="C177" t="str">
            <v>HANDICAP</v>
          </cell>
          <cell r="I177" t="str">
            <v>Adm.omk</v>
          </cell>
          <cell r="V177">
            <v>0</v>
          </cell>
        </row>
        <row r="178">
          <cell r="A178" t="str">
            <v>ÅRHUS</v>
          </cell>
          <cell r="C178" t="str">
            <v>HANDICAP</v>
          </cell>
          <cell r="I178" t="str">
            <v>EB</v>
          </cell>
          <cell r="V178">
            <v>0</v>
          </cell>
        </row>
        <row r="179">
          <cell r="A179" t="str">
            <v>ÅRHUS</v>
          </cell>
          <cell r="C179" t="str">
            <v>HANDICAP</v>
          </cell>
          <cell r="I179" t="str">
            <v>Ture</v>
          </cell>
          <cell r="V179">
            <v>2</v>
          </cell>
        </row>
        <row r="180">
          <cell r="A180" t="str">
            <v>ÅRHUS</v>
          </cell>
          <cell r="C180" t="str">
            <v>HANDICAP</v>
          </cell>
          <cell r="I180" t="str">
            <v>Rejselængde</v>
          </cell>
          <cell r="V180">
            <v>9</v>
          </cell>
        </row>
        <row r="181">
          <cell r="A181" t="str">
            <v>ÅRHUS</v>
          </cell>
          <cell r="C181" t="str">
            <v>HANDICAP</v>
          </cell>
          <cell r="I181" t="str">
            <v>Passagerer</v>
          </cell>
          <cell r="V181">
            <v>2</v>
          </cell>
        </row>
        <row r="182">
          <cell r="A182" t="str">
            <v>ÅRHUS</v>
          </cell>
          <cell r="C182" t="str">
            <v>HANDICAP</v>
          </cell>
          <cell r="I182" t="str">
            <v>Netto</v>
          </cell>
          <cell r="V182">
            <v>-3500</v>
          </cell>
        </row>
        <row r="183">
          <cell r="A183" t="str">
            <v>ÅRHUS</v>
          </cell>
          <cell r="C183" t="str">
            <v>HANDICAP</v>
          </cell>
          <cell r="I183" t="str">
            <v>Adm.omk</v>
          </cell>
          <cell r="V183">
            <v>0</v>
          </cell>
        </row>
        <row r="184">
          <cell r="A184" t="str">
            <v>ÅRHUS</v>
          </cell>
          <cell r="C184" t="str">
            <v>HANDICAP</v>
          </cell>
          <cell r="I184" t="str">
            <v>EB</v>
          </cell>
          <cell r="V184">
            <v>3500</v>
          </cell>
        </row>
        <row r="185">
          <cell r="A185" t="str">
            <v>ÅRHUS</v>
          </cell>
          <cell r="C185" t="str">
            <v>HANDICAP</v>
          </cell>
          <cell r="I185" t="str">
            <v>Ture</v>
          </cell>
          <cell r="V185">
            <v>30</v>
          </cell>
        </row>
        <row r="186">
          <cell r="A186" t="str">
            <v>ÅRHUS</v>
          </cell>
          <cell r="C186" t="str">
            <v>HANDICAP</v>
          </cell>
          <cell r="I186" t="str">
            <v>Rejselængde</v>
          </cell>
          <cell r="V186">
            <v>132</v>
          </cell>
        </row>
        <row r="187">
          <cell r="A187" t="str">
            <v>ÅRHUS</v>
          </cell>
          <cell r="C187" t="str">
            <v>HANDICAP</v>
          </cell>
          <cell r="I187" t="str">
            <v>Passagerer</v>
          </cell>
          <cell r="V187">
            <v>30</v>
          </cell>
        </row>
        <row r="188">
          <cell r="A188" t="str">
            <v>ÅRHUS</v>
          </cell>
          <cell r="C188" t="str">
            <v>PLUSTUR</v>
          </cell>
          <cell r="I188" t="str">
            <v>Netto</v>
          </cell>
          <cell r="V188">
            <v>26511.340000000004</v>
          </cell>
        </row>
        <row r="189">
          <cell r="A189" t="str">
            <v>ÅRHUS</v>
          </cell>
          <cell r="C189" t="str">
            <v>PLUSTUR</v>
          </cell>
          <cell r="I189" t="str">
            <v>Adm.omk</v>
          </cell>
          <cell r="V189">
            <v>8040</v>
          </cell>
        </row>
        <row r="190">
          <cell r="A190" t="str">
            <v>ÅRHUS</v>
          </cell>
          <cell r="C190" t="str">
            <v>PLUSTUR</v>
          </cell>
          <cell r="I190" t="str">
            <v>EB</v>
          </cell>
          <cell r="V190">
            <v>4707</v>
          </cell>
        </row>
        <row r="191">
          <cell r="A191" t="str">
            <v>ÅRHUS</v>
          </cell>
          <cell r="C191" t="str">
            <v>PLUSTUR</v>
          </cell>
          <cell r="I191" t="str">
            <v>Ture</v>
          </cell>
          <cell r="V191">
            <v>250</v>
          </cell>
        </row>
        <row r="192">
          <cell r="A192" t="str">
            <v>ÅRHUS</v>
          </cell>
          <cell r="C192" t="str">
            <v>PLUSTUR</v>
          </cell>
          <cell r="I192" t="str">
            <v>Rejselængde</v>
          </cell>
          <cell r="V192">
            <v>1471</v>
          </cell>
        </row>
        <row r="193">
          <cell r="A193" t="str">
            <v>ÅRHUS</v>
          </cell>
          <cell r="C193" t="str">
            <v>PLUSTUR</v>
          </cell>
          <cell r="I193" t="str">
            <v>Passagerer</v>
          </cell>
          <cell r="V193">
            <v>321</v>
          </cell>
        </row>
        <row r="194">
          <cell r="A194" t="str">
            <v>ÅRHUS</v>
          </cell>
          <cell r="C194" t="str">
            <v>PLUSTUR</v>
          </cell>
          <cell r="I194" t="str">
            <v>Netto</v>
          </cell>
          <cell r="V194">
            <v>22937.23</v>
          </cell>
        </row>
        <row r="195">
          <cell r="A195" t="str">
            <v>ÅRHUS</v>
          </cell>
          <cell r="C195" t="str">
            <v>PLUSTUR</v>
          </cell>
          <cell r="I195" t="str">
            <v>Adm.omk</v>
          </cell>
          <cell r="V195">
            <v>7911.36</v>
          </cell>
        </row>
        <row r="196">
          <cell r="A196" t="str">
            <v>ÅRHUS</v>
          </cell>
          <cell r="C196" t="str">
            <v>PLUSTUR</v>
          </cell>
          <cell r="I196" t="str">
            <v>EB</v>
          </cell>
          <cell r="V196">
            <v>4968</v>
          </cell>
        </row>
        <row r="197">
          <cell r="A197" t="str">
            <v>ÅRHUS</v>
          </cell>
          <cell r="C197" t="str">
            <v>PLUSTUR</v>
          </cell>
          <cell r="I197" t="str">
            <v>Ture</v>
          </cell>
          <cell r="V197">
            <v>246</v>
          </cell>
        </row>
        <row r="198">
          <cell r="A198" t="str">
            <v>ÅRHUS</v>
          </cell>
          <cell r="C198" t="str">
            <v>PLUSTUR</v>
          </cell>
          <cell r="I198" t="str">
            <v>Rejselængde</v>
          </cell>
          <cell r="V198">
            <v>1671</v>
          </cell>
        </row>
        <row r="199">
          <cell r="A199" t="str">
            <v>ÅRHUS</v>
          </cell>
          <cell r="C199" t="str">
            <v>PLUSTUR</v>
          </cell>
          <cell r="I199" t="str">
            <v>Passagerer</v>
          </cell>
          <cell r="V199">
            <v>275</v>
          </cell>
        </row>
        <row r="200">
          <cell r="A200" t="str">
            <v>ÅRHUS</v>
          </cell>
          <cell r="C200" t="str">
            <v>PLUSTUR</v>
          </cell>
          <cell r="I200" t="str">
            <v>Netto</v>
          </cell>
          <cell r="V200">
            <v>99.66</v>
          </cell>
        </row>
        <row r="201">
          <cell r="A201" t="str">
            <v>ÅRHUS</v>
          </cell>
          <cell r="C201" t="str">
            <v>PLUSTUR</v>
          </cell>
          <cell r="I201" t="str">
            <v>Adm.omk</v>
          </cell>
          <cell r="V201">
            <v>32.159999999999997</v>
          </cell>
        </row>
        <row r="202">
          <cell r="A202" t="str">
            <v>ÅRHUS</v>
          </cell>
          <cell r="C202" t="str">
            <v>PLUSTUR</v>
          </cell>
          <cell r="I202" t="str">
            <v>EB</v>
          </cell>
          <cell r="V202">
            <v>24</v>
          </cell>
        </row>
        <row r="203">
          <cell r="A203" t="str">
            <v>ÅRHUS</v>
          </cell>
          <cell r="C203" t="str">
            <v>PLUSTUR</v>
          </cell>
          <cell r="I203" t="str">
            <v>Ture</v>
          </cell>
          <cell r="V203">
            <v>1</v>
          </cell>
        </row>
        <row r="204">
          <cell r="A204" t="str">
            <v>ÅRHUS</v>
          </cell>
          <cell r="C204" t="str">
            <v>PLUSTUR</v>
          </cell>
          <cell r="I204" t="str">
            <v>Rejselængde</v>
          </cell>
          <cell r="V204">
            <v>5</v>
          </cell>
        </row>
        <row r="205">
          <cell r="A205" t="str">
            <v>ÅRHUS</v>
          </cell>
          <cell r="C205" t="str">
            <v>PLUSTUR</v>
          </cell>
          <cell r="I205" t="str">
            <v>Passagerer</v>
          </cell>
          <cell r="V205">
            <v>1</v>
          </cell>
        </row>
        <row r="206">
          <cell r="A206" t="str">
            <v>ÅRHUS</v>
          </cell>
          <cell r="C206" t="str">
            <v>PLUSTUR</v>
          </cell>
          <cell r="I206" t="str">
            <v>Netto</v>
          </cell>
          <cell r="V206">
            <v>187.35</v>
          </cell>
        </row>
        <row r="207">
          <cell r="A207" t="str">
            <v>ÅRHUS</v>
          </cell>
          <cell r="C207" t="str">
            <v>PLUSTUR</v>
          </cell>
          <cell r="I207" t="str">
            <v>Adm.omk</v>
          </cell>
          <cell r="V207">
            <v>32.159999999999997</v>
          </cell>
        </row>
        <row r="208">
          <cell r="A208" t="str">
            <v>ÅRHUS</v>
          </cell>
          <cell r="C208" t="str">
            <v>PLUSTUR</v>
          </cell>
          <cell r="I208" t="str">
            <v>EB</v>
          </cell>
          <cell r="V208">
            <v>70</v>
          </cell>
        </row>
        <row r="209">
          <cell r="A209" t="str">
            <v>ÅRHUS</v>
          </cell>
          <cell r="C209" t="str">
            <v>PLUSTUR</v>
          </cell>
          <cell r="I209" t="str">
            <v>Ture</v>
          </cell>
          <cell r="V209">
            <v>1</v>
          </cell>
        </row>
        <row r="210">
          <cell r="A210" t="str">
            <v>ÅRHUS</v>
          </cell>
          <cell r="C210" t="str">
            <v>PLUSTUR</v>
          </cell>
          <cell r="I210" t="str">
            <v>Rejselængde</v>
          </cell>
          <cell r="V210">
            <v>10</v>
          </cell>
        </row>
        <row r="211">
          <cell r="A211" t="str">
            <v>ÅRHUS</v>
          </cell>
          <cell r="C211" t="str">
            <v>PLUSTUR</v>
          </cell>
          <cell r="I211" t="str">
            <v>Passagerer</v>
          </cell>
          <cell r="V211">
            <v>2</v>
          </cell>
        </row>
        <row r="212">
          <cell r="A212" t="str">
            <v>ÅRHUS</v>
          </cell>
          <cell r="C212" t="str">
            <v>TELETAXI</v>
          </cell>
          <cell r="I212" t="str">
            <v>Netto</v>
          </cell>
          <cell r="V212">
            <v>120.13</v>
          </cell>
        </row>
        <row r="213">
          <cell r="A213" t="str">
            <v>ÅRHUS</v>
          </cell>
          <cell r="C213" t="str">
            <v>TELETAXI</v>
          </cell>
          <cell r="I213" t="str">
            <v>Adm.omk</v>
          </cell>
          <cell r="V213">
            <v>32.159999999999997</v>
          </cell>
        </row>
        <row r="214">
          <cell r="A214" t="str">
            <v>ÅRHUS</v>
          </cell>
          <cell r="C214" t="str">
            <v>TELETAXI</v>
          </cell>
          <cell r="I214" t="str">
            <v>EB</v>
          </cell>
          <cell r="V214">
            <v>0</v>
          </cell>
        </row>
        <row r="215">
          <cell r="A215" t="str">
            <v>ÅRHUS</v>
          </cell>
          <cell r="C215" t="str">
            <v>TELETAXI</v>
          </cell>
          <cell r="I215" t="str">
            <v>Ture</v>
          </cell>
          <cell r="V215">
            <v>1</v>
          </cell>
        </row>
        <row r="216">
          <cell r="A216" t="str">
            <v>ÅRHUS</v>
          </cell>
          <cell r="C216" t="str">
            <v>TELETAXI</v>
          </cell>
          <cell r="I216" t="str">
            <v>Rejselængde</v>
          </cell>
          <cell r="V216">
            <v>6</v>
          </cell>
        </row>
        <row r="217">
          <cell r="A217" t="str">
            <v>ÅRHUS</v>
          </cell>
          <cell r="C217" t="str">
            <v>TELETAXI</v>
          </cell>
          <cell r="I217" t="str">
            <v>Passagerer</v>
          </cell>
          <cell r="V217">
            <v>1</v>
          </cell>
        </row>
        <row r="218">
          <cell r="A218" t="str">
            <v>ÅRHUS</v>
          </cell>
          <cell r="C218" t="str">
            <v>TELETAXI</v>
          </cell>
          <cell r="I218" t="str">
            <v>Netto</v>
          </cell>
          <cell r="V218">
            <v>136.62</v>
          </cell>
        </row>
        <row r="219">
          <cell r="A219" t="str">
            <v>ÅRHUS</v>
          </cell>
          <cell r="C219" t="str">
            <v>TELETAXI</v>
          </cell>
          <cell r="I219" t="str">
            <v>Adm.omk</v>
          </cell>
          <cell r="V219">
            <v>32.159999999999997</v>
          </cell>
        </row>
        <row r="220">
          <cell r="A220" t="str">
            <v>ÅRHUS</v>
          </cell>
          <cell r="C220" t="str">
            <v>TELETAXI</v>
          </cell>
          <cell r="I220" t="str">
            <v>EB</v>
          </cell>
          <cell r="V220">
            <v>0</v>
          </cell>
        </row>
        <row r="221">
          <cell r="A221" t="str">
            <v>ÅRHUS</v>
          </cell>
          <cell r="C221" t="str">
            <v>TELETAXI</v>
          </cell>
          <cell r="I221" t="str">
            <v>Ture</v>
          </cell>
          <cell r="V221">
            <v>1</v>
          </cell>
        </row>
        <row r="222">
          <cell r="A222" t="str">
            <v>ÅRHUS</v>
          </cell>
          <cell r="C222" t="str">
            <v>TELETAXI</v>
          </cell>
          <cell r="I222" t="str">
            <v>Rejselængde</v>
          </cell>
          <cell r="V222">
            <v>8</v>
          </cell>
        </row>
        <row r="223">
          <cell r="A223" t="str">
            <v>ÅRHUS</v>
          </cell>
          <cell r="C223" t="str">
            <v>TELETAXI</v>
          </cell>
          <cell r="I223" t="str">
            <v>Passagerer</v>
          </cell>
          <cell r="V223">
            <v>1</v>
          </cell>
        </row>
        <row r="224">
          <cell r="A224" t="str">
            <v>ÅRHUS</v>
          </cell>
          <cell r="C224" t="str">
            <v>TELETAXI</v>
          </cell>
          <cell r="I224" t="str">
            <v>Netto</v>
          </cell>
          <cell r="V224">
            <v>174.5</v>
          </cell>
        </row>
        <row r="225">
          <cell r="A225" t="str">
            <v>ÅRHUS</v>
          </cell>
          <cell r="C225" t="str">
            <v>TELETAXI</v>
          </cell>
          <cell r="I225" t="str">
            <v>Adm.omk</v>
          </cell>
          <cell r="V225">
            <v>32.159999999999997</v>
          </cell>
        </row>
        <row r="226">
          <cell r="A226" t="str">
            <v>ÅRHUS</v>
          </cell>
          <cell r="C226" t="str">
            <v>TELETAXI</v>
          </cell>
          <cell r="I226" t="str">
            <v>EB</v>
          </cell>
          <cell r="V226">
            <v>44</v>
          </cell>
        </row>
        <row r="227">
          <cell r="A227" t="str">
            <v>ÅRHUS</v>
          </cell>
          <cell r="C227" t="str">
            <v>TELETAXI</v>
          </cell>
          <cell r="I227" t="str">
            <v>Ture</v>
          </cell>
          <cell r="V227">
            <v>1</v>
          </cell>
        </row>
        <row r="228">
          <cell r="A228" t="str">
            <v>ÅRHUS</v>
          </cell>
          <cell r="C228" t="str">
            <v>TELETAXI</v>
          </cell>
          <cell r="I228" t="str">
            <v>Rejselængde</v>
          </cell>
          <cell r="V228">
            <v>9</v>
          </cell>
        </row>
        <row r="229">
          <cell r="A229" t="str">
            <v>ÅRHUS</v>
          </cell>
          <cell r="C229" t="str">
            <v>TELETAXI</v>
          </cell>
          <cell r="I229" t="str">
            <v>Passagerer</v>
          </cell>
          <cell r="V229">
            <v>1</v>
          </cell>
        </row>
        <row r="230">
          <cell r="A230" t="str">
            <v>ÅRHUS</v>
          </cell>
          <cell r="C230" t="str">
            <v>TELETAXI</v>
          </cell>
          <cell r="I230" t="str">
            <v>Netto</v>
          </cell>
          <cell r="V230">
            <v>884.59000000000015</v>
          </cell>
        </row>
        <row r="231">
          <cell r="A231" t="str">
            <v>ÅRHUS</v>
          </cell>
          <cell r="C231" t="str">
            <v>TELETAXI</v>
          </cell>
          <cell r="I231" t="str">
            <v>Adm.omk</v>
          </cell>
          <cell r="V231">
            <v>160.79999999999998</v>
          </cell>
        </row>
        <row r="232">
          <cell r="A232" t="str">
            <v>ÅRHUS</v>
          </cell>
          <cell r="C232" t="str">
            <v>TELETAXI</v>
          </cell>
          <cell r="I232" t="str">
            <v>EB</v>
          </cell>
          <cell r="V232">
            <v>0</v>
          </cell>
        </row>
        <row r="233">
          <cell r="A233" t="str">
            <v>ÅRHUS</v>
          </cell>
          <cell r="C233" t="str">
            <v>TELETAXI</v>
          </cell>
          <cell r="I233" t="str">
            <v>Ture</v>
          </cell>
          <cell r="V233">
            <v>5</v>
          </cell>
        </row>
        <row r="234">
          <cell r="A234" t="str">
            <v>ÅRHUS</v>
          </cell>
          <cell r="C234" t="str">
            <v>TELETAXI</v>
          </cell>
          <cell r="I234" t="str">
            <v>Rejselængde</v>
          </cell>
          <cell r="V234">
            <v>39</v>
          </cell>
        </row>
        <row r="235">
          <cell r="A235" t="str">
            <v>ÅRHUS</v>
          </cell>
          <cell r="C235" t="str">
            <v>TELETAXI</v>
          </cell>
          <cell r="I235" t="str">
            <v>Passagerer</v>
          </cell>
          <cell r="V235">
            <v>6</v>
          </cell>
        </row>
        <row r="236">
          <cell r="A236" t="str">
            <v>ÅRHUS</v>
          </cell>
          <cell r="C236" t="str">
            <v>TELETAXI</v>
          </cell>
          <cell r="I236" t="str">
            <v>Netto</v>
          </cell>
          <cell r="V236">
            <v>4395.9000000000005</v>
          </cell>
        </row>
        <row r="237">
          <cell r="A237" t="str">
            <v>ÅRHUS</v>
          </cell>
          <cell r="C237" t="str">
            <v>TELETAXI</v>
          </cell>
          <cell r="I237" t="str">
            <v>Adm.omk</v>
          </cell>
          <cell r="V237">
            <v>1222.08</v>
          </cell>
        </row>
        <row r="238">
          <cell r="A238" t="str">
            <v>ÅRHUS</v>
          </cell>
          <cell r="C238" t="str">
            <v>TELETAXI</v>
          </cell>
          <cell r="I238" t="str">
            <v>EB</v>
          </cell>
          <cell r="V238">
            <v>1730</v>
          </cell>
        </row>
        <row r="239">
          <cell r="A239" t="str">
            <v>ÅRHUS</v>
          </cell>
          <cell r="C239" t="str">
            <v>TELETAXI</v>
          </cell>
          <cell r="I239" t="str">
            <v>Ture</v>
          </cell>
          <cell r="V239">
            <v>38</v>
          </cell>
        </row>
        <row r="240">
          <cell r="A240" t="str">
            <v>ÅRHUS</v>
          </cell>
          <cell r="C240" t="str">
            <v>TELETAXI</v>
          </cell>
          <cell r="I240" t="str">
            <v>Rejselængde</v>
          </cell>
          <cell r="V240">
            <v>325</v>
          </cell>
        </row>
        <row r="241">
          <cell r="A241" t="str">
            <v>ÅRHUS</v>
          </cell>
          <cell r="C241" t="str">
            <v>TELETAXI</v>
          </cell>
          <cell r="I241" t="str">
            <v>Passagerer</v>
          </cell>
          <cell r="V241">
            <v>41</v>
          </cell>
        </row>
        <row r="242">
          <cell r="A242" t="str">
            <v>ÅRHUS</v>
          </cell>
          <cell r="C242" t="str">
            <v>TELETAXI</v>
          </cell>
          <cell r="I242" t="str">
            <v>Netto</v>
          </cell>
          <cell r="V242">
            <v>28.97</v>
          </cell>
        </row>
        <row r="243">
          <cell r="A243" t="str">
            <v>ÅRHUS</v>
          </cell>
          <cell r="C243" t="str">
            <v>TELETAXI</v>
          </cell>
          <cell r="I243" t="str">
            <v>Adm.omk</v>
          </cell>
          <cell r="V243">
            <v>32.159999999999997</v>
          </cell>
        </row>
        <row r="244">
          <cell r="A244" t="str">
            <v>ÅRHUS</v>
          </cell>
          <cell r="C244" t="str">
            <v>TELETAXI</v>
          </cell>
          <cell r="I244" t="str">
            <v>EB</v>
          </cell>
          <cell r="V244">
            <v>0</v>
          </cell>
        </row>
        <row r="245">
          <cell r="A245" t="str">
            <v>ÅRHUS</v>
          </cell>
          <cell r="C245" t="str">
            <v>TELETAXI</v>
          </cell>
          <cell r="I245" t="str">
            <v>Ture</v>
          </cell>
          <cell r="V245">
            <v>1</v>
          </cell>
        </row>
        <row r="246">
          <cell r="A246" t="str">
            <v>ÅRHUS</v>
          </cell>
          <cell r="C246" t="str">
            <v>TELETAXI</v>
          </cell>
          <cell r="I246" t="str">
            <v>Rejselængde</v>
          </cell>
          <cell r="V246">
            <v>0</v>
          </cell>
        </row>
        <row r="247">
          <cell r="A247" t="str">
            <v>ÅRHUS</v>
          </cell>
          <cell r="C247" t="str">
            <v>TELETAXI</v>
          </cell>
          <cell r="I247" t="str">
            <v>Passagerer</v>
          </cell>
          <cell r="V247">
            <v>1</v>
          </cell>
        </row>
        <row r="248">
          <cell r="A248" t="str">
            <v>ÅRHUS</v>
          </cell>
          <cell r="C248" t="str">
            <v>TELETAXI</v>
          </cell>
          <cell r="I248" t="str">
            <v>Netto</v>
          </cell>
          <cell r="V248">
            <v>7603.0800000000008</v>
          </cell>
        </row>
        <row r="249">
          <cell r="A249" t="str">
            <v>ÅRHUS</v>
          </cell>
          <cell r="C249" t="str">
            <v>TELETAXI</v>
          </cell>
          <cell r="I249" t="str">
            <v>Adm.omk</v>
          </cell>
          <cell r="V249">
            <v>1447.1999999999998</v>
          </cell>
        </row>
        <row r="250">
          <cell r="A250" t="str">
            <v>ÅRHUS</v>
          </cell>
          <cell r="C250" t="str">
            <v>TELETAXI</v>
          </cell>
          <cell r="I250" t="str">
            <v>EB</v>
          </cell>
          <cell r="V250">
            <v>0</v>
          </cell>
        </row>
        <row r="251">
          <cell r="A251" t="str">
            <v>ÅRHUS</v>
          </cell>
          <cell r="C251" t="str">
            <v>TELETAXI</v>
          </cell>
          <cell r="I251" t="str">
            <v>Ture</v>
          </cell>
          <cell r="V251">
            <v>45</v>
          </cell>
        </row>
        <row r="252">
          <cell r="A252" t="str">
            <v>ÅRHUS</v>
          </cell>
          <cell r="C252" t="str">
            <v>TELETAXI</v>
          </cell>
          <cell r="I252" t="str">
            <v>Rejselængde</v>
          </cell>
          <cell r="V252">
            <v>350</v>
          </cell>
        </row>
        <row r="253">
          <cell r="A253" t="str">
            <v>ÅRHUS</v>
          </cell>
          <cell r="C253" t="str">
            <v>TELETAXI</v>
          </cell>
          <cell r="I253" t="str">
            <v>Passagerer</v>
          </cell>
          <cell r="V253">
            <v>45</v>
          </cell>
        </row>
        <row r="254">
          <cell r="A254" t="str">
            <v>ÅRHUS</v>
          </cell>
          <cell r="C254" t="str">
            <v>TELETAXI</v>
          </cell>
          <cell r="I254" t="str">
            <v>Netto</v>
          </cell>
          <cell r="V254">
            <v>1540.6</v>
          </cell>
        </row>
        <row r="255">
          <cell r="A255" t="str">
            <v>ÅRHUS</v>
          </cell>
          <cell r="C255" t="str">
            <v>TELETAXI</v>
          </cell>
          <cell r="I255" t="str">
            <v>Adm.omk</v>
          </cell>
          <cell r="V255">
            <v>514.56000000000006</v>
          </cell>
        </row>
        <row r="256">
          <cell r="A256" t="str">
            <v>ÅRHUS</v>
          </cell>
          <cell r="C256" t="str">
            <v>TELETAXI</v>
          </cell>
          <cell r="I256" t="str">
            <v>EB</v>
          </cell>
          <cell r="V256">
            <v>679</v>
          </cell>
        </row>
        <row r="257">
          <cell r="A257" t="str">
            <v>ÅRHUS</v>
          </cell>
          <cell r="C257" t="str">
            <v>TELETAXI</v>
          </cell>
          <cell r="I257" t="str">
            <v>Ture</v>
          </cell>
          <cell r="V257">
            <v>16</v>
          </cell>
        </row>
        <row r="258">
          <cell r="A258" t="str">
            <v>ÅRHUS</v>
          </cell>
          <cell r="C258" t="str">
            <v>TELETAXI</v>
          </cell>
          <cell r="I258" t="str">
            <v>Rejselængde</v>
          </cell>
          <cell r="V258">
            <v>162</v>
          </cell>
        </row>
        <row r="259">
          <cell r="A259" t="str">
            <v>ÅRHUS</v>
          </cell>
          <cell r="C259" t="str">
            <v>TELETAXI</v>
          </cell>
          <cell r="I259" t="str">
            <v>Passagerer</v>
          </cell>
          <cell r="V259">
            <v>19</v>
          </cell>
        </row>
        <row r="260">
          <cell r="A260" t="str">
            <v>ÅRHUS</v>
          </cell>
          <cell r="C260" t="str">
            <v>TELETAXI</v>
          </cell>
          <cell r="I260" t="str">
            <v>Netto</v>
          </cell>
          <cell r="V260">
            <v>107826.9</v>
          </cell>
        </row>
        <row r="261">
          <cell r="A261" t="str">
            <v>ÅRHUS</v>
          </cell>
          <cell r="C261" t="str">
            <v>TELETAXI</v>
          </cell>
          <cell r="I261" t="str">
            <v>Adm.omk</v>
          </cell>
          <cell r="V261">
            <v>22286.880000000001</v>
          </cell>
        </row>
        <row r="262">
          <cell r="A262" t="str">
            <v>ÅRHUS</v>
          </cell>
          <cell r="C262" t="str">
            <v>TELETAXI</v>
          </cell>
          <cell r="I262" t="str">
            <v>EB</v>
          </cell>
          <cell r="V262">
            <v>342</v>
          </cell>
        </row>
        <row r="263">
          <cell r="A263" t="str">
            <v>ÅRHUS</v>
          </cell>
          <cell r="C263" t="str">
            <v>TELETAXI</v>
          </cell>
          <cell r="I263" t="str">
            <v>Ture</v>
          </cell>
          <cell r="V263">
            <v>693</v>
          </cell>
        </row>
        <row r="264">
          <cell r="A264" t="str">
            <v>ÅRHUS</v>
          </cell>
          <cell r="C264" t="str">
            <v>TELETAXI</v>
          </cell>
          <cell r="I264" t="str">
            <v>Rejselængde</v>
          </cell>
          <cell r="V264">
            <v>5044</v>
          </cell>
        </row>
        <row r="265">
          <cell r="A265" t="str">
            <v>ÅRHUS</v>
          </cell>
          <cell r="C265" t="str">
            <v>TELETAXI</v>
          </cell>
          <cell r="I265" t="str">
            <v>Passagerer</v>
          </cell>
          <cell r="V265">
            <v>772</v>
          </cell>
        </row>
        <row r="266">
          <cell r="A266" t="str">
            <v>ÅRHUS</v>
          </cell>
          <cell r="C266" t="str">
            <v>TELETAXI</v>
          </cell>
          <cell r="I266" t="str">
            <v>Netto</v>
          </cell>
          <cell r="V266">
            <v>7483.52</v>
          </cell>
        </row>
        <row r="267">
          <cell r="A267" t="str">
            <v>ÅRHUS</v>
          </cell>
          <cell r="C267" t="str">
            <v>TELETAXI</v>
          </cell>
          <cell r="I267" t="str">
            <v>Adm.omk</v>
          </cell>
          <cell r="V267">
            <v>2733.6</v>
          </cell>
        </row>
        <row r="268">
          <cell r="A268" t="str">
            <v>ÅRHUS</v>
          </cell>
          <cell r="C268" t="str">
            <v>TELETAXI</v>
          </cell>
          <cell r="I268" t="str">
            <v>EB</v>
          </cell>
          <cell r="V268">
            <v>72</v>
          </cell>
        </row>
        <row r="269">
          <cell r="A269" t="str">
            <v>ÅRHUS</v>
          </cell>
          <cell r="C269" t="str">
            <v>TELETAXI</v>
          </cell>
          <cell r="I269" t="str">
            <v>Ture</v>
          </cell>
          <cell r="V269">
            <v>85</v>
          </cell>
        </row>
        <row r="270">
          <cell r="A270" t="str">
            <v>ÅRHUS</v>
          </cell>
          <cell r="C270" t="str">
            <v>TELETAXI</v>
          </cell>
          <cell r="I270" t="str">
            <v>Rejselængde</v>
          </cell>
          <cell r="V270">
            <v>53</v>
          </cell>
        </row>
        <row r="271">
          <cell r="A271" t="str">
            <v>ÅRHUS</v>
          </cell>
          <cell r="C271" t="str">
            <v>TELETAXI</v>
          </cell>
          <cell r="I271" t="str">
            <v>Passagerer</v>
          </cell>
          <cell r="V271">
            <v>97</v>
          </cell>
        </row>
        <row r="272">
          <cell r="A272" t="str">
            <v>ÅRHUS</v>
          </cell>
          <cell r="C272" t="str">
            <v>TELETAXI</v>
          </cell>
          <cell r="I272" t="str">
            <v>Netto</v>
          </cell>
          <cell r="V272">
            <v>78.58</v>
          </cell>
        </row>
        <row r="273">
          <cell r="A273" t="str">
            <v>ÅRHUS</v>
          </cell>
          <cell r="C273" t="str">
            <v>TELETAXI</v>
          </cell>
          <cell r="I273" t="str">
            <v>Adm.omk</v>
          </cell>
          <cell r="V273">
            <v>32.159999999999997</v>
          </cell>
        </row>
        <row r="274">
          <cell r="A274" t="str">
            <v>ÅRHUS</v>
          </cell>
          <cell r="C274" t="str">
            <v>TELETAXI</v>
          </cell>
          <cell r="I274" t="str">
            <v>EB</v>
          </cell>
          <cell r="V274">
            <v>0</v>
          </cell>
        </row>
        <row r="275">
          <cell r="A275" t="str">
            <v>ÅRHUS</v>
          </cell>
          <cell r="C275" t="str">
            <v>TELETAXI</v>
          </cell>
          <cell r="I275" t="str">
            <v>Ture</v>
          </cell>
          <cell r="V275">
            <v>1</v>
          </cell>
        </row>
        <row r="276">
          <cell r="A276" t="str">
            <v>ÅRHUS</v>
          </cell>
          <cell r="C276" t="str">
            <v>TELETAXI</v>
          </cell>
          <cell r="I276" t="str">
            <v>Rejselængde</v>
          </cell>
          <cell r="V276">
            <v>1</v>
          </cell>
        </row>
        <row r="277">
          <cell r="A277" t="str">
            <v>ÅRHUS</v>
          </cell>
          <cell r="C277" t="str">
            <v>TELETAXI</v>
          </cell>
          <cell r="I277" t="str">
            <v>Passagerer</v>
          </cell>
          <cell r="V277">
            <v>1</v>
          </cell>
        </row>
        <row r="278">
          <cell r="A278" t="str">
            <v>ÅRHUS</v>
          </cell>
          <cell r="C278" t="str">
            <v>TELETAXI</v>
          </cell>
          <cell r="I278" t="str">
            <v>Netto</v>
          </cell>
          <cell r="V278">
            <v>786.06000000000006</v>
          </cell>
        </row>
        <row r="279">
          <cell r="A279" t="str">
            <v>ÅRHUS</v>
          </cell>
          <cell r="C279" t="str">
            <v>TELETAXI</v>
          </cell>
          <cell r="I279" t="str">
            <v>Adm.omk</v>
          </cell>
          <cell r="V279">
            <v>257.27999999999997</v>
          </cell>
        </row>
        <row r="280">
          <cell r="A280" t="str">
            <v>ÅRHUS</v>
          </cell>
          <cell r="C280" t="str">
            <v>TELETAXI</v>
          </cell>
          <cell r="I280" t="str">
            <v>EB</v>
          </cell>
          <cell r="V280">
            <v>48</v>
          </cell>
        </row>
        <row r="281">
          <cell r="A281" t="str">
            <v>ÅRHUS</v>
          </cell>
          <cell r="C281" t="str">
            <v>TELETAXI</v>
          </cell>
          <cell r="I281" t="str">
            <v>Ture</v>
          </cell>
          <cell r="V281">
            <v>8</v>
          </cell>
        </row>
        <row r="282">
          <cell r="A282" t="str">
            <v>ÅRHUS</v>
          </cell>
          <cell r="C282" t="str">
            <v>TELETAXI</v>
          </cell>
          <cell r="I282" t="str">
            <v>Rejselængde</v>
          </cell>
          <cell r="V282">
            <v>7</v>
          </cell>
        </row>
        <row r="283">
          <cell r="A283" t="str">
            <v>ÅRHUS</v>
          </cell>
          <cell r="C283" t="str">
            <v>TELETAXI</v>
          </cell>
          <cell r="I283" t="str">
            <v>Passagerer</v>
          </cell>
          <cell r="V283">
            <v>10</v>
          </cell>
        </row>
        <row r="284">
          <cell r="A284" t="str">
            <v>ÅRHUS</v>
          </cell>
          <cell r="C284" t="str">
            <v>TELETAXI</v>
          </cell>
          <cell r="I284" t="str">
            <v>Netto</v>
          </cell>
          <cell r="V284">
            <v>44.98</v>
          </cell>
        </row>
        <row r="285">
          <cell r="A285" t="str">
            <v>ÅRHUS</v>
          </cell>
          <cell r="C285" t="str">
            <v>TELETAXI</v>
          </cell>
          <cell r="I285" t="str">
            <v>Adm.omk</v>
          </cell>
          <cell r="V285">
            <v>32.159999999999997</v>
          </cell>
        </row>
        <row r="286">
          <cell r="A286" t="str">
            <v>ÅRHUS</v>
          </cell>
          <cell r="C286" t="str">
            <v>TELETAXI</v>
          </cell>
          <cell r="I286" t="str">
            <v>EB</v>
          </cell>
          <cell r="V286">
            <v>24</v>
          </cell>
        </row>
        <row r="287">
          <cell r="A287" t="str">
            <v>ÅRHUS</v>
          </cell>
          <cell r="C287" t="str">
            <v>TELETAXI</v>
          </cell>
          <cell r="I287" t="str">
            <v>Ture</v>
          </cell>
          <cell r="V287">
            <v>1</v>
          </cell>
        </row>
        <row r="288">
          <cell r="A288" t="str">
            <v>ÅRHUS</v>
          </cell>
          <cell r="C288" t="str">
            <v>TELETAXI</v>
          </cell>
          <cell r="I288" t="str">
            <v>Rejselængde</v>
          </cell>
          <cell r="V288">
            <v>1</v>
          </cell>
        </row>
        <row r="289">
          <cell r="A289" t="str">
            <v>ÅRHUS</v>
          </cell>
          <cell r="C289" t="str">
            <v>TELETAXI</v>
          </cell>
          <cell r="I289" t="str">
            <v>Passagerer</v>
          </cell>
          <cell r="V289">
            <v>1</v>
          </cell>
        </row>
        <row r="290">
          <cell r="A290" t="str">
            <v>ÅRHUS</v>
          </cell>
          <cell r="C290" t="str">
            <v>TELETAXI</v>
          </cell>
          <cell r="I290" t="str">
            <v>Netto</v>
          </cell>
          <cell r="V290">
            <v>752.2</v>
          </cell>
        </row>
        <row r="291">
          <cell r="A291" t="str">
            <v>ÅRHUS</v>
          </cell>
          <cell r="C291" t="str">
            <v>TELETAXI</v>
          </cell>
          <cell r="I291" t="str">
            <v>Adm.omk</v>
          </cell>
          <cell r="V291">
            <v>128.63999999999999</v>
          </cell>
        </row>
        <row r="292">
          <cell r="A292" t="str">
            <v>ÅRHUS</v>
          </cell>
          <cell r="C292" t="str">
            <v>TELETAXI</v>
          </cell>
          <cell r="I292" t="str">
            <v>EB</v>
          </cell>
          <cell r="V292">
            <v>0</v>
          </cell>
        </row>
        <row r="293">
          <cell r="A293" t="str">
            <v>ÅRHUS</v>
          </cell>
          <cell r="C293" t="str">
            <v>TELETAXI</v>
          </cell>
          <cell r="I293" t="str">
            <v>Ture</v>
          </cell>
          <cell r="V293">
            <v>4</v>
          </cell>
        </row>
        <row r="294">
          <cell r="A294" t="str">
            <v>ÅRHUS</v>
          </cell>
          <cell r="C294" t="str">
            <v>TELETAXI</v>
          </cell>
          <cell r="I294" t="str">
            <v>Rejselængde</v>
          </cell>
          <cell r="V294">
            <v>22</v>
          </cell>
        </row>
        <row r="295">
          <cell r="A295" t="str">
            <v>ÅRHUS</v>
          </cell>
          <cell r="C295" t="str">
            <v>TELETAXI</v>
          </cell>
          <cell r="I295" t="str">
            <v>Passagerer</v>
          </cell>
          <cell r="V295">
            <v>4</v>
          </cell>
        </row>
        <row r="296">
          <cell r="A296" t="str">
            <v>ÅRHUS</v>
          </cell>
          <cell r="C296" t="str">
            <v>TELETAXI</v>
          </cell>
          <cell r="I296" t="str">
            <v>Netto</v>
          </cell>
          <cell r="V296">
            <v>401.03</v>
          </cell>
        </row>
        <row r="297">
          <cell r="A297" t="str">
            <v>ÅRHUS</v>
          </cell>
          <cell r="C297" t="str">
            <v>TELETAXI</v>
          </cell>
          <cell r="I297" t="str">
            <v>Adm.omk</v>
          </cell>
          <cell r="V297">
            <v>96.47999999999999</v>
          </cell>
        </row>
        <row r="298">
          <cell r="A298" t="str">
            <v>ÅRHUS</v>
          </cell>
          <cell r="C298" t="str">
            <v>TELETAXI</v>
          </cell>
          <cell r="I298" t="str">
            <v>EB</v>
          </cell>
          <cell r="V298">
            <v>0</v>
          </cell>
        </row>
        <row r="299">
          <cell r="A299" t="str">
            <v>ÅRHUS</v>
          </cell>
          <cell r="C299" t="str">
            <v>TELETAXI</v>
          </cell>
          <cell r="I299" t="str">
            <v>Ture</v>
          </cell>
          <cell r="V299">
            <v>3</v>
          </cell>
        </row>
        <row r="300">
          <cell r="A300" t="str">
            <v>ÅRHUS</v>
          </cell>
          <cell r="C300" t="str">
            <v>TELETAXI</v>
          </cell>
          <cell r="I300" t="str">
            <v>Rejselængde</v>
          </cell>
          <cell r="V300">
            <v>10</v>
          </cell>
        </row>
        <row r="301">
          <cell r="A301" t="str">
            <v>ÅRHUS</v>
          </cell>
          <cell r="C301" t="str">
            <v>TELETAXI</v>
          </cell>
          <cell r="I301" t="str">
            <v>Passagerer</v>
          </cell>
          <cell r="V301">
            <v>5</v>
          </cell>
        </row>
        <row r="302">
          <cell r="A302" t="str">
            <v>ÅRHUS</v>
          </cell>
          <cell r="C302" t="str">
            <v>TELETAXI</v>
          </cell>
          <cell r="I302" t="str">
            <v>Netto</v>
          </cell>
          <cell r="V302">
            <v>3427.6500000000005</v>
          </cell>
        </row>
        <row r="303">
          <cell r="A303" t="str">
            <v>ÅRHUS</v>
          </cell>
          <cell r="C303" t="str">
            <v>TELETAXI</v>
          </cell>
          <cell r="I303" t="str">
            <v>Adm.omk</v>
          </cell>
          <cell r="V303">
            <v>514.55999999999995</v>
          </cell>
        </row>
        <row r="304">
          <cell r="A304" t="str">
            <v>ÅRHUS</v>
          </cell>
          <cell r="C304" t="str">
            <v>TELETAXI</v>
          </cell>
          <cell r="I304" t="str">
            <v>EB</v>
          </cell>
          <cell r="V304">
            <v>46</v>
          </cell>
        </row>
        <row r="305">
          <cell r="A305" t="str">
            <v>ÅRHUS</v>
          </cell>
          <cell r="C305" t="str">
            <v>TELETAXI</v>
          </cell>
          <cell r="I305" t="str">
            <v>Ture</v>
          </cell>
          <cell r="V305">
            <v>16</v>
          </cell>
        </row>
        <row r="306">
          <cell r="A306" t="str">
            <v>ÅRHUS</v>
          </cell>
          <cell r="C306" t="str">
            <v>TELETAXI</v>
          </cell>
          <cell r="I306" t="str">
            <v>Rejselængde</v>
          </cell>
          <cell r="V306">
            <v>100</v>
          </cell>
        </row>
        <row r="307">
          <cell r="A307" t="str">
            <v>ÅRHUS</v>
          </cell>
          <cell r="C307" t="str">
            <v>TELETAXI</v>
          </cell>
          <cell r="I307" t="str">
            <v>Passagerer</v>
          </cell>
          <cell r="V307">
            <v>19</v>
          </cell>
        </row>
        <row r="308">
          <cell r="A308" t="str">
            <v>ÅRHUS</v>
          </cell>
          <cell r="C308" t="str">
            <v>TELETAXI</v>
          </cell>
          <cell r="I308" t="str">
            <v>Netto</v>
          </cell>
          <cell r="V308">
            <v>15316.5</v>
          </cell>
        </row>
        <row r="309">
          <cell r="A309" t="str">
            <v>ÅRHUS</v>
          </cell>
          <cell r="C309" t="str">
            <v>TELETAXI</v>
          </cell>
          <cell r="I309" t="str">
            <v>Adm.omk</v>
          </cell>
          <cell r="V309">
            <v>2508.48</v>
          </cell>
        </row>
        <row r="310">
          <cell r="A310" t="str">
            <v>ÅRHUS</v>
          </cell>
          <cell r="C310" t="str">
            <v>TELETAXI</v>
          </cell>
          <cell r="I310" t="str">
            <v>EB</v>
          </cell>
          <cell r="V310">
            <v>2334</v>
          </cell>
        </row>
        <row r="311">
          <cell r="A311" t="str">
            <v>ÅRHUS</v>
          </cell>
          <cell r="C311" t="str">
            <v>TELETAXI</v>
          </cell>
          <cell r="I311" t="str">
            <v>Ture</v>
          </cell>
          <cell r="V311">
            <v>78</v>
          </cell>
        </row>
        <row r="312">
          <cell r="A312" t="str">
            <v>ÅRHUS</v>
          </cell>
          <cell r="C312" t="str">
            <v>TELETAXI</v>
          </cell>
          <cell r="I312" t="str">
            <v>Rejselængde</v>
          </cell>
          <cell r="V312">
            <v>530</v>
          </cell>
        </row>
        <row r="313">
          <cell r="A313" t="str">
            <v>ÅRHUS</v>
          </cell>
          <cell r="C313" t="str">
            <v>TELETAXI</v>
          </cell>
          <cell r="I313" t="str">
            <v>Passagerer</v>
          </cell>
          <cell r="V313">
            <v>102</v>
          </cell>
        </row>
        <row r="314">
          <cell r="A314" t="str">
            <v>ÅRHUS</v>
          </cell>
          <cell r="C314" t="str">
            <v>TELETAXI</v>
          </cell>
          <cell r="I314" t="str">
            <v>Netto</v>
          </cell>
          <cell r="V314">
            <v>305.75</v>
          </cell>
        </row>
        <row r="315">
          <cell r="A315" t="str">
            <v>ÅRHUS</v>
          </cell>
          <cell r="C315" t="str">
            <v>TELETAXI</v>
          </cell>
          <cell r="I315" t="str">
            <v>Adm.omk</v>
          </cell>
          <cell r="V315">
            <v>64.319999999999993</v>
          </cell>
        </row>
        <row r="316">
          <cell r="A316" t="str">
            <v>ÅRHUS</v>
          </cell>
          <cell r="C316" t="str">
            <v>TELETAXI</v>
          </cell>
          <cell r="I316" t="str">
            <v>EB</v>
          </cell>
          <cell r="V316">
            <v>12</v>
          </cell>
        </row>
        <row r="317">
          <cell r="A317" t="str">
            <v>ÅRHUS</v>
          </cell>
          <cell r="C317" t="str">
            <v>TELETAXI</v>
          </cell>
          <cell r="I317" t="str">
            <v>Ture</v>
          </cell>
          <cell r="V317">
            <v>2</v>
          </cell>
        </row>
        <row r="318">
          <cell r="A318" t="str">
            <v>ÅRHUS</v>
          </cell>
          <cell r="C318" t="str">
            <v>TELETAXI</v>
          </cell>
          <cell r="I318" t="str">
            <v>Rejselængde</v>
          </cell>
          <cell r="V318">
            <v>6</v>
          </cell>
        </row>
        <row r="319">
          <cell r="A319" t="str">
            <v>ÅRHUS</v>
          </cell>
          <cell r="C319" t="str">
            <v>TELETAXI</v>
          </cell>
          <cell r="I319" t="str">
            <v>Passagerer</v>
          </cell>
          <cell r="V319">
            <v>2</v>
          </cell>
        </row>
        <row r="320">
          <cell r="A320" t="str">
            <v>ÅRHUS</v>
          </cell>
          <cell r="C320" t="str">
            <v>TELETAXI</v>
          </cell>
          <cell r="I320" t="str">
            <v>Netto</v>
          </cell>
          <cell r="V320">
            <v>195.03</v>
          </cell>
        </row>
        <row r="321">
          <cell r="A321" t="str">
            <v>ÅRHUS</v>
          </cell>
          <cell r="C321" t="str">
            <v>TELETAXI</v>
          </cell>
          <cell r="I321" t="str">
            <v>Adm.omk</v>
          </cell>
          <cell r="V321">
            <v>32.159999999999997</v>
          </cell>
        </row>
        <row r="322">
          <cell r="A322" t="str">
            <v>ÅRHUS</v>
          </cell>
          <cell r="C322" t="str">
            <v>TELETAXI</v>
          </cell>
          <cell r="I322" t="str">
            <v>EB</v>
          </cell>
          <cell r="V322">
            <v>48</v>
          </cell>
        </row>
        <row r="323">
          <cell r="A323" t="str">
            <v>ÅRHUS</v>
          </cell>
          <cell r="C323" t="str">
            <v>TELETAXI</v>
          </cell>
          <cell r="I323" t="str">
            <v>Ture</v>
          </cell>
          <cell r="V323">
            <v>1</v>
          </cell>
        </row>
        <row r="324">
          <cell r="A324" t="str">
            <v>ÅRHUS</v>
          </cell>
          <cell r="C324" t="str">
            <v>TELETAXI</v>
          </cell>
          <cell r="I324" t="str">
            <v>Rejselængde</v>
          </cell>
          <cell r="V324">
            <v>5</v>
          </cell>
        </row>
        <row r="325">
          <cell r="A325" t="str">
            <v>ÅRHUS</v>
          </cell>
          <cell r="C325" t="str">
            <v>TELETAXI</v>
          </cell>
          <cell r="I325" t="str">
            <v>Passagerer</v>
          </cell>
          <cell r="V325">
            <v>2</v>
          </cell>
        </row>
        <row r="326">
          <cell r="A326" t="str">
            <v>ÅRHUS</v>
          </cell>
          <cell r="C326" t="str">
            <v>TELETAXI</v>
          </cell>
          <cell r="I326" t="str">
            <v>Netto</v>
          </cell>
          <cell r="V326">
            <v>109.83</v>
          </cell>
        </row>
        <row r="327">
          <cell r="A327" t="str">
            <v>ÅRHUS</v>
          </cell>
          <cell r="C327" t="str">
            <v>TELETAXI</v>
          </cell>
          <cell r="I327" t="str">
            <v>Adm.omk</v>
          </cell>
          <cell r="V327">
            <v>32.159999999999997</v>
          </cell>
        </row>
        <row r="328">
          <cell r="A328" t="str">
            <v>ÅRHUS</v>
          </cell>
          <cell r="C328" t="str">
            <v>TELETAXI</v>
          </cell>
          <cell r="I328" t="str">
            <v>EB</v>
          </cell>
          <cell r="V328">
            <v>24</v>
          </cell>
        </row>
        <row r="329">
          <cell r="A329" t="str">
            <v>ÅRHUS</v>
          </cell>
          <cell r="C329" t="str">
            <v>TELETAXI</v>
          </cell>
          <cell r="I329" t="str">
            <v>Ture</v>
          </cell>
          <cell r="V329">
            <v>1</v>
          </cell>
        </row>
        <row r="330">
          <cell r="A330" t="str">
            <v>ÅRHUS</v>
          </cell>
          <cell r="C330" t="str">
            <v>TELETAXI</v>
          </cell>
          <cell r="I330" t="str">
            <v>Rejselængde</v>
          </cell>
          <cell r="V330">
            <v>12</v>
          </cell>
        </row>
        <row r="331">
          <cell r="A331" t="str">
            <v>ÅRHUS</v>
          </cell>
          <cell r="C331" t="str">
            <v>TELETAXI</v>
          </cell>
          <cell r="I331" t="str">
            <v>Passagerer</v>
          </cell>
          <cell r="V331">
            <v>1</v>
          </cell>
        </row>
        <row r="332">
          <cell r="A332" t="str">
            <v>ÅRHUS</v>
          </cell>
          <cell r="C332" t="str">
            <v>TELETAXI</v>
          </cell>
          <cell r="I332" t="str">
            <v>Netto</v>
          </cell>
          <cell r="V332">
            <v>966.19999999999993</v>
          </cell>
        </row>
        <row r="333">
          <cell r="A333" t="str">
            <v>ÅRHUS</v>
          </cell>
          <cell r="C333" t="str">
            <v>TELETAXI</v>
          </cell>
          <cell r="I333" t="str">
            <v>Adm.omk</v>
          </cell>
          <cell r="V333">
            <v>160.79999999999998</v>
          </cell>
        </row>
        <row r="334">
          <cell r="A334" t="str">
            <v>ÅRHUS</v>
          </cell>
          <cell r="C334" t="str">
            <v>TELETAXI</v>
          </cell>
          <cell r="I334" t="str">
            <v>EB</v>
          </cell>
          <cell r="V334">
            <v>0</v>
          </cell>
        </row>
        <row r="335">
          <cell r="A335" t="str">
            <v>ÅRHUS</v>
          </cell>
          <cell r="C335" t="str">
            <v>TELETAXI</v>
          </cell>
          <cell r="I335" t="str">
            <v>Ture</v>
          </cell>
          <cell r="V335">
            <v>5</v>
          </cell>
        </row>
        <row r="336">
          <cell r="A336" t="str">
            <v>ÅRHUS</v>
          </cell>
          <cell r="C336" t="str">
            <v>TELETAXI</v>
          </cell>
          <cell r="I336" t="str">
            <v>Rejselængde</v>
          </cell>
          <cell r="V336">
            <v>26</v>
          </cell>
        </row>
        <row r="337">
          <cell r="A337" t="str">
            <v>ÅRHUS</v>
          </cell>
          <cell r="C337" t="str">
            <v>TELETAXI</v>
          </cell>
          <cell r="I337" t="str">
            <v>Passagerer</v>
          </cell>
          <cell r="V337">
            <v>10</v>
          </cell>
        </row>
        <row r="338">
          <cell r="A338" t="str">
            <v>ÅRHUS</v>
          </cell>
          <cell r="C338" t="str">
            <v>TELETAXI</v>
          </cell>
          <cell r="I338" t="str">
            <v>Netto</v>
          </cell>
          <cell r="V338">
            <v>418.26</v>
          </cell>
        </row>
        <row r="339">
          <cell r="A339" t="str">
            <v>ÅRHUS</v>
          </cell>
          <cell r="C339" t="str">
            <v>TELETAXI</v>
          </cell>
          <cell r="I339" t="str">
            <v>Adm.omk</v>
          </cell>
          <cell r="V339">
            <v>64.319999999999993</v>
          </cell>
        </row>
        <row r="340">
          <cell r="A340" t="str">
            <v>ÅRHUS</v>
          </cell>
          <cell r="C340" t="str">
            <v>TELETAXI</v>
          </cell>
          <cell r="I340" t="str">
            <v>EB</v>
          </cell>
          <cell r="V340">
            <v>0</v>
          </cell>
        </row>
        <row r="341">
          <cell r="A341" t="str">
            <v>ÅRHUS</v>
          </cell>
          <cell r="C341" t="str">
            <v>TELETAXI</v>
          </cell>
          <cell r="I341" t="str">
            <v>Ture</v>
          </cell>
          <cell r="V341">
            <v>2</v>
          </cell>
        </row>
        <row r="342">
          <cell r="A342" t="str">
            <v>ÅRHUS</v>
          </cell>
          <cell r="C342" t="str">
            <v>TELETAXI</v>
          </cell>
          <cell r="I342" t="str">
            <v>Rejselængde</v>
          </cell>
          <cell r="V342">
            <v>15</v>
          </cell>
        </row>
        <row r="343">
          <cell r="A343" t="str">
            <v>ÅRHUS</v>
          </cell>
          <cell r="C343" t="str">
            <v>TELETAXI</v>
          </cell>
          <cell r="I343" t="str">
            <v>Passagerer</v>
          </cell>
          <cell r="V343">
            <v>2</v>
          </cell>
        </row>
        <row r="344">
          <cell r="A344" t="str">
            <v>ÅRHUS</v>
          </cell>
          <cell r="C344" t="str">
            <v>TELETAXI</v>
          </cell>
          <cell r="I344" t="str">
            <v>Netto</v>
          </cell>
          <cell r="V344">
            <v>8098.8099999999995</v>
          </cell>
        </row>
        <row r="345">
          <cell r="A345" t="str">
            <v>ÅRHUS</v>
          </cell>
          <cell r="C345" t="str">
            <v>TELETAXI</v>
          </cell>
          <cell r="I345" t="str">
            <v>Adm.omk</v>
          </cell>
          <cell r="V345">
            <v>996.96</v>
          </cell>
        </row>
        <row r="346">
          <cell r="A346" t="str">
            <v>ÅRHUS</v>
          </cell>
          <cell r="C346" t="str">
            <v>TELETAXI</v>
          </cell>
          <cell r="I346" t="str">
            <v>EB</v>
          </cell>
          <cell r="V346">
            <v>934</v>
          </cell>
        </row>
        <row r="347">
          <cell r="A347" t="str">
            <v>ÅRHUS</v>
          </cell>
          <cell r="C347" t="str">
            <v>TELETAXI</v>
          </cell>
          <cell r="I347" t="str">
            <v>Ture</v>
          </cell>
          <cell r="V347">
            <v>31</v>
          </cell>
        </row>
        <row r="348">
          <cell r="A348" t="str">
            <v>ÅRHUS</v>
          </cell>
          <cell r="C348" t="str">
            <v>TELETAXI</v>
          </cell>
          <cell r="I348" t="str">
            <v>Rejselængde</v>
          </cell>
          <cell r="V348">
            <v>218</v>
          </cell>
        </row>
        <row r="349">
          <cell r="A349" t="str">
            <v>ÅRHUS</v>
          </cell>
          <cell r="C349" t="str">
            <v>TELETAXI</v>
          </cell>
          <cell r="I349" t="str">
            <v>Passagerer</v>
          </cell>
          <cell r="V349">
            <v>39</v>
          </cell>
        </row>
        <row r="350">
          <cell r="A350" t="str">
            <v>ÅRHUS</v>
          </cell>
          <cell r="C350" t="str">
            <v>TELETAXI</v>
          </cell>
          <cell r="I350" t="str">
            <v>Netto</v>
          </cell>
          <cell r="V350">
            <v>24401.750000000004</v>
          </cell>
        </row>
        <row r="351">
          <cell r="A351" t="str">
            <v>ÅRHUS</v>
          </cell>
          <cell r="C351" t="str">
            <v>TELETAXI</v>
          </cell>
          <cell r="I351" t="str">
            <v>Adm.omk</v>
          </cell>
          <cell r="V351">
            <v>3762.72</v>
          </cell>
        </row>
        <row r="352">
          <cell r="A352" t="str">
            <v>ÅRHUS</v>
          </cell>
          <cell r="C352" t="str">
            <v>TELETAXI</v>
          </cell>
          <cell r="I352" t="str">
            <v>EB</v>
          </cell>
          <cell r="V352">
            <v>960</v>
          </cell>
        </row>
        <row r="353">
          <cell r="A353" t="str">
            <v>ÅRHUS</v>
          </cell>
          <cell r="C353" t="str">
            <v>TELETAXI</v>
          </cell>
          <cell r="I353" t="str">
            <v>Ture</v>
          </cell>
          <cell r="V353">
            <v>117</v>
          </cell>
        </row>
        <row r="354">
          <cell r="A354" t="str">
            <v>ÅRHUS</v>
          </cell>
          <cell r="C354" t="str">
            <v>TELETAXI</v>
          </cell>
          <cell r="I354" t="str">
            <v>Rejselængde</v>
          </cell>
          <cell r="V354">
            <v>846</v>
          </cell>
        </row>
        <row r="355">
          <cell r="A355" t="str">
            <v>ÅRHUS</v>
          </cell>
          <cell r="C355" t="str">
            <v>TELETAXI</v>
          </cell>
          <cell r="I355" t="str">
            <v>Passagerer</v>
          </cell>
          <cell r="V355">
            <v>133</v>
          </cell>
        </row>
        <row r="356">
          <cell r="A356" t="str">
            <v>ÅRHUS</v>
          </cell>
          <cell r="C356" t="str">
            <v>HANDICAP</v>
          </cell>
          <cell r="I356" t="str">
            <v>Netto</v>
          </cell>
          <cell r="V356">
            <v>616.83000000000004</v>
          </cell>
        </row>
        <row r="357">
          <cell r="A357" t="str">
            <v>ÅRHUS</v>
          </cell>
          <cell r="C357" t="str">
            <v>HANDICAP</v>
          </cell>
          <cell r="I357" t="str">
            <v>Adm.omk</v>
          </cell>
          <cell r="V357">
            <v>0</v>
          </cell>
        </row>
        <row r="358">
          <cell r="A358" t="str">
            <v>ÅRHUS</v>
          </cell>
          <cell r="C358" t="str">
            <v>HANDICAP</v>
          </cell>
          <cell r="I358" t="str">
            <v>EB</v>
          </cell>
          <cell r="V358">
            <v>82</v>
          </cell>
        </row>
        <row r="359">
          <cell r="A359" t="str">
            <v>ÅRHUS</v>
          </cell>
          <cell r="C359" t="str">
            <v>HANDICAP</v>
          </cell>
          <cell r="I359" t="str">
            <v>Ture</v>
          </cell>
          <cell r="V359">
            <v>2</v>
          </cell>
        </row>
        <row r="360">
          <cell r="A360" t="str">
            <v>ÅRHUS</v>
          </cell>
          <cell r="C360" t="str">
            <v>HANDICAP</v>
          </cell>
          <cell r="I360" t="str">
            <v>Rejselængde</v>
          </cell>
          <cell r="V360">
            <v>2</v>
          </cell>
        </row>
        <row r="361">
          <cell r="A361" t="str">
            <v>ÅRHUS</v>
          </cell>
          <cell r="C361" t="str">
            <v>HANDICAP</v>
          </cell>
          <cell r="I361" t="str">
            <v>Passagerer</v>
          </cell>
          <cell r="V361">
            <v>2</v>
          </cell>
        </row>
        <row r="362">
          <cell r="A362" t="str">
            <v>ÅRHUS</v>
          </cell>
          <cell r="C362" t="str">
            <v>HANDICAP</v>
          </cell>
          <cell r="I362" t="str">
            <v>Netto</v>
          </cell>
          <cell r="V362">
            <v>2026.23</v>
          </cell>
        </row>
        <row r="363">
          <cell r="A363" t="str">
            <v>ÅRHUS</v>
          </cell>
          <cell r="C363" t="str">
            <v>HANDICAP</v>
          </cell>
          <cell r="I363" t="str">
            <v>Adm.omk</v>
          </cell>
          <cell r="V363">
            <v>0</v>
          </cell>
        </row>
        <row r="364">
          <cell r="A364" t="str">
            <v>ÅRHUS</v>
          </cell>
          <cell r="C364" t="str">
            <v>HANDICAP</v>
          </cell>
          <cell r="I364" t="str">
            <v>EB</v>
          </cell>
          <cell r="V364">
            <v>2875</v>
          </cell>
        </row>
        <row r="365">
          <cell r="A365" t="str">
            <v>ÅRHUS</v>
          </cell>
          <cell r="C365" t="str">
            <v>HANDICAP</v>
          </cell>
          <cell r="I365" t="str">
            <v>Ture</v>
          </cell>
          <cell r="V365">
            <v>5</v>
          </cell>
        </row>
        <row r="366">
          <cell r="A366" t="str">
            <v>ÅRHUS</v>
          </cell>
          <cell r="C366" t="str">
            <v>HANDICAP</v>
          </cell>
          <cell r="I366" t="str">
            <v>Rejselængde</v>
          </cell>
          <cell r="V366">
            <v>500</v>
          </cell>
        </row>
        <row r="367">
          <cell r="A367" t="str">
            <v>ÅRHUS</v>
          </cell>
          <cell r="C367" t="str">
            <v>HANDICAP</v>
          </cell>
          <cell r="I367" t="str">
            <v>Passagerer</v>
          </cell>
          <cell r="V367">
            <v>5</v>
          </cell>
        </row>
        <row r="368">
          <cell r="A368" t="str">
            <v>ÅRHUS</v>
          </cell>
          <cell r="C368" t="str">
            <v>HANDICAP</v>
          </cell>
          <cell r="I368" t="str">
            <v>Netto</v>
          </cell>
          <cell r="V368">
            <v>2360.67</v>
          </cell>
        </row>
        <row r="369">
          <cell r="A369" t="str">
            <v>ÅRHUS</v>
          </cell>
          <cell r="C369" t="str">
            <v>HANDICAP</v>
          </cell>
          <cell r="I369" t="str">
            <v>Adm.omk</v>
          </cell>
          <cell r="V369">
            <v>0</v>
          </cell>
        </row>
        <row r="370">
          <cell r="A370" t="str">
            <v>ÅRHUS</v>
          </cell>
          <cell r="C370" t="str">
            <v>HANDICAP</v>
          </cell>
          <cell r="I370" t="str">
            <v>EB</v>
          </cell>
          <cell r="V370">
            <v>2097</v>
          </cell>
        </row>
        <row r="371">
          <cell r="A371" t="str">
            <v>ÅRHUS</v>
          </cell>
          <cell r="C371" t="str">
            <v>HANDICAP</v>
          </cell>
          <cell r="I371" t="str">
            <v>Ture</v>
          </cell>
          <cell r="V371">
            <v>2</v>
          </cell>
        </row>
        <row r="372">
          <cell r="A372" t="str">
            <v>ÅRHUS</v>
          </cell>
          <cell r="C372" t="str">
            <v>HANDICAP</v>
          </cell>
          <cell r="I372" t="str">
            <v>Rejselængde</v>
          </cell>
          <cell r="V372">
            <v>246</v>
          </cell>
        </row>
        <row r="373">
          <cell r="A373" t="str">
            <v>ÅRHUS</v>
          </cell>
          <cell r="C373" t="str">
            <v>HANDICAP</v>
          </cell>
          <cell r="I373" t="str">
            <v>Passagerer</v>
          </cell>
          <cell r="V373">
            <v>5</v>
          </cell>
        </row>
        <row r="374">
          <cell r="A374" t="str">
            <v>ÅRHUS</v>
          </cell>
          <cell r="C374" t="str">
            <v>HANDICAP</v>
          </cell>
          <cell r="I374" t="str">
            <v>Netto</v>
          </cell>
          <cell r="V374">
            <v>1582.5</v>
          </cell>
        </row>
        <row r="375">
          <cell r="A375" t="str">
            <v>ÅRHUS</v>
          </cell>
          <cell r="C375" t="str">
            <v>HANDICAP</v>
          </cell>
          <cell r="I375" t="str">
            <v>Adm.omk</v>
          </cell>
          <cell r="V375">
            <v>0</v>
          </cell>
        </row>
        <row r="376">
          <cell r="A376" t="str">
            <v>ÅRHUS</v>
          </cell>
          <cell r="C376" t="str">
            <v>HANDICAP</v>
          </cell>
          <cell r="I376" t="str">
            <v>EB</v>
          </cell>
          <cell r="V376">
            <v>1242</v>
          </cell>
        </row>
        <row r="377">
          <cell r="A377" t="str">
            <v>ÅRHUS</v>
          </cell>
          <cell r="C377" t="str">
            <v>HANDICAP</v>
          </cell>
          <cell r="I377" t="str">
            <v>Ture</v>
          </cell>
          <cell r="V377">
            <v>3</v>
          </cell>
        </row>
        <row r="378">
          <cell r="A378" t="str">
            <v>ÅRHUS</v>
          </cell>
          <cell r="C378" t="str">
            <v>HANDICAP</v>
          </cell>
          <cell r="I378" t="str">
            <v>Rejselængde</v>
          </cell>
          <cell r="V378">
            <v>225</v>
          </cell>
        </row>
        <row r="379">
          <cell r="A379" t="str">
            <v>ÅRHUS</v>
          </cell>
          <cell r="C379" t="str">
            <v>HANDICAP</v>
          </cell>
          <cell r="I379" t="str">
            <v>Passagerer</v>
          </cell>
          <cell r="V379">
            <v>3</v>
          </cell>
        </row>
        <row r="380">
          <cell r="A380" t="str">
            <v>ÅRHUS</v>
          </cell>
          <cell r="C380" t="str">
            <v>HANDICAP</v>
          </cell>
          <cell r="I380" t="str">
            <v>Netto</v>
          </cell>
          <cell r="V380">
            <v>3329.6900000000005</v>
          </cell>
        </row>
        <row r="381">
          <cell r="A381" t="str">
            <v>ÅRHUS</v>
          </cell>
          <cell r="C381" t="str">
            <v>HANDICAP</v>
          </cell>
          <cell r="I381" t="str">
            <v>Adm.omk</v>
          </cell>
          <cell r="V381">
            <v>0</v>
          </cell>
        </row>
        <row r="382">
          <cell r="A382" t="str">
            <v>ÅRHUS</v>
          </cell>
          <cell r="C382" t="str">
            <v>HANDICAP</v>
          </cell>
          <cell r="I382" t="str">
            <v>EB</v>
          </cell>
          <cell r="V382">
            <v>1400</v>
          </cell>
        </row>
        <row r="383">
          <cell r="A383" t="str">
            <v>ÅRHUS</v>
          </cell>
          <cell r="C383" t="str">
            <v>HANDICAP</v>
          </cell>
          <cell r="I383" t="str">
            <v>Ture</v>
          </cell>
          <cell r="V383">
            <v>4</v>
          </cell>
        </row>
        <row r="384">
          <cell r="A384" t="str">
            <v>ÅRHUS</v>
          </cell>
          <cell r="C384" t="str">
            <v>HANDICAP</v>
          </cell>
          <cell r="I384" t="str">
            <v>Rejselængde</v>
          </cell>
          <cell r="V384">
            <v>350</v>
          </cell>
        </row>
        <row r="385">
          <cell r="A385" t="str">
            <v>ÅRHUS</v>
          </cell>
          <cell r="C385" t="str">
            <v>HANDICAP</v>
          </cell>
          <cell r="I385" t="str">
            <v>Passagerer</v>
          </cell>
          <cell r="V385">
            <v>4</v>
          </cell>
        </row>
        <row r="386">
          <cell r="A386" t="str">
            <v>ÅRHUS</v>
          </cell>
          <cell r="C386" t="str">
            <v>HANDICAP</v>
          </cell>
          <cell r="I386" t="str">
            <v>Netto</v>
          </cell>
          <cell r="V386">
            <v>2728.09</v>
          </cell>
        </row>
        <row r="387">
          <cell r="A387" t="str">
            <v>ÅRHUS</v>
          </cell>
          <cell r="C387" t="str">
            <v>HANDICAP</v>
          </cell>
          <cell r="I387" t="str">
            <v>Adm.omk</v>
          </cell>
          <cell r="V387">
            <v>0</v>
          </cell>
        </row>
        <row r="388">
          <cell r="A388" t="str">
            <v>ÅRHUS</v>
          </cell>
          <cell r="C388" t="str">
            <v>HANDICAP</v>
          </cell>
          <cell r="I388" t="str">
            <v>EB</v>
          </cell>
          <cell r="V388">
            <v>2524</v>
          </cell>
        </row>
        <row r="389">
          <cell r="A389" t="str">
            <v>ÅRHUS</v>
          </cell>
          <cell r="C389" t="str">
            <v>HANDICAP</v>
          </cell>
          <cell r="I389" t="str">
            <v>Ture</v>
          </cell>
          <cell r="V389">
            <v>5</v>
          </cell>
        </row>
        <row r="390">
          <cell r="A390" t="str">
            <v>ÅRHUS</v>
          </cell>
          <cell r="C390" t="str">
            <v>HANDICAP</v>
          </cell>
          <cell r="I390" t="str">
            <v>Rejselængde</v>
          </cell>
          <cell r="V390">
            <v>486</v>
          </cell>
        </row>
        <row r="391">
          <cell r="A391" t="str">
            <v>ÅRHUS</v>
          </cell>
          <cell r="C391" t="str">
            <v>HANDICAP</v>
          </cell>
          <cell r="I391" t="str">
            <v>Passagerer</v>
          </cell>
          <cell r="V391">
            <v>8</v>
          </cell>
        </row>
        <row r="392">
          <cell r="A392" t="str">
            <v>ÅRHUS</v>
          </cell>
          <cell r="C392" t="str">
            <v>HANDICAP</v>
          </cell>
          <cell r="I392" t="str">
            <v>Netto</v>
          </cell>
          <cell r="V392">
            <v>2713</v>
          </cell>
        </row>
        <row r="393">
          <cell r="A393" t="str">
            <v>ÅRHUS</v>
          </cell>
          <cell r="C393" t="str">
            <v>HANDICAP</v>
          </cell>
          <cell r="I393" t="str">
            <v>Adm.omk</v>
          </cell>
          <cell r="V393">
            <v>0</v>
          </cell>
        </row>
        <row r="394">
          <cell r="A394" t="str">
            <v>ÅRHUS</v>
          </cell>
          <cell r="C394" t="str">
            <v>HANDICAP</v>
          </cell>
          <cell r="I394" t="str">
            <v>EB</v>
          </cell>
          <cell r="V394">
            <v>1584</v>
          </cell>
        </row>
        <row r="395">
          <cell r="A395" t="str">
            <v>ÅRHUS</v>
          </cell>
          <cell r="C395" t="str">
            <v>HANDICAP</v>
          </cell>
          <cell r="I395" t="str">
            <v>Ture</v>
          </cell>
          <cell r="V395">
            <v>4</v>
          </cell>
        </row>
        <row r="396">
          <cell r="A396" t="str">
            <v>ÅRHUS</v>
          </cell>
          <cell r="C396" t="str">
            <v>HANDICAP</v>
          </cell>
          <cell r="I396" t="str">
            <v>Rejselængde</v>
          </cell>
          <cell r="V396">
            <v>357</v>
          </cell>
        </row>
        <row r="397">
          <cell r="A397" t="str">
            <v>ÅRHUS</v>
          </cell>
          <cell r="C397" t="str">
            <v>HANDICAP</v>
          </cell>
          <cell r="I397" t="str">
            <v>Passagerer</v>
          </cell>
          <cell r="V397">
            <v>5</v>
          </cell>
        </row>
        <row r="398">
          <cell r="A398" t="str">
            <v>ÅRHUS</v>
          </cell>
          <cell r="C398" t="str">
            <v>HANDICAP</v>
          </cell>
          <cell r="I398" t="str">
            <v>Netto</v>
          </cell>
          <cell r="V398">
            <v>1307.1399999999999</v>
          </cell>
        </row>
        <row r="399">
          <cell r="A399" t="str">
            <v>ÅRHUS</v>
          </cell>
          <cell r="C399" t="str">
            <v>HANDICAP</v>
          </cell>
          <cell r="I399" t="str">
            <v>Adm.omk</v>
          </cell>
          <cell r="V399">
            <v>0</v>
          </cell>
        </row>
        <row r="400">
          <cell r="A400" t="str">
            <v>ÅRHUS</v>
          </cell>
          <cell r="C400" t="str">
            <v>HANDICAP</v>
          </cell>
          <cell r="I400" t="str">
            <v>EB</v>
          </cell>
          <cell r="V400">
            <v>840</v>
          </cell>
        </row>
        <row r="401">
          <cell r="A401" t="str">
            <v>ÅRHUS</v>
          </cell>
          <cell r="C401" t="str">
            <v>HANDICAP</v>
          </cell>
          <cell r="I401" t="str">
            <v>Ture</v>
          </cell>
          <cell r="V401">
            <v>2</v>
          </cell>
        </row>
        <row r="402">
          <cell r="A402" t="str">
            <v>ÅRHUS</v>
          </cell>
          <cell r="C402" t="str">
            <v>HANDICAP</v>
          </cell>
          <cell r="I402" t="str">
            <v>Rejselængde</v>
          </cell>
          <cell r="V402">
            <v>168</v>
          </cell>
        </row>
        <row r="403">
          <cell r="A403" t="str">
            <v>ÅRHUS</v>
          </cell>
          <cell r="C403" t="str">
            <v>HANDICAP</v>
          </cell>
          <cell r="I403" t="str">
            <v>Passagerer</v>
          </cell>
          <cell r="V403">
            <v>3</v>
          </cell>
        </row>
        <row r="404">
          <cell r="A404" t="str">
            <v>ÅRHUS</v>
          </cell>
          <cell r="C404" t="str">
            <v>HANDICAP</v>
          </cell>
          <cell r="I404" t="str">
            <v>Netto</v>
          </cell>
          <cell r="V404">
            <v>5631.88</v>
          </cell>
        </row>
        <row r="405">
          <cell r="A405" t="str">
            <v>ÅRHUS</v>
          </cell>
          <cell r="C405" t="str">
            <v>HANDICAP</v>
          </cell>
          <cell r="I405" t="str">
            <v>Adm.omk</v>
          </cell>
          <cell r="V405">
            <v>0</v>
          </cell>
        </row>
        <row r="406">
          <cell r="A406" t="str">
            <v>ÅRHUS</v>
          </cell>
          <cell r="C406" t="str">
            <v>HANDICAP</v>
          </cell>
          <cell r="I406" t="str">
            <v>EB</v>
          </cell>
          <cell r="V406">
            <v>1503</v>
          </cell>
        </row>
        <row r="407">
          <cell r="A407" t="str">
            <v>ÅRHUS</v>
          </cell>
          <cell r="C407" t="str">
            <v>HANDICAP</v>
          </cell>
          <cell r="I407" t="str">
            <v>Ture</v>
          </cell>
          <cell r="V407">
            <v>3</v>
          </cell>
        </row>
        <row r="408">
          <cell r="A408" t="str">
            <v>ÅRHUS</v>
          </cell>
          <cell r="C408" t="str">
            <v>HANDICAP</v>
          </cell>
          <cell r="I408" t="str">
            <v>Rejselængde</v>
          </cell>
          <cell r="V408">
            <v>264</v>
          </cell>
        </row>
        <row r="409">
          <cell r="A409" t="str">
            <v>ÅRHUS</v>
          </cell>
          <cell r="C409" t="str">
            <v>HANDICAP</v>
          </cell>
          <cell r="I409" t="str">
            <v>Passagerer</v>
          </cell>
          <cell r="V409">
            <v>7</v>
          </cell>
        </row>
        <row r="410">
          <cell r="A410" t="str">
            <v>ÅRHUS</v>
          </cell>
          <cell r="C410" t="str">
            <v>HANDICAP</v>
          </cell>
          <cell r="I410" t="str">
            <v>Netto</v>
          </cell>
          <cell r="V410">
            <v>815.07</v>
          </cell>
        </row>
        <row r="411">
          <cell r="A411" t="str">
            <v>ÅRHUS</v>
          </cell>
          <cell r="C411" t="str">
            <v>HANDICAP</v>
          </cell>
          <cell r="I411" t="str">
            <v>Adm.omk</v>
          </cell>
          <cell r="V411">
            <v>0</v>
          </cell>
        </row>
        <row r="412">
          <cell r="A412" t="str">
            <v>ÅRHUS</v>
          </cell>
          <cell r="C412" t="str">
            <v>HANDICAP</v>
          </cell>
          <cell r="I412" t="str">
            <v>EB</v>
          </cell>
          <cell r="V412">
            <v>196</v>
          </cell>
        </row>
        <row r="413">
          <cell r="A413" t="str">
            <v>ÅRHUS</v>
          </cell>
          <cell r="C413" t="str">
            <v>HANDICAP</v>
          </cell>
          <cell r="I413" t="str">
            <v>Ture</v>
          </cell>
          <cell r="V413">
            <v>1</v>
          </cell>
        </row>
        <row r="414">
          <cell r="A414" t="str">
            <v>ÅRHUS</v>
          </cell>
          <cell r="C414" t="str">
            <v>HANDICAP</v>
          </cell>
          <cell r="I414" t="str">
            <v>Rejselængde</v>
          </cell>
          <cell r="V414">
            <v>49</v>
          </cell>
        </row>
        <row r="415">
          <cell r="A415" t="str">
            <v>ÅRHUS</v>
          </cell>
          <cell r="C415" t="str">
            <v>HANDICAP</v>
          </cell>
          <cell r="I415" t="str">
            <v>Passagerer</v>
          </cell>
          <cell r="V415">
            <v>1</v>
          </cell>
        </row>
        <row r="416">
          <cell r="A416" t="str">
            <v>ÅRHUS</v>
          </cell>
          <cell r="C416" t="str">
            <v>HANDICAP</v>
          </cell>
          <cell r="I416" t="str">
            <v>Netto</v>
          </cell>
          <cell r="V416">
            <v>1018.47</v>
          </cell>
        </row>
        <row r="417">
          <cell r="A417" t="str">
            <v>ÅRHUS</v>
          </cell>
          <cell r="C417" t="str">
            <v>HANDICAP</v>
          </cell>
          <cell r="I417" t="str">
            <v>Adm.omk</v>
          </cell>
          <cell r="V417">
            <v>0</v>
          </cell>
        </row>
        <row r="418">
          <cell r="A418" t="str">
            <v>ÅRHUS</v>
          </cell>
          <cell r="C418" t="str">
            <v>HANDICAP</v>
          </cell>
          <cell r="I418" t="str">
            <v>EB</v>
          </cell>
          <cell r="V418">
            <v>660</v>
          </cell>
        </row>
        <row r="419">
          <cell r="A419" t="str">
            <v>ÅRHUS</v>
          </cell>
          <cell r="C419" t="str">
            <v>HANDICAP</v>
          </cell>
          <cell r="I419" t="str">
            <v>Ture</v>
          </cell>
          <cell r="V419">
            <v>1</v>
          </cell>
        </row>
        <row r="420">
          <cell r="A420" t="str">
            <v>ÅRHUS</v>
          </cell>
          <cell r="C420" t="str">
            <v>HANDICAP</v>
          </cell>
          <cell r="I420" t="str">
            <v>Rejselængde</v>
          </cell>
          <cell r="V420">
            <v>120</v>
          </cell>
        </row>
        <row r="421">
          <cell r="A421" t="str">
            <v>ÅRHUS</v>
          </cell>
          <cell r="C421" t="str">
            <v>HANDICAP</v>
          </cell>
          <cell r="I421" t="str">
            <v>Passagerer</v>
          </cell>
          <cell r="V421">
            <v>2</v>
          </cell>
        </row>
        <row r="422">
          <cell r="A422" t="str">
            <v>ÅRHUS</v>
          </cell>
          <cell r="C422" t="str">
            <v>HANDICAP</v>
          </cell>
          <cell r="I422" t="str">
            <v>Netto</v>
          </cell>
          <cell r="V422">
            <v>246.07</v>
          </cell>
        </row>
        <row r="423">
          <cell r="A423" t="str">
            <v>ÅRHUS</v>
          </cell>
          <cell r="C423" t="str">
            <v>HANDICAP</v>
          </cell>
          <cell r="I423" t="str">
            <v>Adm.omk</v>
          </cell>
          <cell r="V423">
            <v>0</v>
          </cell>
        </row>
        <row r="424">
          <cell r="A424" t="str">
            <v>ÅRHUS</v>
          </cell>
          <cell r="C424" t="str">
            <v>HANDICAP</v>
          </cell>
          <cell r="I424" t="str">
            <v>EB</v>
          </cell>
          <cell r="V424">
            <v>116</v>
          </cell>
        </row>
        <row r="425">
          <cell r="A425" t="str">
            <v>ÅRHUS</v>
          </cell>
          <cell r="C425" t="str">
            <v>HANDICAP</v>
          </cell>
          <cell r="I425" t="str">
            <v>Ture</v>
          </cell>
          <cell r="V425">
            <v>1</v>
          </cell>
        </row>
        <row r="426">
          <cell r="A426" t="str">
            <v>ÅRHUS</v>
          </cell>
          <cell r="C426" t="str">
            <v>HANDICAP</v>
          </cell>
          <cell r="I426" t="str">
            <v>Rejselængde</v>
          </cell>
          <cell r="V426">
            <v>29</v>
          </cell>
        </row>
        <row r="427">
          <cell r="A427" t="str">
            <v>ÅRHUS</v>
          </cell>
          <cell r="C427" t="str">
            <v>HANDICAP</v>
          </cell>
          <cell r="I427" t="str">
            <v>Passagerer</v>
          </cell>
          <cell r="V427">
            <v>1</v>
          </cell>
        </row>
        <row r="428">
          <cell r="A428" t="str">
            <v>ÅRHUS</v>
          </cell>
          <cell r="C428" t="str">
            <v>HANDICAP</v>
          </cell>
          <cell r="I428" t="str">
            <v>Netto</v>
          </cell>
          <cell r="V428">
            <v>5533.78</v>
          </cell>
        </row>
        <row r="429">
          <cell r="A429" t="str">
            <v>ÅRHUS</v>
          </cell>
          <cell r="C429" t="str">
            <v>HANDICAP</v>
          </cell>
          <cell r="I429" t="str">
            <v>Adm.omk</v>
          </cell>
          <cell r="V429">
            <v>0</v>
          </cell>
        </row>
        <row r="430">
          <cell r="A430" t="str">
            <v>ÅRHUS</v>
          </cell>
          <cell r="C430" t="str">
            <v>HANDICAP</v>
          </cell>
          <cell r="I430" t="str">
            <v>EB</v>
          </cell>
          <cell r="V430">
            <v>1216</v>
          </cell>
        </row>
        <row r="431">
          <cell r="A431" t="str">
            <v>ÅRHUS</v>
          </cell>
          <cell r="C431" t="str">
            <v>HANDICAP</v>
          </cell>
          <cell r="I431" t="str">
            <v>Ture</v>
          </cell>
          <cell r="V431">
            <v>12</v>
          </cell>
        </row>
        <row r="432">
          <cell r="A432" t="str">
            <v>ÅRHUS</v>
          </cell>
          <cell r="C432" t="str">
            <v>HANDICAP</v>
          </cell>
          <cell r="I432" t="str">
            <v>Rejselængde</v>
          </cell>
          <cell r="V432">
            <v>147</v>
          </cell>
        </row>
        <row r="433">
          <cell r="A433" t="str">
            <v>ÅRHUS</v>
          </cell>
          <cell r="C433" t="str">
            <v>HANDICAP</v>
          </cell>
          <cell r="I433" t="str">
            <v>Passagerer</v>
          </cell>
          <cell r="V433">
            <v>26</v>
          </cell>
        </row>
        <row r="434">
          <cell r="A434" t="str">
            <v>ÅRHUS</v>
          </cell>
          <cell r="C434" t="str">
            <v>HANDICAP</v>
          </cell>
          <cell r="I434" t="str">
            <v>Netto</v>
          </cell>
          <cell r="V434">
            <v>1433.29</v>
          </cell>
        </row>
        <row r="435">
          <cell r="A435" t="str">
            <v>ÅRHUS</v>
          </cell>
          <cell r="C435" t="str">
            <v>HANDICAP</v>
          </cell>
          <cell r="I435" t="str">
            <v>Adm.omk</v>
          </cell>
          <cell r="V435">
            <v>0</v>
          </cell>
        </row>
        <row r="436">
          <cell r="A436" t="str">
            <v>ÅRHUS</v>
          </cell>
          <cell r="C436" t="str">
            <v>HANDICAP</v>
          </cell>
          <cell r="I436" t="str">
            <v>EB</v>
          </cell>
          <cell r="V436">
            <v>1189</v>
          </cell>
        </row>
        <row r="437">
          <cell r="A437" t="str">
            <v>ÅRHUS</v>
          </cell>
          <cell r="C437" t="str">
            <v>HANDICAP</v>
          </cell>
          <cell r="I437" t="str">
            <v>Ture</v>
          </cell>
          <cell r="V437">
            <v>2</v>
          </cell>
        </row>
        <row r="438">
          <cell r="A438" t="str">
            <v>ÅRHUS</v>
          </cell>
          <cell r="C438" t="str">
            <v>HANDICAP</v>
          </cell>
          <cell r="I438" t="str">
            <v>Rejselængde</v>
          </cell>
          <cell r="V438">
            <v>205</v>
          </cell>
        </row>
        <row r="439">
          <cell r="A439" t="str">
            <v>ÅRHUS</v>
          </cell>
          <cell r="C439" t="str">
            <v>HANDICAP</v>
          </cell>
          <cell r="I439" t="str">
            <v>Passagerer</v>
          </cell>
          <cell r="V439">
            <v>2</v>
          </cell>
        </row>
        <row r="440">
          <cell r="A440" t="str">
            <v>ÅRHUS</v>
          </cell>
          <cell r="C440" t="str">
            <v>HANDICAP</v>
          </cell>
          <cell r="I440" t="str">
            <v>Netto</v>
          </cell>
          <cell r="V440">
            <v>3824.12</v>
          </cell>
        </row>
        <row r="441">
          <cell r="A441" t="str">
            <v>ÅRHUS</v>
          </cell>
          <cell r="C441" t="str">
            <v>HANDICAP</v>
          </cell>
          <cell r="I441" t="str">
            <v>Adm.omk</v>
          </cell>
          <cell r="V441">
            <v>0</v>
          </cell>
        </row>
        <row r="442">
          <cell r="A442" t="str">
            <v>ÅRHUS</v>
          </cell>
          <cell r="C442" t="str">
            <v>HANDICAP</v>
          </cell>
          <cell r="I442" t="str">
            <v>EB</v>
          </cell>
          <cell r="V442">
            <v>1671</v>
          </cell>
        </row>
        <row r="443">
          <cell r="A443" t="str">
            <v>ÅRHUS</v>
          </cell>
          <cell r="C443" t="str">
            <v>HANDICAP</v>
          </cell>
          <cell r="I443" t="str">
            <v>Ture</v>
          </cell>
          <cell r="V443">
            <v>2</v>
          </cell>
        </row>
        <row r="444">
          <cell r="A444" t="str">
            <v>ÅRHUS</v>
          </cell>
          <cell r="C444" t="str">
            <v>HANDICAP</v>
          </cell>
          <cell r="I444" t="str">
            <v>Rejselængde</v>
          </cell>
          <cell r="V444">
            <v>267</v>
          </cell>
        </row>
        <row r="445">
          <cell r="A445" t="str">
            <v>ÅRHUS</v>
          </cell>
          <cell r="C445" t="str">
            <v>HANDICAP</v>
          </cell>
          <cell r="I445" t="str">
            <v>Passagerer</v>
          </cell>
          <cell r="V445">
            <v>2</v>
          </cell>
        </row>
        <row r="446">
          <cell r="A446" t="str">
            <v>ÅRHUS</v>
          </cell>
          <cell r="C446" t="str">
            <v>HANDICAP</v>
          </cell>
          <cell r="I446" t="str">
            <v>Netto</v>
          </cell>
          <cell r="V446">
            <v>1322.78</v>
          </cell>
        </row>
        <row r="447">
          <cell r="A447" t="str">
            <v>ÅRHUS</v>
          </cell>
          <cell r="C447" t="str">
            <v>HANDICAP</v>
          </cell>
          <cell r="I447" t="str">
            <v>Adm.omk</v>
          </cell>
          <cell r="V447">
            <v>0</v>
          </cell>
        </row>
        <row r="448">
          <cell r="A448" t="str">
            <v>ÅRHUS</v>
          </cell>
          <cell r="C448" t="str">
            <v>HANDICAP</v>
          </cell>
          <cell r="I448" t="str">
            <v>EB</v>
          </cell>
          <cell r="V448">
            <v>1820</v>
          </cell>
        </row>
        <row r="449">
          <cell r="A449" t="str">
            <v>ÅRHUS</v>
          </cell>
          <cell r="C449" t="str">
            <v>HANDICAP</v>
          </cell>
          <cell r="I449" t="str">
            <v>Ture</v>
          </cell>
          <cell r="V449">
            <v>2</v>
          </cell>
        </row>
        <row r="450">
          <cell r="A450" t="str">
            <v>ÅRHUS</v>
          </cell>
          <cell r="C450" t="str">
            <v>HANDICAP</v>
          </cell>
          <cell r="I450" t="str">
            <v>Rejselængde</v>
          </cell>
          <cell r="V450">
            <v>285</v>
          </cell>
        </row>
        <row r="451">
          <cell r="A451" t="str">
            <v>ÅRHUS</v>
          </cell>
          <cell r="C451" t="str">
            <v>HANDICAP</v>
          </cell>
          <cell r="I451" t="str">
            <v>Passagerer</v>
          </cell>
          <cell r="V451">
            <v>2</v>
          </cell>
        </row>
        <row r="452">
          <cell r="A452" t="str">
            <v>ÅRHUS</v>
          </cell>
          <cell r="C452" t="str">
            <v>HANDICAP</v>
          </cell>
          <cell r="I452" t="str">
            <v>Netto</v>
          </cell>
          <cell r="V452">
            <v>583</v>
          </cell>
        </row>
        <row r="453">
          <cell r="A453" t="str">
            <v>ÅRHUS</v>
          </cell>
          <cell r="C453" t="str">
            <v>HANDICAP</v>
          </cell>
          <cell r="I453" t="str">
            <v>Adm.omk</v>
          </cell>
          <cell r="V453">
            <v>0</v>
          </cell>
        </row>
        <row r="454">
          <cell r="A454" t="str">
            <v>ÅRHUS</v>
          </cell>
          <cell r="C454" t="str">
            <v>HANDICAP</v>
          </cell>
          <cell r="I454" t="str">
            <v>EB</v>
          </cell>
          <cell r="V454">
            <v>0</v>
          </cell>
        </row>
        <row r="455">
          <cell r="A455" t="str">
            <v>ÅRHUS</v>
          </cell>
          <cell r="C455" t="str">
            <v>HANDICAP</v>
          </cell>
          <cell r="I455" t="str">
            <v>Ture</v>
          </cell>
          <cell r="V455">
            <v>1</v>
          </cell>
        </row>
        <row r="456">
          <cell r="A456" t="str">
            <v>ÅRHUS</v>
          </cell>
          <cell r="C456" t="str">
            <v>HANDICAP</v>
          </cell>
          <cell r="I456" t="str">
            <v>Rejselængde</v>
          </cell>
          <cell r="V456">
            <v>8</v>
          </cell>
        </row>
        <row r="457">
          <cell r="A457" t="str">
            <v>ÅRHUS</v>
          </cell>
          <cell r="C457" t="str">
            <v>HANDICAP</v>
          </cell>
          <cell r="I457" t="str">
            <v>Passagerer</v>
          </cell>
          <cell r="V457">
            <v>1</v>
          </cell>
        </row>
        <row r="458">
          <cell r="A458" t="str">
            <v>ÅRHUS</v>
          </cell>
          <cell r="C458" t="str">
            <v>HANDICAP</v>
          </cell>
          <cell r="I458" t="str">
            <v>Netto</v>
          </cell>
          <cell r="V458">
            <v>133.75</v>
          </cell>
        </row>
        <row r="459">
          <cell r="A459" t="str">
            <v>ÅRHUS</v>
          </cell>
          <cell r="C459" t="str">
            <v>HANDICAP</v>
          </cell>
          <cell r="I459" t="str">
            <v>Adm.omk</v>
          </cell>
          <cell r="V459">
            <v>0</v>
          </cell>
        </row>
        <row r="460">
          <cell r="A460" t="str">
            <v>ÅRHUS</v>
          </cell>
          <cell r="C460" t="str">
            <v>HANDICAP</v>
          </cell>
          <cell r="I460" t="str">
            <v>EB</v>
          </cell>
          <cell r="V460">
            <v>1050</v>
          </cell>
        </row>
        <row r="461">
          <cell r="A461" t="str">
            <v>ÅRHUS</v>
          </cell>
          <cell r="C461" t="str">
            <v>HANDICAP</v>
          </cell>
          <cell r="I461" t="str">
            <v>Ture</v>
          </cell>
          <cell r="V461">
            <v>1</v>
          </cell>
        </row>
        <row r="462">
          <cell r="A462" t="str">
            <v>ÅRHUS</v>
          </cell>
          <cell r="C462" t="str">
            <v>HANDICAP</v>
          </cell>
          <cell r="I462" t="str">
            <v>Rejselængde</v>
          </cell>
          <cell r="V462">
            <v>150</v>
          </cell>
        </row>
        <row r="463">
          <cell r="A463" t="str">
            <v>ÅRHUS</v>
          </cell>
          <cell r="C463" t="str">
            <v>HANDICAP</v>
          </cell>
          <cell r="I463" t="str">
            <v>Passagerer</v>
          </cell>
          <cell r="V463">
            <v>1</v>
          </cell>
        </row>
        <row r="464">
          <cell r="A464" t="str">
            <v>ÅRHUS</v>
          </cell>
          <cell r="C464" t="str">
            <v>HANDICAP</v>
          </cell>
          <cell r="I464" t="str">
            <v>Netto</v>
          </cell>
          <cell r="V464">
            <v>456.09000000000003</v>
          </cell>
        </row>
        <row r="465">
          <cell r="A465" t="str">
            <v>ÅRHUS</v>
          </cell>
          <cell r="C465" t="str">
            <v>HANDICAP</v>
          </cell>
          <cell r="I465" t="str">
            <v>Adm.omk</v>
          </cell>
          <cell r="V465">
            <v>0</v>
          </cell>
        </row>
        <row r="466">
          <cell r="A466" t="str">
            <v>ÅRHUS</v>
          </cell>
          <cell r="C466" t="str">
            <v>HANDICAP</v>
          </cell>
          <cell r="I466" t="str">
            <v>EB</v>
          </cell>
          <cell r="V466">
            <v>1162</v>
          </cell>
        </row>
        <row r="467">
          <cell r="A467" t="str">
            <v>ÅRHUS</v>
          </cell>
          <cell r="C467" t="str">
            <v>HANDICAP</v>
          </cell>
          <cell r="I467" t="str">
            <v>Ture</v>
          </cell>
          <cell r="V467">
            <v>2</v>
          </cell>
        </row>
        <row r="468">
          <cell r="A468" t="str">
            <v>ÅRHUS</v>
          </cell>
          <cell r="C468" t="str">
            <v>HANDICAP</v>
          </cell>
          <cell r="I468" t="str">
            <v>Rejselængde</v>
          </cell>
          <cell r="V468">
            <v>187</v>
          </cell>
        </row>
        <row r="469">
          <cell r="A469" t="str">
            <v>ÅRHUS</v>
          </cell>
          <cell r="C469" t="str">
            <v>HANDICAP</v>
          </cell>
          <cell r="I469" t="str">
            <v>Passagerer</v>
          </cell>
          <cell r="V469">
            <v>2</v>
          </cell>
        </row>
        <row r="470">
          <cell r="A470" t="str">
            <v>ÅRHUS</v>
          </cell>
          <cell r="C470" t="str">
            <v>HANDICAP</v>
          </cell>
          <cell r="I470" t="str">
            <v>Netto</v>
          </cell>
          <cell r="V470">
            <v>41626.51</v>
          </cell>
        </row>
        <row r="471">
          <cell r="A471" t="str">
            <v>ÅRHUS</v>
          </cell>
          <cell r="C471" t="str">
            <v>HANDICAP</v>
          </cell>
          <cell r="I471" t="str">
            <v>Adm.omk</v>
          </cell>
          <cell r="V471">
            <v>0</v>
          </cell>
        </row>
        <row r="472">
          <cell r="A472" t="str">
            <v>ÅRHUS</v>
          </cell>
          <cell r="C472" t="str">
            <v>HANDICAP</v>
          </cell>
          <cell r="I472" t="str">
            <v>EB</v>
          </cell>
          <cell r="V472">
            <v>5587</v>
          </cell>
        </row>
        <row r="473">
          <cell r="A473" t="str">
            <v>ÅRHUS</v>
          </cell>
          <cell r="C473" t="str">
            <v>HANDICAP</v>
          </cell>
          <cell r="I473" t="str">
            <v>Ture</v>
          </cell>
          <cell r="V473">
            <v>77</v>
          </cell>
        </row>
        <row r="474">
          <cell r="A474" t="str">
            <v>ÅRHUS</v>
          </cell>
          <cell r="C474" t="str">
            <v>HANDICAP</v>
          </cell>
          <cell r="I474" t="str">
            <v>Rejselængde</v>
          </cell>
          <cell r="V474">
            <v>1261</v>
          </cell>
        </row>
        <row r="475">
          <cell r="A475" t="str">
            <v>ÅRHUS</v>
          </cell>
          <cell r="C475" t="str">
            <v>HANDICAP</v>
          </cell>
          <cell r="I475" t="str">
            <v>Passagerer</v>
          </cell>
          <cell r="V475">
            <v>94</v>
          </cell>
        </row>
        <row r="476">
          <cell r="A476" t="str">
            <v>ÅRHUS</v>
          </cell>
          <cell r="C476" t="str">
            <v>HANDICAP</v>
          </cell>
          <cell r="I476" t="str">
            <v>Netto</v>
          </cell>
          <cell r="V476">
            <v>45128.909999999996</v>
          </cell>
        </row>
        <row r="477">
          <cell r="A477" t="str">
            <v>ÅRHUS</v>
          </cell>
          <cell r="C477" t="str">
            <v>HANDICAP</v>
          </cell>
          <cell r="I477" t="str">
            <v>Adm.omk</v>
          </cell>
          <cell r="V477">
            <v>0</v>
          </cell>
        </row>
        <row r="478">
          <cell r="A478" t="str">
            <v>ÅRHUS</v>
          </cell>
          <cell r="C478" t="str">
            <v>HANDICAP</v>
          </cell>
          <cell r="I478" t="str">
            <v>EB</v>
          </cell>
          <cell r="V478">
            <v>12101</v>
          </cell>
        </row>
        <row r="479">
          <cell r="A479" t="str">
            <v>ÅRHUS</v>
          </cell>
          <cell r="C479" t="str">
            <v>HANDICAP</v>
          </cell>
          <cell r="I479" t="str">
            <v>Ture</v>
          </cell>
          <cell r="V479">
            <v>158</v>
          </cell>
        </row>
        <row r="480">
          <cell r="A480" t="str">
            <v>ÅRHUS</v>
          </cell>
          <cell r="C480" t="str">
            <v>HANDICAP</v>
          </cell>
          <cell r="I480" t="str">
            <v>Rejselængde</v>
          </cell>
          <cell r="V480">
            <v>2611</v>
          </cell>
        </row>
        <row r="481">
          <cell r="A481" t="str">
            <v>ÅRHUS</v>
          </cell>
          <cell r="C481" t="str">
            <v>HANDICAP</v>
          </cell>
          <cell r="I481" t="str">
            <v>Passagerer</v>
          </cell>
          <cell r="V481">
            <v>187</v>
          </cell>
        </row>
        <row r="482">
          <cell r="A482" t="str">
            <v>ÅRHUS</v>
          </cell>
          <cell r="C482" t="str">
            <v>HANDICAP</v>
          </cell>
          <cell r="I482" t="str">
            <v>Netto</v>
          </cell>
          <cell r="V482">
            <v>124838.11</v>
          </cell>
        </row>
        <row r="483">
          <cell r="A483" t="str">
            <v>ÅRHUS</v>
          </cell>
          <cell r="C483" t="str">
            <v>HANDICAP</v>
          </cell>
          <cell r="I483" t="str">
            <v>Adm.omk</v>
          </cell>
          <cell r="V483">
            <v>0</v>
          </cell>
        </row>
        <row r="484">
          <cell r="A484" t="str">
            <v>ÅRHUS</v>
          </cell>
          <cell r="C484" t="str">
            <v>HANDICAP</v>
          </cell>
          <cell r="I484" t="str">
            <v>EB</v>
          </cell>
          <cell r="V484">
            <v>24770</v>
          </cell>
        </row>
        <row r="485">
          <cell r="A485" t="str">
            <v>ÅRHUS</v>
          </cell>
          <cell r="C485" t="str">
            <v>HANDICAP</v>
          </cell>
          <cell r="I485" t="str">
            <v>Ture</v>
          </cell>
          <cell r="V485">
            <v>255</v>
          </cell>
        </row>
        <row r="486">
          <cell r="A486" t="str">
            <v>ÅRHUS</v>
          </cell>
          <cell r="C486" t="str">
            <v>HANDICAP</v>
          </cell>
          <cell r="I486" t="str">
            <v>Rejselængde</v>
          </cell>
          <cell r="V486">
            <v>5508</v>
          </cell>
        </row>
        <row r="487">
          <cell r="A487" t="str">
            <v>ÅRHUS</v>
          </cell>
          <cell r="C487" t="str">
            <v>HANDICAP</v>
          </cell>
          <cell r="I487" t="str">
            <v>Passagerer</v>
          </cell>
          <cell r="V487">
            <v>311</v>
          </cell>
        </row>
        <row r="488">
          <cell r="A488" t="str">
            <v>ÅRHUS</v>
          </cell>
          <cell r="C488" t="str">
            <v>HANDICAP</v>
          </cell>
          <cell r="I488" t="str">
            <v>Netto</v>
          </cell>
          <cell r="V488">
            <v>60415.39</v>
          </cell>
        </row>
        <row r="489">
          <cell r="A489" t="str">
            <v>ÅRHUS</v>
          </cell>
          <cell r="C489" t="str">
            <v>HANDICAP</v>
          </cell>
          <cell r="I489" t="str">
            <v>Adm.omk</v>
          </cell>
          <cell r="V489">
            <v>0</v>
          </cell>
        </row>
        <row r="490">
          <cell r="A490" t="str">
            <v>ÅRHUS</v>
          </cell>
          <cell r="C490" t="str">
            <v>HANDICAP</v>
          </cell>
          <cell r="I490" t="str">
            <v>EB</v>
          </cell>
          <cell r="V490">
            <v>15971</v>
          </cell>
        </row>
        <row r="491">
          <cell r="A491" t="str">
            <v>ÅRHUS</v>
          </cell>
          <cell r="C491" t="str">
            <v>HANDICAP</v>
          </cell>
          <cell r="I491" t="str">
            <v>Ture</v>
          </cell>
          <cell r="V491">
            <v>257</v>
          </cell>
        </row>
        <row r="492">
          <cell r="A492" t="str">
            <v>ÅRHUS</v>
          </cell>
          <cell r="C492" t="str">
            <v>HANDICAP</v>
          </cell>
          <cell r="I492" t="str">
            <v>Rejselængde</v>
          </cell>
          <cell r="V492">
            <v>3387</v>
          </cell>
        </row>
        <row r="493">
          <cell r="A493" t="str">
            <v>ÅRHUS</v>
          </cell>
          <cell r="C493" t="str">
            <v>HANDICAP</v>
          </cell>
          <cell r="I493" t="str">
            <v>Passagerer</v>
          </cell>
          <cell r="V493">
            <v>289</v>
          </cell>
        </row>
        <row r="494">
          <cell r="A494" t="str">
            <v>ÅRHUS</v>
          </cell>
          <cell r="C494" t="str">
            <v>HANDICAP</v>
          </cell>
          <cell r="I494" t="str">
            <v>Netto</v>
          </cell>
          <cell r="V494">
            <v>35137.550000000003</v>
          </cell>
        </row>
        <row r="495">
          <cell r="A495" t="str">
            <v>ÅRHUS</v>
          </cell>
          <cell r="C495" t="str">
            <v>HANDICAP</v>
          </cell>
          <cell r="I495" t="str">
            <v>Adm.omk</v>
          </cell>
          <cell r="V495">
            <v>0</v>
          </cell>
        </row>
        <row r="496">
          <cell r="A496" t="str">
            <v>ÅRHUS</v>
          </cell>
          <cell r="C496" t="str">
            <v>HANDICAP</v>
          </cell>
          <cell r="I496" t="str">
            <v>EB</v>
          </cell>
          <cell r="V496">
            <v>7016</v>
          </cell>
        </row>
        <row r="497">
          <cell r="A497" t="str">
            <v>ÅRHUS</v>
          </cell>
          <cell r="C497" t="str">
            <v>HANDICAP</v>
          </cell>
          <cell r="I497" t="str">
            <v>Ture</v>
          </cell>
          <cell r="V497">
            <v>108</v>
          </cell>
        </row>
        <row r="498">
          <cell r="A498" t="str">
            <v>ÅRHUS</v>
          </cell>
          <cell r="C498" t="str">
            <v>HANDICAP</v>
          </cell>
          <cell r="I498" t="str">
            <v>Rejselængde</v>
          </cell>
          <cell r="V498">
            <v>1445</v>
          </cell>
        </row>
        <row r="499">
          <cell r="A499" t="str">
            <v>ÅRHUS</v>
          </cell>
          <cell r="C499" t="str">
            <v>HANDICAP</v>
          </cell>
          <cell r="I499" t="str">
            <v>Passagerer</v>
          </cell>
          <cell r="V499">
            <v>111</v>
          </cell>
        </row>
        <row r="500">
          <cell r="A500" t="str">
            <v>ÅRHUS</v>
          </cell>
          <cell r="C500" t="str">
            <v>HANDICAP</v>
          </cell>
          <cell r="I500" t="str">
            <v>Netto</v>
          </cell>
          <cell r="V500">
            <v>6906.920000000001</v>
          </cell>
        </row>
        <row r="501">
          <cell r="A501" t="str">
            <v>ÅRHUS</v>
          </cell>
          <cell r="C501" t="str">
            <v>HANDICAP</v>
          </cell>
          <cell r="I501" t="str">
            <v>Adm.omk</v>
          </cell>
          <cell r="V501">
            <v>0</v>
          </cell>
        </row>
        <row r="502">
          <cell r="A502" t="str">
            <v>ÅRHUS</v>
          </cell>
          <cell r="C502" t="str">
            <v>HANDICAP</v>
          </cell>
          <cell r="I502" t="str">
            <v>EB</v>
          </cell>
          <cell r="V502">
            <v>2464</v>
          </cell>
        </row>
        <row r="503">
          <cell r="A503" t="str">
            <v>ÅRHUS</v>
          </cell>
          <cell r="C503" t="str">
            <v>HANDICAP</v>
          </cell>
          <cell r="I503" t="str">
            <v>Ture</v>
          </cell>
          <cell r="V503">
            <v>27</v>
          </cell>
        </row>
        <row r="504">
          <cell r="A504" t="str">
            <v>ÅRHUS</v>
          </cell>
          <cell r="C504" t="str">
            <v>HANDICAP</v>
          </cell>
          <cell r="I504" t="str">
            <v>Rejselængde</v>
          </cell>
          <cell r="V504">
            <v>605</v>
          </cell>
        </row>
        <row r="505">
          <cell r="A505" t="str">
            <v>ÅRHUS</v>
          </cell>
          <cell r="C505" t="str">
            <v>HANDICAP</v>
          </cell>
          <cell r="I505" t="str">
            <v>Passagerer</v>
          </cell>
          <cell r="V505">
            <v>28</v>
          </cell>
        </row>
        <row r="506">
          <cell r="A506" t="str">
            <v>ÅRHUS</v>
          </cell>
          <cell r="C506" t="str">
            <v>HANDICAP</v>
          </cell>
          <cell r="I506" t="str">
            <v>Netto</v>
          </cell>
          <cell r="V506">
            <v>1622.59</v>
          </cell>
        </row>
        <row r="507">
          <cell r="A507" t="str">
            <v>ÅRHUS</v>
          </cell>
          <cell r="C507" t="str">
            <v>HANDICAP</v>
          </cell>
          <cell r="I507" t="str">
            <v>Adm.omk</v>
          </cell>
          <cell r="V507">
            <v>0</v>
          </cell>
        </row>
        <row r="508">
          <cell r="A508" t="str">
            <v>ÅRHUS</v>
          </cell>
          <cell r="C508" t="str">
            <v>HANDICAP</v>
          </cell>
          <cell r="I508" t="str">
            <v>EB</v>
          </cell>
          <cell r="V508">
            <v>352</v>
          </cell>
        </row>
        <row r="509">
          <cell r="A509" t="str">
            <v>ÅRHUS</v>
          </cell>
          <cell r="C509" t="str">
            <v>HANDICAP</v>
          </cell>
          <cell r="I509" t="str">
            <v>Ture</v>
          </cell>
          <cell r="V509">
            <v>1</v>
          </cell>
        </row>
        <row r="510">
          <cell r="A510" t="str">
            <v>ÅRHUS</v>
          </cell>
          <cell r="C510" t="str">
            <v>HANDICAP</v>
          </cell>
          <cell r="I510" t="str">
            <v>Rejselængde</v>
          </cell>
          <cell r="V510">
            <v>88</v>
          </cell>
        </row>
        <row r="511">
          <cell r="A511" t="str">
            <v>ÅRHUS</v>
          </cell>
          <cell r="C511" t="str">
            <v>HANDICAP</v>
          </cell>
          <cell r="I511" t="str">
            <v>Passagerer</v>
          </cell>
          <cell r="V511">
            <v>1</v>
          </cell>
        </row>
        <row r="512">
          <cell r="A512" t="str">
            <v>ÅRHUS</v>
          </cell>
          <cell r="C512" t="str">
            <v>HANDICAP</v>
          </cell>
          <cell r="I512" t="str">
            <v>Netto</v>
          </cell>
          <cell r="V512">
            <v>7991.3</v>
          </cell>
        </row>
        <row r="513">
          <cell r="A513" t="str">
            <v>ÅRHUS</v>
          </cell>
          <cell r="C513" t="str">
            <v>HANDICAP</v>
          </cell>
          <cell r="I513" t="str">
            <v>Adm.omk</v>
          </cell>
          <cell r="V513">
            <v>0</v>
          </cell>
        </row>
        <row r="514">
          <cell r="A514" t="str">
            <v>ÅRHUS</v>
          </cell>
          <cell r="C514" t="str">
            <v>HANDICAP</v>
          </cell>
          <cell r="I514" t="str">
            <v>EB</v>
          </cell>
          <cell r="V514">
            <v>5479</v>
          </cell>
        </row>
        <row r="515">
          <cell r="A515" t="str">
            <v>ÅRHUS</v>
          </cell>
          <cell r="C515" t="str">
            <v>HANDICAP</v>
          </cell>
          <cell r="I515" t="str">
            <v>Ture</v>
          </cell>
          <cell r="V515">
            <v>19</v>
          </cell>
        </row>
        <row r="516">
          <cell r="A516" t="str">
            <v>ÅRHUS</v>
          </cell>
          <cell r="C516" t="str">
            <v>HANDICAP</v>
          </cell>
          <cell r="I516" t="str">
            <v>Rejselængde</v>
          </cell>
          <cell r="V516">
            <v>1350</v>
          </cell>
        </row>
        <row r="517">
          <cell r="A517" t="str">
            <v>ÅRHUS</v>
          </cell>
          <cell r="C517" t="str">
            <v>HANDICAP</v>
          </cell>
          <cell r="I517" t="str">
            <v>Passagerer</v>
          </cell>
          <cell r="V517">
            <v>23</v>
          </cell>
        </row>
        <row r="518">
          <cell r="A518" t="str">
            <v>ÅRHUS</v>
          </cell>
          <cell r="C518" t="str">
            <v>HANDICAP</v>
          </cell>
          <cell r="I518" t="str">
            <v>Netto</v>
          </cell>
          <cell r="V518">
            <v>6473.49</v>
          </cell>
        </row>
        <row r="519">
          <cell r="A519" t="str">
            <v>ÅRHUS</v>
          </cell>
          <cell r="C519" t="str">
            <v>HANDICAP</v>
          </cell>
          <cell r="I519" t="str">
            <v>Adm.omk</v>
          </cell>
          <cell r="V519">
            <v>0</v>
          </cell>
        </row>
        <row r="520">
          <cell r="A520" t="str">
            <v>ÅRHUS</v>
          </cell>
          <cell r="C520" t="str">
            <v>HANDICAP</v>
          </cell>
          <cell r="I520" t="str">
            <v>EB</v>
          </cell>
          <cell r="V520">
            <v>4719</v>
          </cell>
        </row>
        <row r="521">
          <cell r="A521" t="str">
            <v>ÅRHUS</v>
          </cell>
          <cell r="C521" t="str">
            <v>HANDICAP</v>
          </cell>
          <cell r="I521" t="str">
            <v>Ture</v>
          </cell>
          <cell r="V521">
            <v>12</v>
          </cell>
        </row>
        <row r="522">
          <cell r="A522" t="str">
            <v>ÅRHUS</v>
          </cell>
          <cell r="C522" t="str">
            <v>HANDICAP</v>
          </cell>
          <cell r="I522" t="str">
            <v>Rejselængde</v>
          </cell>
          <cell r="V522">
            <v>968</v>
          </cell>
        </row>
        <row r="523">
          <cell r="A523" t="str">
            <v>ÅRHUS</v>
          </cell>
          <cell r="C523" t="str">
            <v>HANDICAP</v>
          </cell>
          <cell r="I523" t="str">
            <v>Passagerer</v>
          </cell>
          <cell r="V523">
            <v>17</v>
          </cell>
        </row>
        <row r="524">
          <cell r="A524" t="str">
            <v>ÅRHUS</v>
          </cell>
          <cell r="C524" t="str">
            <v>HANDICAP</v>
          </cell>
          <cell r="I524" t="str">
            <v>Netto</v>
          </cell>
          <cell r="V524">
            <v>25702.27</v>
          </cell>
        </row>
        <row r="525">
          <cell r="A525" t="str">
            <v>ÅRHUS</v>
          </cell>
          <cell r="C525" t="str">
            <v>HANDICAP</v>
          </cell>
          <cell r="I525" t="str">
            <v>Adm.omk</v>
          </cell>
          <cell r="V525">
            <v>0</v>
          </cell>
        </row>
        <row r="526">
          <cell r="A526" t="str">
            <v>ÅRHUS</v>
          </cell>
          <cell r="C526" t="str">
            <v>HANDICAP</v>
          </cell>
          <cell r="I526" t="str">
            <v>EB</v>
          </cell>
          <cell r="V526">
            <v>27070</v>
          </cell>
        </row>
        <row r="527">
          <cell r="A527" t="str">
            <v>ÅRHUS</v>
          </cell>
          <cell r="C527" t="str">
            <v>HANDICAP</v>
          </cell>
          <cell r="I527" t="str">
            <v>Ture</v>
          </cell>
          <cell r="V527">
            <v>78</v>
          </cell>
        </row>
        <row r="528">
          <cell r="A528" t="str">
            <v>ÅRHUS</v>
          </cell>
          <cell r="C528" t="str">
            <v>HANDICAP</v>
          </cell>
          <cell r="I528" t="str">
            <v>Rejselængde</v>
          </cell>
          <cell r="V528">
            <v>6572</v>
          </cell>
        </row>
        <row r="529">
          <cell r="A529" t="str">
            <v>ÅRHUS</v>
          </cell>
          <cell r="C529" t="str">
            <v>HANDICAP</v>
          </cell>
          <cell r="I529" t="str">
            <v>Passagerer</v>
          </cell>
          <cell r="V529">
            <v>84</v>
          </cell>
        </row>
        <row r="530">
          <cell r="A530" t="str">
            <v>ÅRHUS</v>
          </cell>
          <cell r="C530" t="str">
            <v>HANDICAP</v>
          </cell>
          <cell r="I530" t="str">
            <v>Netto</v>
          </cell>
          <cell r="V530">
            <v>3407.01</v>
          </cell>
        </row>
        <row r="531">
          <cell r="A531" t="str">
            <v>ÅRHUS</v>
          </cell>
          <cell r="C531" t="str">
            <v>HANDICAP</v>
          </cell>
          <cell r="I531" t="str">
            <v>Adm.omk</v>
          </cell>
          <cell r="V531">
            <v>0</v>
          </cell>
        </row>
        <row r="532">
          <cell r="A532" t="str">
            <v>ÅRHUS</v>
          </cell>
          <cell r="C532" t="str">
            <v>HANDICAP</v>
          </cell>
          <cell r="I532" t="str">
            <v>EB</v>
          </cell>
          <cell r="V532">
            <v>1496</v>
          </cell>
        </row>
        <row r="533">
          <cell r="A533" t="str">
            <v>ÅRHUS</v>
          </cell>
          <cell r="C533" t="str">
            <v>HANDICAP</v>
          </cell>
          <cell r="I533" t="str">
            <v>Ture</v>
          </cell>
          <cell r="V533">
            <v>5</v>
          </cell>
        </row>
        <row r="534">
          <cell r="A534" t="str">
            <v>ÅRHUS</v>
          </cell>
          <cell r="C534" t="str">
            <v>HANDICAP</v>
          </cell>
          <cell r="I534" t="str">
            <v>Rejselængde</v>
          </cell>
          <cell r="V534">
            <v>374</v>
          </cell>
        </row>
        <row r="535">
          <cell r="A535" t="str">
            <v>ÅRHUS</v>
          </cell>
          <cell r="C535" t="str">
            <v>HANDICAP</v>
          </cell>
          <cell r="I535" t="str">
            <v>Passagerer</v>
          </cell>
          <cell r="V535">
            <v>5</v>
          </cell>
        </row>
        <row r="536">
          <cell r="A536" t="str">
            <v>ÅRHUS</v>
          </cell>
          <cell r="C536" t="str">
            <v>HANDICAP</v>
          </cell>
          <cell r="I536" t="str">
            <v>Netto</v>
          </cell>
          <cell r="V536">
            <v>3528.7599999999998</v>
          </cell>
        </row>
        <row r="537">
          <cell r="A537" t="str">
            <v>ÅRHUS</v>
          </cell>
          <cell r="C537" t="str">
            <v>HANDICAP</v>
          </cell>
          <cell r="I537" t="str">
            <v>Adm.omk</v>
          </cell>
          <cell r="V537">
            <v>0</v>
          </cell>
        </row>
        <row r="538">
          <cell r="A538" t="str">
            <v>ÅRHUS</v>
          </cell>
          <cell r="C538" t="str">
            <v>HANDICAP</v>
          </cell>
          <cell r="I538" t="str">
            <v>EB</v>
          </cell>
          <cell r="V538">
            <v>1725</v>
          </cell>
        </row>
        <row r="539">
          <cell r="A539" t="str">
            <v>ÅRHUS</v>
          </cell>
          <cell r="C539" t="str">
            <v>HANDICAP</v>
          </cell>
          <cell r="I539" t="str">
            <v>Ture</v>
          </cell>
          <cell r="V539">
            <v>7</v>
          </cell>
        </row>
        <row r="540">
          <cell r="A540" t="str">
            <v>ÅRHUS</v>
          </cell>
          <cell r="C540" t="str">
            <v>HANDICAP</v>
          </cell>
          <cell r="I540" t="str">
            <v>Rejselængde</v>
          </cell>
          <cell r="V540">
            <v>502</v>
          </cell>
        </row>
        <row r="541">
          <cell r="A541" t="str">
            <v>ÅRHUS</v>
          </cell>
          <cell r="C541" t="str">
            <v>HANDICAP</v>
          </cell>
          <cell r="I541" t="str">
            <v>Passagerer</v>
          </cell>
          <cell r="V541">
            <v>7</v>
          </cell>
        </row>
        <row r="542">
          <cell r="A542" t="str">
            <v>ÅRHUS</v>
          </cell>
          <cell r="C542" t="str">
            <v>HANDICAP</v>
          </cell>
          <cell r="I542" t="str">
            <v>Netto</v>
          </cell>
          <cell r="V542">
            <v>434.38</v>
          </cell>
        </row>
        <row r="543">
          <cell r="A543" t="str">
            <v>ÅRHUS</v>
          </cell>
          <cell r="C543" t="str">
            <v>HANDICAP</v>
          </cell>
          <cell r="I543" t="str">
            <v>Adm.omk</v>
          </cell>
          <cell r="V543">
            <v>0</v>
          </cell>
        </row>
        <row r="544">
          <cell r="A544" t="str">
            <v>ÅRHUS</v>
          </cell>
          <cell r="C544" t="str">
            <v>HANDICAP</v>
          </cell>
          <cell r="I544" t="str">
            <v>EB</v>
          </cell>
          <cell r="V544">
            <v>2588</v>
          </cell>
        </row>
        <row r="545">
          <cell r="A545" t="str">
            <v>ÅRHUS</v>
          </cell>
          <cell r="C545" t="str">
            <v>HANDICAP</v>
          </cell>
          <cell r="I545" t="str">
            <v>Ture</v>
          </cell>
          <cell r="V545">
            <v>4</v>
          </cell>
        </row>
        <row r="546">
          <cell r="A546" t="str">
            <v>ÅRHUS</v>
          </cell>
          <cell r="C546" t="str">
            <v>HANDICAP</v>
          </cell>
          <cell r="I546" t="str">
            <v>Rejselængde</v>
          </cell>
          <cell r="V546">
            <v>332</v>
          </cell>
        </row>
        <row r="547">
          <cell r="A547" t="str">
            <v>ÅRHUS</v>
          </cell>
          <cell r="C547" t="str">
            <v>HANDICAP</v>
          </cell>
          <cell r="I547" t="str">
            <v>Passagerer</v>
          </cell>
          <cell r="V547">
            <v>6</v>
          </cell>
        </row>
        <row r="548">
          <cell r="A548" t="str">
            <v>ÅRHUS</v>
          </cell>
          <cell r="C548" t="str">
            <v>HANDICAP</v>
          </cell>
          <cell r="I548" t="str">
            <v>Netto</v>
          </cell>
          <cell r="V548">
            <v>266.95</v>
          </cell>
        </row>
        <row r="549">
          <cell r="A549" t="str">
            <v>ÅRHUS</v>
          </cell>
          <cell r="C549" t="str">
            <v>HANDICAP</v>
          </cell>
          <cell r="I549" t="str">
            <v>Adm.omk</v>
          </cell>
          <cell r="V549">
            <v>0</v>
          </cell>
        </row>
        <row r="550">
          <cell r="A550" t="str">
            <v>ÅRHUS</v>
          </cell>
          <cell r="C550" t="str">
            <v>HANDICAP</v>
          </cell>
          <cell r="I550" t="str">
            <v>EB</v>
          </cell>
          <cell r="V550">
            <v>972</v>
          </cell>
        </row>
        <row r="551">
          <cell r="A551" t="str">
            <v>ÅRHUS</v>
          </cell>
          <cell r="C551" t="str">
            <v>HANDICAP</v>
          </cell>
          <cell r="I551" t="str">
            <v>Ture</v>
          </cell>
          <cell r="V551">
            <v>1</v>
          </cell>
        </row>
        <row r="552">
          <cell r="A552" t="str">
            <v>ÅRHUS</v>
          </cell>
          <cell r="C552" t="str">
            <v>HANDICAP</v>
          </cell>
          <cell r="I552" t="str">
            <v>Rejselængde</v>
          </cell>
          <cell r="V552">
            <v>144</v>
          </cell>
        </row>
        <row r="553">
          <cell r="A553" t="str">
            <v>ÅRHUS</v>
          </cell>
          <cell r="C553" t="str">
            <v>HANDICAP</v>
          </cell>
          <cell r="I553" t="str">
            <v>Passagerer</v>
          </cell>
          <cell r="V553">
            <v>1</v>
          </cell>
        </row>
        <row r="554">
          <cell r="A554" t="str">
            <v>ÅRHUS</v>
          </cell>
          <cell r="C554" t="str">
            <v>HANDICAP</v>
          </cell>
          <cell r="I554" t="str">
            <v>Netto</v>
          </cell>
          <cell r="V554">
            <v>181.59</v>
          </cell>
        </row>
        <row r="555">
          <cell r="A555" t="str">
            <v>ÅRHUS</v>
          </cell>
          <cell r="C555" t="str">
            <v>HANDICAP</v>
          </cell>
          <cell r="I555" t="str">
            <v>Adm.omk</v>
          </cell>
          <cell r="V555">
            <v>0</v>
          </cell>
        </row>
        <row r="556">
          <cell r="A556" t="str">
            <v>ÅRHUS</v>
          </cell>
          <cell r="C556" t="str">
            <v>HANDICAP</v>
          </cell>
          <cell r="I556" t="str">
            <v>EB</v>
          </cell>
          <cell r="V556">
            <v>82</v>
          </cell>
        </row>
        <row r="557">
          <cell r="A557" t="str">
            <v>ÅRHUS</v>
          </cell>
          <cell r="C557" t="str">
            <v>HANDICAP</v>
          </cell>
          <cell r="I557" t="str">
            <v>Ture</v>
          </cell>
          <cell r="V557">
            <v>2</v>
          </cell>
        </row>
        <row r="558">
          <cell r="A558" t="str">
            <v>ÅRHUS</v>
          </cell>
          <cell r="C558" t="str">
            <v>HANDICAP</v>
          </cell>
          <cell r="I558" t="str">
            <v>Rejselængde</v>
          </cell>
          <cell r="V558">
            <v>6</v>
          </cell>
        </row>
        <row r="559">
          <cell r="A559" t="str">
            <v>ÅRHUS</v>
          </cell>
          <cell r="C559" t="str">
            <v>HANDICAP</v>
          </cell>
          <cell r="I559" t="str">
            <v>Passagerer</v>
          </cell>
          <cell r="V559">
            <v>2</v>
          </cell>
        </row>
        <row r="560">
          <cell r="A560" t="str">
            <v>ÅRHUS</v>
          </cell>
          <cell r="C560" t="str">
            <v>HANDICAP</v>
          </cell>
          <cell r="I560" t="str">
            <v>Netto</v>
          </cell>
          <cell r="V560">
            <v>212.09000000000003</v>
          </cell>
        </row>
        <row r="561">
          <cell r="A561" t="str">
            <v>ÅRHUS</v>
          </cell>
          <cell r="C561" t="str">
            <v>HANDICAP</v>
          </cell>
          <cell r="I561" t="str">
            <v>Adm.omk</v>
          </cell>
          <cell r="V561">
            <v>0</v>
          </cell>
        </row>
        <row r="562">
          <cell r="A562" t="str">
            <v>ÅRHUS</v>
          </cell>
          <cell r="C562" t="str">
            <v>HANDICAP</v>
          </cell>
          <cell r="I562" t="str">
            <v>EB</v>
          </cell>
          <cell r="V562">
            <v>2003</v>
          </cell>
        </row>
        <row r="563">
          <cell r="A563" t="str">
            <v>ÅRHUS</v>
          </cell>
          <cell r="C563" t="str">
            <v>HANDICAP</v>
          </cell>
          <cell r="I563" t="str">
            <v>Ture</v>
          </cell>
          <cell r="V563">
            <v>2</v>
          </cell>
        </row>
        <row r="564">
          <cell r="A564" t="str">
            <v>ÅRHUS</v>
          </cell>
          <cell r="C564" t="str">
            <v>HANDICAP</v>
          </cell>
          <cell r="I564" t="str">
            <v>Rejselængde</v>
          </cell>
          <cell r="V564">
            <v>174</v>
          </cell>
        </row>
        <row r="565">
          <cell r="A565" t="str">
            <v>ÅRHUS</v>
          </cell>
          <cell r="C565" t="str">
            <v>HANDICAP</v>
          </cell>
          <cell r="I565" t="str">
            <v>Passagerer</v>
          </cell>
          <cell r="V565">
            <v>3</v>
          </cell>
        </row>
        <row r="566">
          <cell r="A566" t="str">
            <v>ÅRHUS</v>
          </cell>
          <cell r="C566" t="str">
            <v>HANDICAP</v>
          </cell>
          <cell r="I566" t="str">
            <v>Netto</v>
          </cell>
          <cell r="V566">
            <v>1313.01</v>
          </cell>
        </row>
        <row r="567">
          <cell r="A567" t="str">
            <v>ÅRHUS</v>
          </cell>
          <cell r="C567" t="str">
            <v>HANDICAP</v>
          </cell>
          <cell r="I567" t="str">
            <v>Adm.omk</v>
          </cell>
          <cell r="V567">
            <v>0</v>
          </cell>
        </row>
        <row r="568">
          <cell r="A568" t="str">
            <v>ÅRHUS</v>
          </cell>
          <cell r="C568" t="str">
            <v>HANDICAP</v>
          </cell>
          <cell r="I568" t="str">
            <v>EB</v>
          </cell>
          <cell r="V568">
            <v>4305</v>
          </cell>
        </row>
        <row r="569">
          <cell r="A569" t="str">
            <v>ÅRHUS</v>
          </cell>
          <cell r="C569" t="str">
            <v>HANDICAP</v>
          </cell>
          <cell r="I569" t="str">
            <v>Ture</v>
          </cell>
          <cell r="V569">
            <v>6</v>
          </cell>
        </row>
        <row r="570">
          <cell r="A570" t="str">
            <v>ÅRHUS</v>
          </cell>
          <cell r="C570" t="str">
            <v>HANDICAP</v>
          </cell>
          <cell r="I570" t="str">
            <v>Rejselængde</v>
          </cell>
          <cell r="V570">
            <v>669</v>
          </cell>
        </row>
        <row r="571">
          <cell r="A571" t="str">
            <v>ÅRHUS</v>
          </cell>
          <cell r="C571" t="str">
            <v>HANDICAP</v>
          </cell>
          <cell r="I571" t="str">
            <v>Passagerer</v>
          </cell>
          <cell r="V571">
            <v>7</v>
          </cell>
        </row>
        <row r="572">
          <cell r="A572" t="str">
            <v>ÅRHUS</v>
          </cell>
          <cell r="C572" t="str">
            <v>HANDICAP</v>
          </cell>
          <cell r="I572" t="str">
            <v>Netto</v>
          </cell>
          <cell r="V572">
            <v>952.75</v>
          </cell>
        </row>
        <row r="573">
          <cell r="A573" t="str">
            <v>ÅRHUS</v>
          </cell>
          <cell r="C573" t="str">
            <v>HANDICAP</v>
          </cell>
          <cell r="I573" t="str">
            <v>Adm.omk</v>
          </cell>
          <cell r="V573">
            <v>0</v>
          </cell>
        </row>
        <row r="574">
          <cell r="A574" t="str">
            <v>ÅRHUS</v>
          </cell>
          <cell r="C574" t="str">
            <v>HANDICAP</v>
          </cell>
          <cell r="I574" t="str">
            <v>EB</v>
          </cell>
          <cell r="V574">
            <v>289</v>
          </cell>
        </row>
        <row r="575">
          <cell r="A575" t="str">
            <v>ÅRHUS</v>
          </cell>
          <cell r="C575" t="str">
            <v>HANDICAP</v>
          </cell>
          <cell r="I575" t="str">
            <v>Ture</v>
          </cell>
          <cell r="V575">
            <v>5</v>
          </cell>
        </row>
        <row r="576">
          <cell r="A576" t="str">
            <v>ÅRHUS</v>
          </cell>
          <cell r="C576" t="str">
            <v>HANDICAP</v>
          </cell>
          <cell r="I576" t="str">
            <v>Rejselængde</v>
          </cell>
          <cell r="V576">
            <v>23</v>
          </cell>
        </row>
        <row r="577">
          <cell r="A577" t="str">
            <v>ÅRHUS</v>
          </cell>
          <cell r="C577" t="str">
            <v>HANDICAP</v>
          </cell>
          <cell r="I577" t="str">
            <v>Passagerer</v>
          </cell>
          <cell r="V577">
            <v>9</v>
          </cell>
        </row>
        <row r="578">
          <cell r="A578" t="str">
            <v>ÅRHUS</v>
          </cell>
          <cell r="C578" t="str">
            <v>HANDICAP</v>
          </cell>
          <cell r="I578" t="str">
            <v>Netto</v>
          </cell>
          <cell r="V578">
            <v>2547.31</v>
          </cell>
        </row>
        <row r="579">
          <cell r="A579" t="str">
            <v>ÅRHUS</v>
          </cell>
          <cell r="C579" t="str">
            <v>HANDICAP</v>
          </cell>
          <cell r="I579" t="str">
            <v>Adm.omk</v>
          </cell>
          <cell r="V579">
            <v>0</v>
          </cell>
        </row>
        <row r="580">
          <cell r="A580" t="str">
            <v>ÅRHUS</v>
          </cell>
          <cell r="C580" t="str">
            <v>HANDICAP</v>
          </cell>
          <cell r="I580" t="str">
            <v>EB</v>
          </cell>
          <cell r="V580">
            <v>1039</v>
          </cell>
        </row>
        <row r="581">
          <cell r="A581" t="str">
            <v>ÅRHUS</v>
          </cell>
          <cell r="C581" t="str">
            <v>HANDICAP</v>
          </cell>
          <cell r="I581" t="str">
            <v>Ture</v>
          </cell>
          <cell r="V581">
            <v>4</v>
          </cell>
        </row>
        <row r="582">
          <cell r="A582" t="str">
            <v>ÅRHUS</v>
          </cell>
          <cell r="C582" t="str">
            <v>HANDICAP</v>
          </cell>
          <cell r="I582" t="str">
            <v>Rejselængde</v>
          </cell>
          <cell r="V582">
            <v>233</v>
          </cell>
        </row>
        <row r="583">
          <cell r="A583" t="str">
            <v>ÅRHUS</v>
          </cell>
          <cell r="C583" t="str">
            <v>HANDICAP</v>
          </cell>
          <cell r="I583" t="str">
            <v>Passagerer</v>
          </cell>
          <cell r="V583">
            <v>6</v>
          </cell>
        </row>
        <row r="584">
          <cell r="A584" t="str">
            <v>ÅRHUS</v>
          </cell>
          <cell r="C584" t="str">
            <v>HANDICAP</v>
          </cell>
          <cell r="I584" t="str">
            <v>Netto</v>
          </cell>
          <cell r="V584">
            <v>9015.26</v>
          </cell>
        </row>
        <row r="585">
          <cell r="A585" t="str">
            <v>ÅRHUS</v>
          </cell>
          <cell r="C585" t="str">
            <v>HANDICAP</v>
          </cell>
          <cell r="I585" t="str">
            <v>Adm.omk</v>
          </cell>
          <cell r="V585">
            <v>0</v>
          </cell>
        </row>
        <row r="586">
          <cell r="A586" t="str">
            <v>ÅRHUS</v>
          </cell>
          <cell r="C586" t="str">
            <v>HANDICAP</v>
          </cell>
          <cell r="I586" t="str">
            <v>EB</v>
          </cell>
          <cell r="V586">
            <v>3596</v>
          </cell>
        </row>
        <row r="587">
          <cell r="A587" t="str">
            <v>ÅRHUS</v>
          </cell>
          <cell r="C587" t="str">
            <v>HANDICAP</v>
          </cell>
          <cell r="I587" t="str">
            <v>Ture</v>
          </cell>
          <cell r="V587">
            <v>14</v>
          </cell>
        </row>
        <row r="588">
          <cell r="A588" t="str">
            <v>ÅRHUS</v>
          </cell>
          <cell r="C588" t="str">
            <v>HANDICAP</v>
          </cell>
          <cell r="I588" t="str">
            <v>Rejselængde</v>
          </cell>
          <cell r="V588">
            <v>865</v>
          </cell>
        </row>
        <row r="589">
          <cell r="A589" t="str">
            <v>ÅRHUS</v>
          </cell>
          <cell r="C589" t="str">
            <v>HANDICAP</v>
          </cell>
          <cell r="I589" t="str">
            <v>Passagerer</v>
          </cell>
          <cell r="V589">
            <v>15</v>
          </cell>
        </row>
        <row r="590">
          <cell r="A590" t="str">
            <v>ÅRHUS</v>
          </cell>
          <cell r="C590" t="str">
            <v>HANDICAP</v>
          </cell>
          <cell r="I590" t="str">
            <v>Netto</v>
          </cell>
          <cell r="V590">
            <v>9499.9100000000017</v>
          </cell>
        </row>
        <row r="591">
          <cell r="A591" t="str">
            <v>ÅRHUS</v>
          </cell>
          <cell r="C591" t="str">
            <v>HANDICAP</v>
          </cell>
          <cell r="I591" t="str">
            <v>Adm.omk</v>
          </cell>
          <cell r="V591">
            <v>0</v>
          </cell>
        </row>
        <row r="592">
          <cell r="A592" t="str">
            <v>ÅRHUS</v>
          </cell>
          <cell r="C592" t="str">
            <v>HANDICAP</v>
          </cell>
          <cell r="I592" t="str">
            <v>EB</v>
          </cell>
          <cell r="V592">
            <v>2554</v>
          </cell>
        </row>
        <row r="593">
          <cell r="A593" t="str">
            <v>ÅRHUS</v>
          </cell>
          <cell r="C593" t="str">
            <v>HANDICAP</v>
          </cell>
          <cell r="I593" t="str">
            <v>Ture</v>
          </cell>
          <cell r="V593">
            <v>10</v>
          </cell>
        </row>
        <row r="594">
          <cell r="A594" t="str">
            <v>ÅRHUS</v>
          </cell>
          <cell r="C594" t="str">
            <v>HANDICAP</v>
          </cell>
          <cell r="I594" t="str">
            <v>Rejselængde</v>
          </cell>
          <cell r="V594">
            <v>610</v>
          </cell>
        </row>
        <row r="595">
          <cell r="A595" t="str">
            <v>ÅRHUS</v>
          </cell>
          <cell r="C595" t="str">
            <v>HANDICAP</v>
          </cell>
          <cell r="I595" t="str">
            <v>Passagerer</v>
          </cell>
          <cell r="V595">
            <v>13</v>
          </cell>
        </row>
        <row r="596">
          <cell r="A596" t="str">
            <v>ÅRHUS</v>
          </cell>
          <cell r="C596" t="str">
            <v>HANDICAP</v>
          </cell>
          <cell r="I596" t="str">
            <v>Netto</v>
          </cell>
          <cell r="V596">
            <v>5987.6799999999994</v>
          </cell>
        </row>
        <row r="597">
          <cell r="A597" t="str">
            <v>ÅRHUS</v>
          </cell>
          <cell r="C597" t="str">
            <v>HANDICAP</v>
          </cell>
          <cell r="I597" t="str">
            <v>Adm.omk</v>
          </cell>
          <cell r="V597">
            <v>0</v>
          </cell>
        </row>
        <row r="598">
          <cell r="A598" t="str">
            <v>ÅRHUS</v>
          </cell>
          <cell r="C598" t="str">
            <v>HANDICAP</v>
          </cell>
          <cell r="I598" t="str">
            <v>EB</v>
          </cell>
          <cell r="V598">
            <v>3324</v>
          </cell>
        </row>
        <row r="599">
          <cell r="A599" t="str">
            <v>ÅRHUS</v>
          </cell>
          <cell r="C599" t="str">
            <v>HANDICAP</v>
          </cell>
          <cell r="I599" t="str">
            <v>Ture</v>
          </cell>
          <cell r="V599">
            <v>13</v>
          </cell>
        </row>
        <row r="600">
          <cell r="A600" t="str">
            <v>ÅRHUS</v>
          </cell>
          <cell r="C600" t="str">
            <v>HANDICAP</v>
          </cell>
          <cell r="I600" t="str">
            <v>Rejselængde</v>
          </cell>
          <cell r="V600">
            <v>719</v>
          </cell>
        </row>
        <row r="601">
          <cell r="A601" t="str">
            <v>ÅRHUS</v>
          </cell>
          <cell r="C601" t="str">
            <v>HANDICAP</v>
          </cell>
          <cell r="I601" t="str">
            <v>Passagerer</v>
          </cell>
          <cell r="V601">
            <v>17</v>
          </cell>
        </row>
        <row r="602">
          <cell r="A602" t="str">
            <v>ÅRHUS</v>
          </cell>
          <cell r="C602" t="str">
            <v>HANDICAP</v>
          </cell>
          <cell r="I602" t="str">
            <v>Netto</v>
          </cell>
          <cell r="V602">
            <v>868.61</v>
          </cell>
        </row>
        <row r="603">
          <cell r="A603" t="str">
            <v>ÅRHUS</v>
          </cell>
          <cell r="C603" t="str">
            <v>HANDICAP</v>
          </cell>
          <cell r="I603" t="str">
            <v>Adm.omk</v>
          </cell>
          <cell r="V603">
            <v>0</v>
          </cell>
        </row>
        <row r="604">
          <cell r="A604" t="str">
            <v>ÅRHUS</v>
          </cell>
          <cell r="C604" t="str">
            <v>HANDICAP</v>
          </cell>
          <cell r="I604" t="str">
            <v>EB</v>
          </cell>
          <cell r="V604">
            <v>378</v>
          </cell>
        </row>
        <row r="605">
          <cell r="A605" t="str">
            <v>ÅRHUS</v>
          </cell>
          <cell r="C605" t="str">
            <v>HANDICAP</v>
          </cell>
          <cell r="I605" t="str">
            <v>Ture</v>
          </cell>
          <cell r="V605">
            <v>1</v>
          </cell>
        </row>
        <row r="606">
          <cell r="A606" t="str">
            <v>ÅRHUS</v>
          </cell>
          <cell r="C606" t="str">
            <v>HANDICAP</v>
          </cell>
          <cell r="I606" t="str">
            <v>Rejselængde</v>
          </cell>
          <cell r="V606">
            <v>63</v>
          </cell>
        </row>
        <row r="607">
          <cell r="A607" t="str">
            <v>ÅRHUS</v>
          </cell>
          <cell r="C607" t="str">
            <v>HANDICAP</v>
          </cell>
          <cell r="I607" t="str">
            <v>Passagerer</v>
          </cell>
          <cell r="V607">
            <v>2</v>
          </cell>
        </row>
        <row r="608">
          <cell r="A608" t="str">
            <v>ÅRHUS</v>
          </cell>
          <cell r="C608" t="str">
            <v>HANDICAP</v>
          </cell>
          <cell r="I608" t="str">
            <v>Netto</v>
          </cell>
          <cell r="V608">
            <v>1069.0700000000002</v>
          </cell>
        </row>
        <row r="609">
          <cell r="A609" t="str">
            <v>ÅRHUS</v>
          </cell>
          <cell r="C609" t="str">
            <v>HANDICAP</v>
          </cell>
          <cell r="I609" t="str">
            <v>Adm.omk</v>
          </cell>
          <cell r="V609">
            <v>0</v>
          </cell>
        </row>
        <row r="610">
          <cell r="A610" t="str">
            <v>ÅRHUS</v>
          </cell>
          <cell r="C610" t="str">
            <v>HANDICAP</v>
          </cell>
          <cell r="I610" t="str">
            <v>EB</v>
          </cell>
          <cell r="V610">
            <v>812</v>
          </cell>
        </row>
        <row r="611">
          <cell r="A611" t="str">
            <v>ÅRHUS</v>
          </cell>
          <cell r="C611" t="str">
            <v>HANDICAP</v>
          </cell>
          <cell r="I611" t="str">
            <v>Ture</v>
          </cell>
          <cell r="V611">
            <v>4</v>
          </cell>
        </row>
        <row r="612">
          <cell r="A612" t="str">
            <v>ÅRHUS</v>
          </cell>
          <cell r="C612" t="str">
            <v>HANDICAP</v>
          </cell>
          <cell r="I612" t="str">
            <v>Rejselængde</v>
          </cell>
          <cell r="V612">
            <v>203</v>
          </cell>
        </row>
        <row r="613">
          <cell r="A613" t="str">
            <v>ÅRHUS</v>
          </cell>
          <cell r="C613" t="str">
            <v>HANDICAP</v>
          </cell>
          <cell r="I613" t="str">
            <v>Passagerer</v>
          </cell>
          <cell r="V613">
            <v>4</v>
          </cell>
        </row>
        <row r="614">
          <cell r="A614" t="str">
            <v>ÅRHUS</v>
          </cell>
          <cell r="C614" t="str">
            <v>HANDICAP</v>
          </cell>
          <cell r="I614" t="str">
            <v>Netto</v>
          </cell>
          <cell r="V614">
            <v>5057.4299999999994</v>
          </cell>
        </row>
        <row r="615">
          <cell r="A615" t="str">
            <v>ÅRHUS</v>
          </cell>
          <cell r="C615" t="str">
            <v>HANDICAP</v>
          </cell>
          <cell r="I615" t="str">
            <v>Adm.omk</v>
          </cell>
          <cell r="V615">
            <v>0</v>
          </cell>
        </row>
        <row r="616">
          <cell r="A616" t="str">
            <v>ÅRHUS</v>
          </cell>
          <cell r="C616" t="str">
            <v>HANDICAP</v>
          </cell>
          <cell r="I616" t="str">
            <v>EB</v>
          </cell>
          <cell r="V616">
            <v>2052</v>
          </cell>
        </row>
        <row r="617">
          <cell r="A617" t="str">
            <v>ÅRHUS</v>
          </cell>
          <cell r="C617" t="str">
            <v>HANDICAP</v>
          </cell>
          <cell r="I617" t="str">
            <v>Ture</v>
          </cell>
          <cell r="V617">
            <v>7</v>
          </cell>
        </row>
        <row r="618">
          <cell r="A618" t="str">
            <v>ÅRHUS</v>
          </cell>
          <cell r="C618" t="str">
            <v>HANDICAP</v>
          </cell>
          <cell r="I618" t="str">
            <v>Rejselængde</v>
          </cell>
          <cell r="V618">
            <v>391</v>
          </cell>
        </row>
        <row r="619">
          <cell r="A619" t="str">
            <v>ÅRHUS</v>
          </cell>
          <cell r="C619" t="str">
            <v>HANDICAP</v>
          </cell>
          <cell r="I619" t="str">
            <v>Passagerer</v>
          </cell>
          <cell r="V619">
            <v>10</v>
          </cell>
        </row>
        <row r="620">
          <cell r="A620" t="str">
            <v>ÅRHUS</v>
          </cell>
          <cell r="C620" t="str">
            <v>HANDICAP</v>
          </cell>
          <cell r="I620" t="str">
            <v>Netto</v>
          </cell>
          <cell r="V620">
            <v>3825.33</v>
          </cell>
        </row>
        <row r="621">
          <cell r="A621" t="str">
            <v>ÅRHUS</v>
          </cell>
          <cell r="C621" t="str">
            <v>HANDICAP</v>
          </cell>
          <cell r="I621" t="str">
            <v>Adm.omk</v>
          </cell>
          <cell r="V621">
            <v>0</v>
          </cell>
        </row>
        <row r="622">
          <cell r="A622" t="str">
            <v>ÅRHUS</v>
          </cell>
          <cell r="C622" t="str">
            <v>HANDICAP</v>
          </cell>
          <cell r="I622" t="str">
            <v>EB</v>
          </cell>
          <cell r="V622">
            <v>3709</v>
          </cell>
        </row>
        <row r="623">
          <cell r="A623" t="str">
            <v>ÅRHUS</v>
          </cell>
          <cell r="C623" t="str">
            <v>HANDICAP</v>
          </cell>
          <cell r="I623" t="str">
            <v>Ture</v>
          </cell>
          <cell r="V623">
            <v>9</v>
          </cell>
        </row>
        <row r="624">
          <cell r="A624" t="str">
            <v>ÅRHUS</v>
          </cell>
          <cell r="C624" t="str">
            <v>HANDICAP</v>
          </cell>
          <cell r="I624" t="str">
            <v>Rejselængde</v>
          </cell>
          <cell r="V624">
            <v>765</v>
          </cell>
        </row>
        <row r="625">
          <cell r="A625" t="str">
            <v>ÅRHUS</v>
          </cell>
          <cell r="C625" t="str">
            <v>HANDICAP</v>
          </cell>
          <cell r="I625" t="str">
            <v>Passagerer</v>
          </cell>
          <cell r="V625">
            <v>13</v>
          </cell>
        </row>
        <row r="626">
          <cell r="A626" t="str">
            <v>ÅRHUS</v>
          </cell>
          <cell r="C626" t="str">
            <v>HANDICAP</v>
          </cell>
          <cell r="I626" t="str">
            <v>Netto</v>
          </cell>
          <cell r="V626">
            <v>9511.630000000001</v>
          </cell>
        </row>
        <row r="627">
          <cell r="A627" t="str">
            <v>ÅRHUS</v>
          </cell>
          <cell r="C627" t="str">
            <v>HANDICAP</v>
          </cell>
          <cell r="I627" t="str">
            <v>Adm.omk</v>
          </cell>
          <cell r="V627">
            <v>0</v>
          </cell>
        </row>
        <row r="628">
          <cell r="A628" t="str">
            <v>ÅRHUS</v>
          </cell>
          <cell r="C628" t="str">
            <v>HANDICAP</v>
          </cell>
          <cell r="I628" t="str">
            <v>EB</v>
          </cell>
          <cell r="V628">
            <v>2591</v>
          </cell>
        </row>
        <row r="629">
          <cell r="A629" t="str">
            <v>ÅRHUS</v>
          </cell>
          <cell r="C629" t="str">
            <v>HANDICAP</v>
          </cell>
          <cell r="I629" t="str">
            <v>Ture</v>
          </cell>
          <cell r="V629">
            <v>9</v>
          </cell>
        </row>
        <row r="630">
          <cell r="A630" t="str">
            <v>ÅRHUS</v>
          </cell>
          <cell r="C630" t="str">
            <v>HANDICAP</v>
          </cell>
          <cell r="I630" t="str">
            <v>Rejselængde</v>
          </cell>
          <cell r="V630">
            <v>558</v>
          </cell>
        </row>
        <row r="631">
          <cell r="A631" t="str">
            <v>ÅRHUS</v>
          </cell>
          <cell r="C631" t="str">
            <v>HANDICAP</v>
          </cell>
          <cell r="I631" t="str">
            <v>Passagerer</v>
          </cell>
          <cell r="V631">
            <v>13</v>
          </cell>
        </row>
        <row r="632">
          <cell r="A632" t="str">
            <v>ÅRHUS</v>
          </cell>
          <cell r="C632" t="str">
            <v>HANDICAP</v>
          </cell>
          <cell r="I632" t="str">
            <v>Netto</v>
          </cell>
          <cell r="V632">
            <v>2804.29</v>
          </cell>
        </row>
        <row r="633">
          <cell r="A633" t="str">
            <v>ÅRHUS</v>
          </cell>
          <cell r="C633" t="str">
            <v>HANDICAP</v>
          </cell>
          <cell r="I633" t="str">
            <v>Adm.omk</v>
          </cell>
          <cell r="V633">
            <v>0</v>
          </cell>
        </row>
        <row r="634">
          <cell r="A634" t="str">
            <v>ÅRHUS</v>
          </cell>
          <cell r="C634" t="str">
            <v>HANDICAP</v>
          </cell>
          <cell r="I634" t="str">
            <v>EB</v>
          </cell>
          <cell r="V634">
            <v>1580</v>
          </cell>
        </row>
        <row r="635">
          <cell r="A635" t="str">
            <v>ÅRHUS</v>
          </cell>
          <cell r="C635" t="str">
            <v>HANDICAP</v>
          </cell>
          <cell r="I635" t="str">
            <v>Ture</v>
          </cell>
          <cell r="V635">
            <v>4</v>
          </cell>
        </row>
        <row r="636">
          <cell r="A636" t="str">
            <v>ÅRHUS</v>
          </cell>
          <cell r="C636" t="str">
            <v>HANDICAP</v>
          </cell>
          <cell r="I636" t="str">
            <v>Rejselængde</v>
          </cell>
          <cell r="V636">
            <v>350</v>
          </cell>
        </row>
        <row r="637">
          <cell r="A637" t="str">
            <v>ÅRHUS</v>
          </cell>
          <cell r="C637" t="str">
            <v>HANDICAP</v>
          </cell>
          <cell r="I637" t="str">
            <v>Passagerer</v>
          </cell>
          <cell r="V637">
            <v>5</v>
          </cell>
        </row>
        <row r="638">
          <cell r="A638" t="str">
            <v>ÅRHUS</v>
          </cell>
          <cell r="C638" t="str">
            <v>HANDICAP</v>
          </cell>
          <cell r="I638" t="str">
            <v>Netto</v>
          </cell>
          <cell r="V638">
            <v>4995.13</v>
          </cell>
        </row>
        <row r="639">
          <cell r="A639" t="str">
            <v>ÅRHUS</v>
          </cell>
          <cell r="C639" t="str">
            <v>HANDICAP</v>
          </cell>
          <cell r="I639" t="str">
            <v>Adm.omk</v>
          </cell>
          <cell r="V639">
            <v>0</v>
          </cell>
        </row>
        <row r="640">
          <cell r="A640" t="str">
            <v>ÅRHUS</v>
          </cell>
          <cell r="C640" t="str">
            <v>HANDICAP</v>
          </cell>
          <cell r="I640" t="str">
            <v>EB</v>
          </cell>
          <cell r="V640">
            <v>1192</v>
          </cell>
        </row>
        <row r="641">
          <cell r="A641" t="str">
            <v>ÅRHUS</v>
          </cell>
          <cell r="C641" t="str">
            <v>HANDICAP</v>
          </cell>
          <cell r="I641" t="str">
            <v>Ture</v>
          </cell>
          <cell r="V641">
            <v>5</v>
          </cell>
        </row>
        <row r="642">
          <cell r="A642" t="str">
            <v>ÅRHUS</v>
          </cell>
          <cell r="C642" t="str">
            <v>HANDICAP</v>
          </cell>
          <cell r="I642" t="str">
            <v>Rejselængde</v>
          </cell>
          <cell r="V642">
            <v>298</v>
          </cell>
        </row>
        <row r="643">
          <cell r="A643" t="str">
            <v>ÅRHUS</v>
          </cell>
          <cell r="C643" t="str">
            <v>HANDICAP</v>
          </cell>
          <cell r="I643" t="str">
            <v>Passagerer</v>
          </cell>
          <cell r="V643">
            <v>8</v>
          </cell>
        </row>
        <row r="644">
          <cell r="A644" t="str">
            <v>ÅRHUS</v>
          </cell>
          <cell r="C644" t="str">
            <v>HANDICAP</v>
          </cell>
          <cell r="I644" t="str">
            <v>Netto</v>
          </cell>
          <cell r="V644">
            <v>230.41</v>
          </cell>
        </row>
        <row r="645">
          <cell r="A645" t="str">
            <v>ÅRHUS</v>
          </cell>
          <cell r="C645" t="str">
            <v>HANDICAP</v>
          </cell>
          <cell r="I645" t="str">
            <v>Adm.omk</v>
          </cell>
          <cell r="V645">
            <v>0</v>
          </cell>
        </row>
        <row r="646">
          <cell r="A646" t="str">
            <v>ÅRHUS</v>
          </cell>
          <cell r="C646" t="str">
            <v>HANDICAP</v>
          </cell>
          <cell r="I646" t="str">
            <v>EB</v>
          </cell>
          <cell r="V646">
            <v>324</v>
          </cell>
        </row>
        <row r="647">
          <cell r="A647" t="str">
            <v>ÅRHUS</v>
          </cell>
          <cell r="C647" t="str">
            <v>HANDICAP</v>
          </cell>
          <cell r="I647" t="str">
            <v>Ture</v>
          </cell>
          <cell r="V647">
            <v>1</v>
          </cell>
        </row>
        <row r="648">
          <cell r="A648" t="str">
            <v>ÅRHUS</v>
          </cell>
          <cell r="C648" t="str">
            <v>HANDICAP</v>
          </cell>
          <cell r="I648" t="str">
            <v>Rejselængde</v>
          </cell>
          <cell r="V648">
            <v>81</v>
          </cell>
        </row>
        <row r="649">
          <cell r="A649" t="str">
            <v>ÅRHUS</v>
          </cell>
          <cell r="C649" t="str">
            <v>HANDICAP</v>
          </cell>
          <cell r="I649" t="str">
            <v>Passagerer</v>
          </cell>
          <cell r="V649">
            <v>1</v>
          </cell>
        </row>
        <row r="650">
          <cell r="A650" t="str">
            <v>ÅRHUS</v>
          </cell>
          <cell r="C650" t="str">
            <v>HANDICAP</v>
          </cell>
          <cell r="I650" t="str">
            <v>Netto</v>
          </cell>
          <cell r="V650">
            <v>864.09</v>
          </cell>
        </row>
        <row r="651">
          <cell r="A651" t="str">
            <v>ÅRHUS</v>
          </cell>
          <cell r="C651" t="str">
            <v>HANDICAP</v>
          </cell>
          <cell r="I651" t="str">
            <v>Adm.omk</v>
          </cell>
          <cell r="V651">
            <v>0</v>
          </cell>
        </row>
        <row r="652">
          <cell r="A652" t="str">
            <v>ÅRHUS</v>
          </cell>
          <cell r="C652" t="str">
            <v>HANDICAP</v>
          </cell>
          <cell r="I652" t="str">
            <v>EB</v>
          </cell>
          <cell r="V652">
            <v>0</v>
          </cell>
        </row>
        <row r="653">
          <cell r="A653" t="str">
            <v>ÅRHUS</v>
          </cell>
          <cell r="C653" t="str">
            <v>HANDICAP</v>
          </cell>
          <cell r="I653" t="str">
            <v>Ture</v>
          </cell>
          <cell r="V653">
            <v>1</v>
          </cell>
        </row>
        <row r="654">
          <cell r="A654" t="str">
            <v>ÅRHUS</v>
          </cell>
          <cell r="C654" t="str">
            <v>HANDICAP</v>
          </cell>
          <cell r="I654" t="str">
            <v>Rejselængde</v>
          </cell>
          <cell r="V654">
            <v>94</v>
          </cell>
        </row>
        <row r="655">
          <cell r="A655" t="str">
            <v>ÅRHUS</v>
          </cell>
          <cell r="C655" t="str">
            <v>HANDICAP</v>
          </cell>
          <cell r="I655" t="str">
            <v>Passagerer</v>
          </cell>
          <cell r="V655">
            <v>1</v>
          </cell>
        </row>
        <row r="656">
          <cell r="A656" t="str">
            <v>ÅRHUS</v>
          </cell>
          <cell r="C656" t="str">
            <v>HANDICAP</v>
          </cell>
          <cell r="I656" t="str">
            <v>Netto</v>
          </cell>
          <cell r="V656">
            <v>1455.79</v>
          </cell>
        </row>
        <row r="657">
          <cell r="A657" t="str">
            <v>ÅRHUS</v>
          </cell>
          <cell r="C657" t="str">
            <v>HANDICAP</v>
          </cell>
          <cell r="I657" t="str">
            <v>Adm.omk</v>
          </cell>
          <cell r="V657">
            <v>0</v>
          </cell>
        </row>
        <row r="658">
          <cell r="A658" t="str">
            <v>ÅRHUS</v>
          </cell>
          <cell r="C658" t="str">
            <v>HANDICAP</v>
          </cell>
          <cell r="I658" t="str">
            <v>EB</v>
          </cell>
          <cell r="V658">
            <v>1245</v>
          </cell>
        </row>
        <row r="659">
          <cell r="A659" t="str">
            <v>ÅRHUS</v>
          </cell>
          <cell r="C659" t="str">
            <v>HANDICAP</v>
          </cell>
          <cell r="I659" t="str">
            <v>Ture</v>
          </cell>
          <cell r="V659">
            <v>1</v>
          </cell>
        </row>
        <row r="660">
          <cell r="A660" t="str">
            <v>ÅRHUS</v>
          </cell>
          <cell r="C660" t="str">
            <v>HANDICAP</v>
          </cell>
          <cell r="I660" t="str">
            <v>Rejselængde</v>
          </cell>
          <cell r="V660">
            <v>165</v>
          </cell>
        </row>
        <row r="661">
          <cell r="A661" t="str">
            <v>ÅRHUS</v>
          </cell>
          <cell r="C661" t="str">
            <v>HANDICAP</v>
          </cell>
          <cell r="I661" t="str">
            <v>Passagerer</v>
          </cell>
          <cell r="V661">
            <v>1</v>
          </cell>
        </row>
        <row r="662">
          <cell r="A662" t="str">
            <v>ÅRHUS</v>
          </cell>
          <cell r="C662" t="str">
            <v>HANDICAP</v>
          </cell>
          <cell r="I662" t="str">
            <v>Netto</v>
          </cell>
          <cell r="V662">
            <v>843.05</v>
          </cell>
        </row>
        <row r="663">
          <cell r="A663" t="str">
            <v>ÅRHUS</v>
          </cell>
          <cell r="C663" t="str">
            <v>HANDICAP</v>
          </cell>
          <cell r="I663" t="str">
            <v>Adm.omk</v>
          </cell>
          <cell r="V663">
            <v>0</v>
          </cell>
        </row>
        <row r="664">
          <cell r="A664" t="str">
            <v>ÅRHUS</v>
          </cell>
          <cell r="C664" t="str">
            <v>HANDICAP</v>
          </cell>
          <cell r="I664" t="str">
            <v>EB</v>
          </cell>
          <cell r="V664">
            <v>1168</v>
          </cell>
        </row>
        <row r="665">
          <cell r="A665" t="str">
            <v>ÅRHUS</v>
          </cell>
          <cell r="C665" t="str">
            <v>HANDICAP</v>
          </cell>
          <cell r="I665" t="str">
            <v>Ture</v>
          </cell>
          <cell r="V665">
            <v>2</v>
          </cell>
        </row>
        <row r="666">
          <cell r="A666" t="str">
            <v>ÅRHUS</v>
          </cell>
          <cell r="C666" t="str">
            <v>HANDICAP</v>
          </cell>
          <cell r="I666" t="str">
            <v>Rejselængde</v>
          </cell>
          <cell r="V666">
            <v>164</v>
          </cell>
        </row>
        <row r="667">
          <cell r="A667" t="str">
            <v>ÅRHUS</v>
          </cell>
          <cell r="C667" t="str">
            <v>HANDICAP</v>
          </cell>
          <cell r="I667" t="str">
            <v>Passagerer</v>
          </cell>
          <cell r="V667">
            <v>4</v>
          </cell>
        </row>
        <row r="668">
          <cell r="A668" t="str">
            <v>ÅRHUS</v>
          </cell>
          <cell r="C668" t="str">
            <v>HANDICAP</v>
          </cell>
          <cell r="I668" t="str">
            <v>Netto</v>
          </cell>
          <cell r="V668">
            <v>3462.7</v>
          </cell>
        </row>
        <row r="669">
          <cell r="A669" t="str">
            <v>ÅRHUS</v>
          </cell>
          <cell r="C669" t="str">
            <v>HANDICAP</v>
          </cell>
          <cell r="I669" t="str">
            <v>Adm.omk</v>
          </cell>
          <cell r="V669">
            <v>0</v>
          </cell>
        </row>
        <row r="670">
          <cell r="A670" t="str">
            <v>ÅRHUS</v>
          </cell>
          <cell r="C670" t="str">
            <v>HANDICAP</v>
          </cell>
          <cell r="I670" t="str">
            <v>EB</v>
          </cell>
          <cell r="V670">
            <v>4559</v>
          </cell>
        </row>
        <row r="671">
          <cell r="A671" t="str">
            <v>ÅRHUS</v>
          </cell>
          <cell r="C671" t="str">
            <v>HANDICAP</v>
          </cell>
          <cell r="I671" t="str">
            <v>Ture</v>
          </cell>
          <cell r="V671">
            <v>3</v>
          </cell>
        </row>
        <row r="672">
          <cell r="A672" t="str">
            <v>ÅRHUS</v>
          </cell>
          <cell r="C672" t="str">
            <v>HANDICAP</v>
          </cell>
          <cell r="I672" t="str">
            <v>Rejselængde</v>
          </cell>
          <cell r="V672">
            <v>501</v>
          </cell>
        </row>
        <row r="673">
          <cell r="A673" t="str">
            <v>ÅRHUS</v>
          </cell>
          <cell r="C673" t="str">
            <v>HANDICAP</v>
          </cell>
          <cell r="I673" t="str">
            <v>Passagerer</v>
          </cell>
          <cell r="V673">
            <v>5</v>
          </cell>
        </row>
        <row r="674">
          <cell r="A674" t="str">
            <v>ÅRHUS</v>
          </cell>
          <cell r="C674" t="str">
            <v>HANDICAP</v>
          </cell>
          <cell r="I674" t="str">
            <v>Netto</v>
          </cell>
          <cell r="V674">
            <v>688.53</v>
          </cell>
        </row>
        <row r="675">
          <cell r="A675" t="str">
            <v>ÅRHUS</v>
          </cell>
          <cell r="C675" t="str">
            <v>HANDICAP</v>
          </cell>
          <cell r="I675" t="str">
            <v>Adm.omk</v>
          </cell>
          <cell r="V675">
            <v>0</v>
          </cell>
        </row>
        <row r="676">
          <cell r="A676" t="str">
            <v>ÅRHUS</v>
          </cell>
          <cell r="C676" t="str">
            <v>HANDICAP</v>
          </cell>
          <cell r="I676" t="str">
            <v>EB</v>
          </cell>
          <cell r="V676">
            <v>3267</v>
          </cell>
        </row>
        <row r="677">
          <cell r="A677" t="str">
            <v>ÅRHUS</v>
          </cell>
          <cell r="C677" t="str">
            <v>HANDICAP</v>
          </cell>
          <cell r="I677" t="str">
            <v>Ture</v>
          </cell>
          <cell r="V677">
            <v>3</v>
          </cell>
        </row>
        <row r="678">
          <cell r="A678" t="str">
            <v>ÅRHUS</v>
          </cell>
          <cell r="C678" t="str">
            <v>HANDICAP</v>
          </cell>
          <cell r="I678" t="str">
            <v>Rejselængde</v>
          </cell>
          <cell r="V678">
            <v>459</v>
          </cell>
        </row>
        <row r="679">
          <cell r="A679" t="str">
            <v>ÅRHUS</v>
          </cell>
          <cell r="C679" t="str">
            <v>HANDICAP</v>
          </cell>
          <cell r="I679" t="str">
            <v>Passagerer</v>
          </cell>
          <cell r="V679">
            <v>3</v>
          </cell>
        </row>
        <row r="680">
          <cell r="A680" t="str">
            <v>ÅRHUS</v>
          </cell>
          <cell r="C680" t="str">
            <v>HANDICAP</v>
          </cell>
          <cell r="I680" t="str">
            <v>Netto</v>
          </cell>
          <cell r="V680">
            <v>3074.33</v>
          </cell>
        </row>
        <row r="681">
          <cell r="A681" t="str">
            <v>ÅRHUS</v>
          </cell>
          <cell r="C681" t="str">
            <v>HANDICAP</v>
          </cell>
          <cell r="I681" t="str">
            <v>Adm.omk</v>
          </cell>
          <cell r="V681">
            <v>0</v>
          </cell>
        </row>
        <row r="682">
          <cell r="A682" t="str">
            <v>ÅRHUS</v>
          </cell>
          <cell r="C682" t="str">
            <v>HANDICAP</v>
          </cell>
          <cell r="I682" t="str">
            <v>EB</v>
          </cell>
          <cell r="V682">
            <v>814</v>
          </cell>
        </row>
        <row r="683">
          <cell r="A683" t="str">
            <v>ÅRHUS</v>
          </cell>
          <cell r="C683" t="str">
            <v>HANDICAP</v>
          </cell>
          <cell r="I683" t="str">
            <v>Ture</v>
          </cell>
          <cell r="V683">
            <v>10</v>
          </cell>
        </row>
        <row r="684">
          <cell r="A684" t="str">
            <v>ÅRHUS</v>
          </cell>
          <cell r="C684" t="str">
            <v>HANDICAP</v>
          </cell>
          <cell r="I684" t="str">
            <v>Rejselængde</v>
          </cell>
          <cell r="V684">
            <v>126</v>
          </cell>
        </row>
        <row r="685">
          <cell r="A685" t="str">
            <v>ÅRHUS</v>
          </cell>
          <cell r="C685" t="str">
            <v>HANDICAP</v>
          </cell>
          <cell r="I685" t="str">
            <v>Passagerer</v>
          </cell>
          <cell r="V685">
            <v>20</v>
          </cell>
        </row>
        <row r="686">
          <cell r="A686" t="str">
            <v>ÅRHUS</v>
          </cell>
          <cell r="C686" t="str">
            <v>HANDICAP</v>
          </cell>
          <cell r="I686" t="str">
            <v>Netto</v>
          </cell>
          <cell r="V686">
            <v>849.48</v>
          </cell>
        </row>
        <row r="687">
          <cell r="A687" t="str">
            <v>ÅRHUS</v>
          </cell>
          <cell r="C687" t="str">
            <v>HANDICAP</v>
          </cell>
          <cell r="I687" t="str">
            <v>Adm.omk</v>
          </cell>
          <cell r="V687">
            <v>0</v>
          </cell>
        </row>
        <row r="688">
          <cell r="A688" t="str">
            <v>ÅRHUS</v>
          </cell>
          <cell r="C688" t="str">
            <v>HANDICAP</v>
          </cell>
          <cell r="I688" t="str">
            <v>EB</v>
          </cell>
          <cell r="V688">
            <v>384</v>
          </cell>
        </row>
        <row r="689">
          <cell r="A689" t="str">
            <v>ÅRHUS</v>
          </cell>
          <cell r="C689" t="str">
            <v>HANDICAP</v>
          </cell>
          <cell r="I689" t="str">
            <v>Ture</v>
          </cell>
          <cell r="V689">
            <v>4</v>
          </cell>
        </row>
        <row r="690">
          <cell r="A690" t="str">
            <v>ÅRHUS</v>
          </cell>
          <cell r="C690" t="str">
            <v>HANDICAP</v>
          </cell>
          <cell r="I690" t="str">
            <v>Rejselængde</v>
          </cell>
          <cell r="V690">
            <v>82</v>
          </cell>
        </row>
        <row r="691">
          <cell r="A691" t="str">
            <v>ÅRHUS</v>
          </cell>
          <cell r="C691" t="str">
            <v>HANDICAP</v>
          </cell>
          <cell r="I691" t="str">
            <v>Passagerer</v>
          </cell>
          <cell r="V691">
            <v>6</v>
          </cell>
        </row>
        <row r="692">
          <cell r="A692" t="str">
            <v>ÅRHUS</v>
          </cell>
          <cell r="C692" t="str">
            <v>HANDICAP</v>
          </cell>
          <cell r="I692" t="str">
            <v>Netto</v>
          </cell>
          <cell r="V692">
            <v>4669.84</v>
          </cell>
        </row>
        <row r="693">
          <cell r="A693" t="str">
            <v>ÅRHUS</v>
          </cell>
          <cell r="C693" t="str">
            <v>HANDICAP</v>
          </cell>
          <cell r="I693" t="str">
            <v>Adm.omk</v>
          </cell>
          <cell r="V693">
            <v>0</v>
          </cell>
        </row>
        <row r="694">
          <cell r="A694" t="str">
            <v>ÅRHUS</v>
          </cell>
          <cell r="C694" t="str">
            <v>HANDICAP</v>
          </cell>
          <cell r="I694" t="str">
            <v>EB</v>
          </cell>
          <cell r="V694">
            <v>1702</v>
          </cell>
        </row>
        <row r="695">
          <cell r="A695" t="str">
            <v>ÅRHUS</v>
          </cell>
          <cell r="C695" t="str">
            <v>HANDICAP</v>
          </cell>
          <cell r="I695" t="str">
            <v>Ture</v>
          </cell>
          <cell r="V695">
            <v>5</v>
          </cell>
        </row>
        <row r="696">
          <cell r="A696" t="str">
            <v>ÅRHUS</v>
          </cell>
          <cell r="C696" t="str">
            <v>HANDICAP</v>
          </cell>
          <cell r="I696" t="str">
            <v>Rejselængde</v>
          </cell>
          <cell r="V696">
            <v>382</v>
          </cell>
        </row>
        <row r="697">
          <cell r="A697" t="str">
            <v>ÅRHUS</v>
          </cell>
          <cell r="C697" t="str">
            <v>HANDICAP</v>
          </cell>
          <cell r="I697" t="str">
            <v>Passagerer</v>
          </cell>
          <cell r="V697">
            <v>8</v>
          </cell>
        </row>
        <row r="698">
          <cell r="A698" t="str">
            <v>ÅRHUS</v>
          </cell>
          <cell r="C698" t="str">
            <v>HANDICAP</v>
          </cell>
          <cell r="I698" t="str">
            <v>Netto</v>
          </cell>
          <cell r="V698">
            <v>560.86</v>
          </cell>
        </row>
        <row r="699">
          <cell r="A699" t="str">
            <v>ÅRHUS</v>
          </cell>
          <cell r="C699" t="str">
            <v>HANDICAP</v>
          </cell>
          <cell r="I699" t="str">
            <v>Adm.omk</v>
          </cell>
          <cell r="V699">
            <v>0</v>
          </cell>
        </row>
        <row r="700">
          <cell r="A700" t="str">
            <v>ÅRHUS</v>
          </cell>
          <cell r="C700" t="str">
            <v>HANDICAP</v>
          </cell>
          <cell r="I700" t="str">
            <v>EB</v>
          </cell>
          <cell r="V700">
            <v>280</v>
          </cell>
        </row>
        <row r="701">
          <cell r="A701" t="str">
            <v>ÅRHUS</v>
          </cell>
          <cell r="C701" t="str">
            <v>HANDICAP</v>
          </cell>
          <cell r="I701" t="str">
            <v>Ture</v>
          </cell>
          <cell r="V701">
            <v>2</v>
          </cell>
        </row>
        <row r="702">
          <cell r="A702" t="str">
            <v>ÅRHUS</v>
          </cell>
          <cell r="C702" t="str">
            <v>HANDICAP</v>
          </cell>
          <cell r="I702" t="str">
            <v>Rejselængde</v>
          </cell>
          <cell r="V702">
            <v>70</v>
          </cell>
        </row>
        <row r="703">
          <cell r="A703" t="str">
            <v>ÅRHUS</v>
          </cell>
          <cell r="C703" t="str">
            <v>HANDICAP</v>
          </cell>
          <cell r="I703" t="str">
            <v>Passagerer</v>
          </cell>
          <cell r="V703">
            <v>2</v>
          </cell>
        </row>
        <row r="704">
          <cell r="A704" t="str">
            <v>ÅRHUS</v>
          </cell>
          <cell r="C704" t="str">
            <v>HANDICAP</v>
          </cell>
          <cell r="I704" t="str">
            <v>Netto</v>
          </cell>
          <cell r="V704">
            <v>1121.78</v>
          </cell>
        </row>
        <row r="705">
          <cell r="A705" t="str">
            <v>ÅRHUS</v>
          </cell>
          <cell r="C705" t="str">
            <v>HANDICAP</v>
          </cell>
          <cell r="I705" t="str">
            <v>Adm.omk</v>
          </cell>
          <cell r="V705">
            <v>0</v>
          </cell>
        </row>
        <row r="706">
          <cell r="A706" t="str">
            <v>ÅRHUS</v>
          </cell>
          <cell r="C706" t="str">
            <v>HANDICAP</v>
          </cell>
          <cell r="I706" t="str">
            <v>EB</v>
          </cell>
          <cell r="V706">
            <v>0</v>
          </cell>
        </row>
        <row r="707">
          <cell r="A707" t="str">
            <v>ÅRHUS</v>
          </cell>
          <cell r="C707" t="str">
            <v>HANDICAP</v>
          </cell>
          <cell r="I707" t="str">
            <v>Ture</v>
          </cell>
          <cell r="V707">
            <v>2</v>
          </cell>
        </row>
        <row r="708">
          <cell r="A708" t="str">
            <v>ÅRHUS</v>
          </cell>
          <cell r="C708" t="str">
            <v>HANDICAP</v>
          </cell>
          <cell r="I708" t="str">
            <v>Rejselængde</v>
          </cell>
          <cell r="V708">
            <v>69</v>
          </cell>
        </row>
        <row r="709">
          <cell r="A709" t="str">
            <v>ÅRHUS</v>
          </cell>
          <cell r="C709" t="str">
            <v>HANDICAP</v>
          </cell>
          <cell r="I709" t="str">
            <v>Passagerer</v>
          </cell>
          <cell r="V709">
            <v>2</v>
          </cell>
        </row>
        <row r="710">
          <cell r="A710" t="str">
            <v>ÅRHUS</v>
          </cell>
          <cell r="C710" t="str">
            <v>HANDICAP</v>
          </cell>
          <cell r="I710" t="str">
            <v>Netto</v>
          </cell>
          <cell r="V710">
            <v>19132.73</v>
          </cell>
        </row>
        <row r="711">
          <cell r="A711" t="str">
            <v>ÅRHUS</v>
          </cell>
          <cell r="C711" t="str">
            <v>HANDICAP</v>
          </cell>
          <cell r="I711" t="str">
            <v>Adm.omk</v>
          </cell>
          <cell r="V711">
            <v>0</v>
          </cell>
        </row>
        <row r="712">
          <cell r="A712" t="str">
            <v>ÅRHUS</v>
          </cell>
          <cell r="C712" t="str">
            <v>HANDICAP</v>
          </cell>
          <cell r="I712" t="str">
            <v>EB</v>
          </cell>
          <cell r="V712">
            <v>4724</v>
          </cell>
        </row>
        <row r="713">
          <cell r="A713" t="str">
            <v>ÅRHUS</v>
          </cell>
          <cell r="C713" t="str">
            <v>HANDICAP</v>
          </cell>
          <cell r="I713" t="str">
            <v>Ture</v>
          </cell>
          <cell r="V713">
            <v>23</v>
          </cell>
        </row>
        <row r="714">
          <cell r="A714" t="str">
            <v>ÅRHUS</v>
          </cell>
          <cell r="C714" t="str">
            <v>HANDICAP</v>
          </cell>
          <cell r="I714" t="str">
            <v>Rejselængde</v>
          </cell>
          <cell r="V714">
            <v>974</v>
          </cell>
        </row>
        <row r="715">
          <cell r="A715" t="str">
            <v>ÅRHUS</v>
          </cell>
          <cell r="C715" t="str">
            <v>HANDICAP</v>
          </cell>
          <cell r="I715" t="str">
            <v>Passagerer</v>
          </cell>
          <cell r="V715">
            <v>35</v>
          </cell>
        </row>
        <row r="716">
          <cell r="A716" t="str">
            <v>ÅRHUS</v>
          </cell>
          <cell r="C716" t="str">
            <v>HANDICAP</v>
          </cell>
          <cell r="I716" t="str">
            <v>Netto</v>
          </cell>
          <cell r="V716">
            <v>23164.449999999997</v>
          </cell>
        </row>
        <row r="717">
          <cell r="A717" t="str">
            <v>ÅRHUS</v>
          </cell>
          <cell r="C717" t="str">
            <v>HANDICAP</v>
          </cell>
          <cell r="I717" t="str">
            <v>Adm.omk</v>
          </cell>
          <cell r="V717">
            <v>0</v>
          </cell>
        </row>
        <row r="718">
          <cell r="A718" t="str">
            <v>ÅRHUS</v>
          </cell>
          <cell r="C718" t="str">
            <v>HANDICAP</v>
          </cell>
          <cell r="I718" t="str">
            <v>EB</v>
          </cell>
          <cell r="V718">
            <v>11057</v>
          </cell>
        </row>
        <row r="719">
          <cell r="A719" t="str">
            <v>ÅRHUS</v>
          </cell>
          <cell r="C719" t="str">
            <v>HANDICAP</v>
          </cell>
          <cell r="I719" t="str">
            <v>Ture</v>
          </cell>
          <cell r="V719">
            <v>61</v>
          </cell>
        </row>
        <row r="720">
          <cell r="A720" t="str">
            <v>ÅRHUS</v>
          </cell>
          <cell r="C720" t="str">
            <v>HANDICAP</v>
          </cell>
          <cell r="I720" t="str">
            <v>Rejselængde</v>
          </cell>
          <cell r="V720">
            <v>2514</v>
          </cell>
        </row>
        <row r="721">
          <cell r="A721" t="str">
            <v>ÅRHUS</v>
          </cell>
          <cell r="C721" t="str">
            <v>HANDICAP</v>
          </cell>
          <cell r="I721" t="str">
            <v>Passagerer</v>
          </cell>
          <cell r="V721">
            <v>75</v>
          </cell>
        </row>
        <row r="722">
          <cell r="A722" t="str">
            <v>ÅRHUS</v>
          </cell>
          <cell r="C722" t="str">
            <v>HANDICAP</v>
          </cell>
          <cell r="I722" t="str">
            <v>Netto</v>
          </cell>
          <cell r="V722">
            <v>32309.31</v>
          </cell>
        </row>
        <row r="723">
          <cell r="A723" t="str">
            <v>ÅRHUS</v>
          </cell>
          <cell r="C723" t="str">
            <v>HANDICAP</v>
          </cell>
          <cell r="I723" t="str">
            <v>Adm.omk</v>
          </cell>
          <cell r="V723">
            <v>0</v>
          </cell>
        </row>
        <row r="724">
          <cell r="A724" t="str">
            <v>ÅRHUS</v>
          </cell>
          <cell r="C724" t="str">
            <v>HANDICAP</v>
          </cell>
          <cell r="I724" t="str">
            <v>EB</v>
          </cell>
          <cell r="V724">
            <v>7505</v>
          </cell>
        </row>
        <row r="725">
          <cell r="A725" t="str">
            <v>ÅRHUS</v>
          </cell>
          <cell r="C725" t="str">
            <v>HANDICAP</v>
          </cell>
          <cell r="I725" t="str">
            <v>Ture</v>
          </cell>
          <cell r="V725">
            <v>39</v>
          </cell>
        </row>
        <row r="726">
          <cell r="A726" t="str">
            <v>ÅRHUS</v>
          </cell>
          <cell r="C726" t="str">
            <v>HANDICAP</v>
          </cell>
          <cell r="I726" t="str">
            <v>Rejselængde</v>
          </cell>
          <cell r="V726">
            <v>1621</v>
          </cell>
        </row>
        <row r="727">
          <cell r="A727" t="str">
            <v>ÅRHUS</v>
          </cell>
          <cell r="C727" t="str">
            <v>HANDICAP</v>
          </cell>
          <cell r="I727" t="str">
            <v>Passagerer</v>
          </cell>
          <cell r="V727">
            <v>60</v>
          </cell>
        </row>
        <row r="728">
          <cell r="A728" t="str">
            <v>ÅRHUS</v>
          </cell>
          <cell r="C728" t="str">
            <v>HANDICAP</v>
          </cell>
          <cell r="I728" t="str">
            <v>Netto</v>
          </cell>
          <cell r="V728">
            <v>32738.569999999996</v>
          </cell>
        </row>
        <row r="729">
          <cell r="A729" t="str">
            <v>ÅRHUS</v>
          </cell>
          <cell r="C729" t="str">
            <v>HANDICAP</v>
          </cell>
          <cell r="I729" t="str">
            <v>Adm.omk</v>
          </cell>
          <cell r="V729">
            <v>0</v>
          </cell>
        </row>
        <row r="730">
          <cell r="A730" t="str">
            <v>ÅRHUS</v>
          </cell>
          <cell r="C730" t="str">
            <v>HANDICAP</v>
          </cell>
          <cell r="I730" t="str">
            <v>EB</v>
          </cell>
          <cell r="V730">
            <v>11791</v>
          </cell>
        </row>
        <row r="731">
          <cell r="A731" t="str">
            <v>ÅRHUS</v>
          </cell>
          <cell r="C731" t="str">
            <v>HANDICAP</v>
          </cell>
          <cell r="I731" t="str">
            <v>Ture</v>
          </cell>
          <cell r="V731">
            <v>72</v>
          </cell>
        </row>
        <row r="732">
          <cell r="A732" t="str">
            <v>ÅRHUS</v>
          </cell>
          <cell r="C732" t="str">
            <v>HANDICAP</v>
          </cell>
          <cell r="I732" t="str">
            <v>Rejselængde</v>
          </cell>
          <cell r="V732">
            <v>2809</v>
          </cell>
        </row>
        <row r="733">
          <cell r="A733" t="str">
            <v>ÅRHUS</v>
          </cell>
          <cell r="C733" t="str">
            <v>HANDICAP</v>
          </cell>
          <cell r="I733" t="str">
            <v>Passagerer</v>
          </cell>
          <cell r="V733">
            <v>79</v>
          </cell>
        </row>
        <row r="734">
          <cell r="A734" t="str">
            <v>ÅRHUS</v>
          </cell>
          <cell r="C734" t="str">
            <v>HANDICAP</v>
          </cell>
          <cell r="I734" t="str">
            <v>Netto</v>
          </cell>
          <cell r="V734">
            <v>5590.44</v>
          </cell>
        </row>
        <row r="735">
          <cell r="A735" t="str">
            <v>ÅRHUS</v>
          </cell>
          <cell r="C735" t="str">
            <v>HANDICAP</v>
          </cell>
          <cell r="I735" t="str">
            <v>Adm.omk</v>
          </cell>
          <cell r="V735">
            <v>0</v>
          </cell>
        </row>
        <row r="736">
          <cell r="A736" t="str">
            <v>ÅRHUS</v>
          </cell>
          <cell r="C736" t="str">
            <v>HANDICAP</v>
          </cell>
          <cell r="I736" t="str">
            <v>EB</v>
          </cell>
          <cell r="V736">
            <v>1701</v>
          </cell>
        </row>
        <row r="737">
          <cell r="A737" t="str">
            <v>ÅRHUS</v>
          </cell>
          <cell r="C737" t="str">
            <v>HANDICAP</v>
          </cell>
          <cell r="I737" t="str">
            <v>Ture</v>
          </cell>
          <cell r="V737">
            <v>8</v>
          </cell>
        </row>
        <row r="738">
          <cell r="A738" t="str">
            <v>ÅRHUS</v>
          </cell>
          <cell r="C738" t="str">
            <v>HANDICAP</v>
          </cell>
          <cell r="I738" t="str">
            <v>Rejselængde</v>
          </cell>
          <cell r="V738">
            <v>357</v>
          </cell>
        </row>
        <row r="739">
          <cell r="A739" t="str">
            <v>ÅRHUS</v>
          </cell>
          <cell r="C739" t="str">
            <v>HANDICAP</v>
          </cell>
          <cell r="I739" t="str">
            <v>Passagerer</v>
          </cell>
          <cell r="V739">
            <v>12</v>
          </cell>
        </row>
        <row r="740">
          <cell r="A740" t="str">
            <v>ÅRHUS</v>
          </cell>
          <cell r="C740" t="str">
            <v>HANDICAP</v>
          </cell>
          <cell r="I740" t="str">
            <v>Netto</v>
          </cell>
          <cell r="V740">
            <v>2866.5699999999997</v>
          </cell>
        </row>
        <row r="741">
          <cell r="A741" t="str">
            <v>ÅRHUS</v>
          </cell>
          <cell r="C741" t="str">
            <v>HANDICAP</v>
          </cell>
          <cell r="I741" t="str">
            <v>Adm.omk</v>
          </cell>
          <cell r="V741">
            <v>0</v>
          </cell>
        </row>
        <row r="742">
          <cell r="A742" t="str">
            <v>ÅRHUS</v>
          </cell>
          <cell r="C742" t="str">
            <v>HANDICAP</v>
          </cell>
          <cell r="I742" t="str">
            <v>EB</v>
          </cell>
          <cell r="V742">
            <v>1502</v>
          </cell>
        </row>
        <row r="743">
          <cell r="A743" t="str">
            <v>ÅRHUS</v>
          </cell>
          <cell r="C743" t="str">
            <v>HANDICAP</v>
          </cell>
          <cell r="I743" t="str">
            <v>Ture</v>
          </cell>
          <cell r="V743">
            <v>6</v>
          </cell>
        </row>
        <row r="744">
          <cell r="A744" t="str">
            <v>ÅRHUS</v>
          </cell>
          <cell r="C744" t="str">
            <v>HANDICAP</v>
          </cell>
          <cell r="I744" t="str">
            <v>Rejselængde</v>
          </cell>
          <cell r="V744">
            <v>282</v>
          </cell>
        </row>
        <row r="745">
          <cell r="A745" t="str">
            <v>ÅRHUS</v>
          </cell>
          <cell r="C745" t="str">
            <v>HANDICAP</v>
          </cell>
          <cell r="I745" t="str">
            <v>Passagerer</v>
          </cell>
          <cell r="V745">
            <v>10</v>
          </cell>
        </row>
        <row r="746">
          <cell r="A746" t="str">
            <v>ÅRHUS</v>
          </cell>
          <cell r="C746" t="str">
            <v>HANDICAP</v>
          </cell>
          <cell r="I746" t="str">
            <v>Netto</v>
          </cell>
          <cell r="V746">
            <v>1047.68</v>
          </cell>
        </row>
        <row r="747">
          <cell r="A747" t="str">
            <v>ÅRHUS</v>
          </cell>
          <cell r="C747" t="str">
            <v>HANDICAP</v>
          </cell>
          <cell r="I747" t="str">
            <v>Adm.omk</v>
          </cell>
          <cell r="V747">
            <v>0</v>
          </cell>
        </row>
        <row r="748">
          <cell r="A748" t="str">
            <v>ÅRHUS</v>
          </cell>
          <cell r="C748" t="str">
            <v>HANDICAP</v>
          </cell>
          <cell r="I748" t="str">
            <v>EB</v>
          </cell>
          <cell r="V748">
            <v>0</v>
          </cell>
        </row>
        <row r="749">
          <cell r="A749" t="str">
            <v>ÅRHUS</v>
          </cell>
          <cell r="C749" t="str">
            <v>HANDICAP</v>
          </cell>
          <cell r="I749" t="str">
            <v>Ture</v>
          </cell>
          <cell r="V749">
            <v>2</v>
          </cell>
        </row>
        <row r="750">
          <cell r="A750" t="str">
            <v>ÅRHUS</v>
          </cell>
          <cell r="C750" t="str">
            <v>HANDICAP</v>
          </cell>
          <cell r="I750" t="str">
            <v>Rejselængde</v>
          </cell>
          <cell r="V750">
            <v>67</v>
          </cell>
        </row>
        <row r="751">
          <cell r="A751" t="str">
            <v>ÅRHUS</v>
          </cell>
          <cell r="C751" t="str">
            <v>HANDICAP</v>
          </cell>
          <cell r="I751" t="str">
            <v>Passagerer</v>
          </cell>
          <cell r="V751">
            <v>2</v>
          </cell>
        </row>
        <row r="752">
          <cell r="A752" t="str">
            <v>ÅRHUS</v>
          </cell>
          <cell r="C752" t="str">
            <v>HANDICAP</v>
          </cell>
          <cell r="I752" t="str">
            <v>Netto</v>
          </cell>
          <cell r="V752">
            <v>574.79999999999995</v>
          </cell>
        </row>
        <row r="753">
          <cell r="A753" t="str">
            <v>ÅRHUS</v>
          </cell>
          <cell r="C753" t="str">
            <v>HANDICAP</v>
          </cell>
          <cell r="I753" t="str">
            <v>Adm.omk</v>
          </cell>
          <cell r="V753">
            <v>0</v>
          </cell>
        </row>
        <row r="754">
          <cell r="A754" t="str">
            <v>ÅRHUS</v>
          </cell>
          <cell r="C754" t="str">
            <v>HANDICAP</v>
          </cell>
          <cell r="I754" t="str">
            <v>EB</v>
          </cell>
          <cell r="V754">
            <v>0</v>
          </cell>
        </row>
        <row r="755">
          <cell r="A755" t="str">
            <v>ÅRHUS</v>
          </cell>
          <cell r="C755" t="str">
            <v>HANDICAP</v>
          </cell>
          <cell r="I755" t="str">
            <v>Ture</v>
          </cell>
          <cell r="V755">
            <v>1</v>
          </cell>
        </row>
        <row r="756">
          <cell r="A756" t="str">
            <v>ÅRHUS</v>
          </cell>
          <cell r="C756" t="str">
            <v>HANDICAP</v>
          </cell>
          <cell r="I756" t="str">
            <v>Rejselængde</v>
          </cell>
          <cell r="V756">
            <v>47</v>
          </cell>
        </row>
        <row r="757">
          <cell r="A757" t="str">
            <v>ÅRHUS</v>
          </cell>
          <cell r="C757" t="str">
            <v>HANDICAP</v>
          </cell>
          <cell r="I757" t="str">
            <v>Passagerer</v>
          </cell>
          <cell r="V757">
            <v>1</v>
          </cell>
        </row>
        <row r="758">
          <cell r="A758" t="str">
            <v>ÅRHUS</v>
          </cell>
          <cell r="C758" t="str">
            <v>HANDICAP</v>
          </cell>
          <cell r="I758" t="str">
            <v>Netto</v>
          </cell>
          <cell r="V758">
            <v>1540.99</v>
          </cell>
        </row>
        <row r="759">
          <cell r="A759" t="str">
            <v>ÅRHUS</v>
          </cell>
          <cell r="C759" t="str">
            <v>HANDICAP</v>
          </cell>
          <cell r="I759" t="str">
            <v>Adm.omk</v>
          </cell>
          <cell r="V759">
            <v>0</v>
          </cell>
        </row>
        <row r="760">
          <cell r="A760" t="str">
            <v>ÅRHUS</v>
          </cell>
          <cell r="C760" t="str">
            <v>HANDICAP</v>
          </cell>
          <cell r="I760" t="str">
            <v>EB</v>
          </cell>
          <cell r="V760">
            <v>480</v>
          </cell>
        </row>
        <row r="761">
          <cell r="A761" t="str">
            <v>ÅRHUS</v>
          </cell>
          <cell r="C761" t="str">
            <v>HANDICAP</v>
          </cell>
          <cell r="I761" t="str">
            <v>Ture</v>
          </cell>
          <cell r="V761">
            <v>4</v>
          </cell>
        </row>
        <row r="762">
          <cell r="A762" t="str">
            <v>ÅRHUS</v>
          </cell>
          <cell r="C762" t="str">
            <v>HANDICAP</v>
          </cell>
          <cell r="I762" t="str">
            <v>Rejselængde</v>
          </cell>
          <cell r="V762">
            <v>120</v>
          </cell>
        </row>
        <row r="763">
          <cell r="A763" t="str">
            <v>ÅRHUS</v>
          </cell>
          <cell r="C763" t="str">
            <v>HANDICAP</v>
          </cell>
          <cell r="I763" t="str">
            <v>Passagerer</v>
          </cell>
          <cell r="V763">
            <v>4</v>
          </cell>
        </row>
        <row r="764">
          <cell r="A764" t="str">
            <v>ÅRHUS</v>
          </cell>
          <cell r="C764" t="str">
            <v>HANDICAP</v>
          </cell>
          <cell r="I764" t="str">
            <v>Netto</v>
          </cell>
          <cell r="V764">
            <v>1030.97</v>
          </cell>
        </row>
        <row r="765">
          <cell r="A765" t="str">
            <v>ÅRHUS</v>
          </cell>
          <cell r="C765" t="str">
            <v>HANDICAP</v>
          </cell>
          <cell r="I765" t="str">
            <v>Adm.omk</v>
          </cell>
          <cell r="V765">
            <v>0</v>
          </cell>
        </row>
        <row r="766">
          <cell r="A766" t="str">
            <v>ÅRHUS</v>
          </cell>
          <cell r="C766" t="str">
            <v>HANDICAP</v>
          </cell>
          <cell r="I766" t="str">
            <v>EB</v>
          </cell>
          <cell r="V766">
            <v>480</v>
          </cell>
        </row>
        <row r="767">
          <cell r="A767" t="str">
            <v>ÅRHUS</v>
          </cell>
          <cell r="C767" t="str">
            <v>HANDICAP</v>
          </cell>
          <cell r="I767" t="str">
            <v>Ture</v>
          </cell>
          <cell r="V767">
            <v>2</v>
          </cell>
        </row>
        <row r="768">
          <cell r="A768" t="str">
            <v>ÅRHUS</v>
          </cell>
          <cell r="C768" t="str">
            <v>HANDICAP</v>
          </cell>
          <cell r="I768" t="str">
            <v>Rejselængde</v>
          </cell>
          <cell r="V768">
            <v>120</v>
          </cell>
        </row>
        <row r="769">
          <cell r="A769" t="str">
            <v>ÅRHUS</v>
          </cell>
          <cell r="C769" t="str">
            <v>HANDICAP</v>
          </cell>
          <cell r="I769" t="str">
            <v>Passagerer</v>
          </cell>
          <cell r="V769">
            <v>2</v>
          </cell>
        </row>
        <row r="770">
          <cell r="A770" t="str">
            <v>ÅRHUS</v>
          </cell>
          <cell r="C770" t="str">
            <v>HANDICAP</v>
          </cell>
          <cell r="I770" t="str">
            <v>Netto</v>
          </cell>
          <cell r="V770">
            <v>6223.34</v>
          </cell>
        </row>
        <row r="771">
          <cell r="A771" t="str">
            <v>ÅRHUS</v>
          </cell>
          <cell r="C771" t="str">
            <v>HANDICAP</v>
          </cell>
          <cell r="I771" t="str">
            <v>Adm.omk</v>
          </cell>
          <cell r="V771">
            <v>0</v>
          </cell>
        </row>
        <row r="772">
          <cell r="A772" t="str">
            <v>ÅRHUS</v>
          </cell>
          <cell r="C772" t="str">
            <v>HANDICAP</v>
          </cell>
          <cell r="I772" t="str">
            <v>EB</v>
          </cell>
          <cell r="V772">
            <v>1996</v>
          </cell>
        </row>
        <row r="773">
          <cell r="A773" t="str">
            <v>ÅRHUS</v>
          </cell>
          <cell r="C773" t="str">
            <v>HANDICAP</v>
          </cell>
          <cell r="I773" t="str">
            <v>Ture</v>
          </cell>
          <cell r="V773">
            <v>7</v>
          </cell>
        </row>
        <row r="774">
          <cell r="A774" t="str">
            <v>ÅRHUS</v>
          </cell>
          <cell r="C774" t="str">
            <v>HANDICAP</v>
          </cell>
          <cell r="I774" t="str">
            <v>Rejselængde</v>
          </cell>
          <cell r="V774">
            <v>469</v>
          </cell>
        </row>
        <row r="775">
          <cell r="A775" t="str">
            <v>ÅRHUS</v>
          </cell>
          <cell r="C775" t="str">
            <v>HANDICAP</v>
          </cell>
          <cell r="I775" t="str">
            <v>Passagerer</v>
          </cell>
          <cell r="V775">
            <v>9</v>
          </cell>
        </row>
        <row r="776">
          <cell r="A776" t="str">
            <v>ÅRHUS</v>
          </cell>
          <cell r="C776" t="str">
            <v>HANDICAP</v>
          </cell>
          <cell r="I776" t="str">
            <v>Netto</v>
          </cell>
          <cell r="V776">
            <v>3781.6000000000004</v>
          </cell>
        </row>
        <row r="777">
          <cell r="A777" t="str">
            <v>ÅRHUS</v>
          </cell>
          <cell r="C777" t="str">
            <v>HANDICAP</v>
          </cell>
          <cell r="I777" t="str">
            <v>Adm.omk</v>
          </cell>
          <cell r="V777">
            <v>0</v>
          </cell>
        </row>
        <row r="778">
          <cell r="A778" t="str">
            <v>ÅRHUS</v>
          </cell>
          <cell r="C778" t="str">
            <v>HANDICAP</v>
          </cell>
          <cell r="I778" t="str">
            <v>EB</v>
          </cell>
          <cell r="V778">
            <v>2584</v>
          </cell>
        </row>
        <row r="779">
          <cell r="A779" t="str">
            <v>ÅRHUS</v>
          </cell>
          <cell r="C779" t="str">
            <v>HANDICAP</v>
          </cell>
          <cell r="I779" t="str">
            <v>Ture</v>
          </cell>
          <cell r="V779">
            <v>10</v>
          </cell>
        </row>
        <row r="780">
          <cell r="A780" t="str">
            <v>ÅRHUS</v>
          </cell>
          <cell r="C780" t="str">
            <v>HANDICAP</v>
          </cell>
          <cell r="I780" t="str">
            <v>Rejselængde</v>
          </cell>
          <cell r="V780">
            <v>646</v>
          </cell>
        </row>
        <row r="781">
          <cell r="A781" t="str">
            <v>ÅRHUS</v>
          </cell>
          <cell r="C781" t="str">
            <v>HANDICAP</v>
          </cell>
          <cell r="I781" t="str">
            <v>Passagerer</v>
          </cell>
          <cell r="V781">
            <v>10</v>
          </cell>
        </row>
        <row r="782">
          <cell r="A782" t="str">
            <v>ÅRHUS</v>
          </cell>
          <cell r="C782" t="str">
            <v>HANDICAP</v>
          </cell>
          <cell r="I782" t="str">
            <v>Netto</v>
          </cell>
          <cell r="V782">
            <v>1538.95</v>
          </cell>
        </row>
        <row r="783">
          <cell r="A783" t="str">
            <v>ÅRHUS</v>
          </cell>
          <cell r="C783" t="str">
            <v>HANDICAP</v>
          </cell>
          <cell r="I783" t="str">
            <v>Adm.omk</v>
          </cell>
          <cell r="V783">
            <v>0</v>
          </cell>
        </row>
        <row r="784">
          <cell r="A784" t="str">
            <v>ÅRHUS</v>
          </cell>
          <cell r="C784" t="str">
            <v>HANDICAP</v>
          </cell>
          <cell r="I784" t="str">
            <v>EB</v>
          </cell>
          <cell r="V784">
            <v>944</v>
          </cell>
        </row>
        <row r="785">
          <cell r="A785" t="str">
            <v>ÅRHUS</v>
          </cell>
          <cell r="C785" t="str">
            <v>HANDICAP</v>
          </cell>
          <cell r="I785" t="str">
            <v>Ture</v>
          </cell>
          <cell r="V785">
            <v>4</v>
          </cell>
        </row>
        <row r="786">
          <cell r="A786" t="str">
            <v>ÅRHUS</v>
          </cell>
          <cell r="C786" t="str">
            <v>HANDICAP</v>
          </cell>
          <cell r="I786" t="str">
            <v>Rejselængde</v>
          </cell>
          <cell r="V786">
            <v>236</v>
          </cell>
        </row>
        <row r="787">
          <cell r="A787" t="str">
            <v>ÅRHUS</v>
          </cell>
          <cell r="C787" t="str">
            <v>HANDICAP</v>
          </cell>
          <cell r="I787" t="str">
            <v>Passagerer</v>
          </cell>
          <cell r="V787">
            <v>4</v>
          </cell>
        </row>
        <row r="788">
          <cell r="A788" t="str">
            <v>ÅRHUS</v>
          </cell>
          <cell r="C788" t="str">
            <v>HANDICAP</v>
          </cell>
          <cell r="I788" t="str">
            <v>Netto</v>
          </cell>
          <cell r="V788">
            <v>1922.06</v>
          </cell>
        </row>
        <row r="789">
          <cell r="A789" t="str">
            <v>ÅRHUS</v>
          </cell>
          <cell r="C789" t="str">
            <v>HANDICAP</v>
          </cell>
          <cell r="I789" t="str">
            <v>Adm.omk</v>
          </cell>
          <cell r="V789">
            <v>0</v>
          </cell>
        </row>
        <row r="790">
          <cell r="A790" t="str">
            <v>ÅRHUS</v>
          </cell>
          <cell r="C790" t="str">
            <v>HANDICAP</v>
          </cell>
          <cell r="I790" t="str">
            <v>EB</v>
          </cell>
          <cell r="V790">
            <v>2100</v>
          </cell>
        </row>
        <row r="791">
          <cell r="A791" t="str">
            <v>ÅRHUS</v>
          </cell>
          <cell r="C791" t="str">
            <v>HANDICAP</v>
          </cell>
          <cell r="I791" t="str">
            <v>Ture</v>
          </cell>
          <cell r="V791">
            <v>2</v>
          </cell>
        </row>
        <row r="792">
          <cell r="A792" t="str">
            <v>ÅRHUS</v>
          </cell>
          <cell r="C792" t="str">
            <v>HANDICAP</v>
          </cell>
          <cell r="I792" t="str">
            <v>Rejselængde</v>
          </cell>
          <cell r="V792">
            <v>300</v>
          </cell>
        </row>
        <row r="793">
          <cell r="A793" t="str">
            <v>ÅRHUS</v>
          </cell>
          <cell r="C793" t="str">
            <v>HANDICAP</v>
          </cell>
          <cell r="I793" t="str">
            <v>Passagerer</v>
          </cell>
          <cell r="V793">
            <v>2</v>
          </cell>
        </row>
        <row r="794">
          <cell r="A794" t="str">
            <v>ÅRHUS</v>
          </cell>
          <cell r="C794" t="str">
            <v>HANDICAP</v>
          </cell>
          <cell r="I794" t="str">
            <v>Netto</v>
          </cell>
          <cell r="V794">
            <v>523.12</v>
          </cell>
        </row>
        <row r="795">
          <cell r="A795" t="str">
            <v>ÅRHUS</v>
          </cell>
          <cell r="C795" t="str">
            <v>HANDICAP</v>
          </cell>
          <cell r="I795" t="str">
            <v>Adm.omk</v>
          </cell>
          <cell r="V795">
            <v>0</v>
          </cell>
        </row>
        <row r="796">
          <cell r="A796" t="str">
            <v>ÅRHUS</v>
          </cell>
          <cell r="C796" t="str">
            <v>HANDICAP</v>
          </cell>
          <cell r="I796" t="str">
            <v>EB</v>
          </cell>
          <cell r="V796">
            <v>777</v>
          </cell>
        </row>
        <row r="797">
          <cell r="A797" t="str">
            <v>ÅRHUS</v>
          </cell>
          <cell r="C797" t="str">
            <v>HANDICAP</v>
          </cell>
          <cell r="I797" t="str">
            <v>Ture</v>
          </cell>
          <cell r="V797">
            <v>1</v>
          </cell>
        </row>
        <row r="798">
          <cell r="A798" t="str">
            <v>ÅRHUS</v>
          </cell>
          <cell r="C798" t="str">
            <v>HANDICAP</v>
          </cell>
          <cell r="I798" t="str">
            <v>Rejselængde</v>
          </cell>
          <cell r="V798">
            <v>129</v>
          </cell>
        </row>
        <row r="799">
          <cell r="A799" t="str">
            <v>ÅRHUS</v>
          </cell>
          <cell r="C799" t="str">
            <v>HANDICAP</v>
          </cell>
          <cell r="I799" t="str">
            <v>Passagerer</v>
          </cell>
          <cell r="V799">
            <v>1</v>
          </cell>
        </row>
        <row r="800">
          <cell r="A800" t="str">
            <v>ÅRHUS</v>
          </cell>
          <cell r="C800" t="str">
            <v>HANDICAP</v>
          </cell>
          <cell r="I800" t="str">
            <v>Netto</v>
          </cell>
          <cell r="V800">
            <v>2204.04</v>
          </cell>
        </row>
        <row r="801">
          <cell r="A801" t="str">
            <v>ÅRHUS</v>
          </cell>
          <cell r="C801" t="str">
            <v>HANDICAP</v>
          </cell>
          <cell r="I801" t="str">
            <v>Adm.omk</v>
          </cell>
          <cell r="V801">
            <v>0</v>
          </cell>
        </row>
        <row r="802">
          <cell r="A802" t="str">
            <v>ÅRHUS</v>
          </cell>
          <cell r="C802" t="str">
            <v>HANDICAP</v>
          </cell>
          <cell r="I802" t="str">
            <v>EB</v>
          </cell>
          <cell r="V802">
            <v>2333</v>
          </cell>
        </row>
        <row r="803">
          <cell r="A803" t="str">
            <v>ÅRHUS</v>
          </cell>
          <cell r="C803" t="str">
            <v>HANDICAP</v>
          </cell>
          <cell r="I803" t="str">
            <v>Ture</v>
          </cell>
          <cell r="V803">
            <v>2</v>
          </cell>
        </row>
        <row r="804">
          <cell r="A804" t="str">
            <v>ÅRHUS</v>
          </cell>
          <cell r="C804" t="str">
            <v>HANDICAP</v>
          </cell>
          <cell r="I804" t="str">
            <v>Rejselængde</v>
          </cell>
          <cell r="V804">
            <v>282</v>
          </cell>
        </row>
        <row r="805">
          <cell r="A805" t="str">
            <v>ÅRHUS</v>
          </cell>
          <cell r="C805" t="str">
            <v>HANDICAP</v>
          </cell>
          <cell r="I805" t="str">
            <v>Passagerer</v>
          </cell>
          <cell r="V805">
            <v>3</v>
          </cell>
        </row>
        <row r="806">
          <cell r="A806" t="str">
            <v>ÅRHUS</v>
          </cell>
          <cell r="C806" t="str">
            <v>HANDICAP</v>
          </cell>
          <cell r="I806" t="str">
            <v>Netto</v>
          </cell>
          <cell r="V806">
            <v>-102.84</v>
          </cell>
        </row>
        <row r="807">
          <cell r="A807" t="str">
            <v>ÅRHUS</v>
          </cell>
          <cell r="C807" t="str">
            <v>HANDICAP</v>
          </cell>
          <cell r="I807" t="str">
            <v>Adm.omk</v>
          </cell>
          <cell r="V807">
            <v>0</v>
          </cell>
        </row>
        <row r="808">
          <cell r="A808" t="str">
            <v>ÅRHUS</v>
          </cell>
          <cell r="C808" t="str">
            <v>HANDICAP</v>
          </cell>
          <cell r="I808" t="str">
            <v>EB</v>
          </cell>
          <cell r="V808">
            <v>1128</v>
          </cell>
        </row>
        <row r="809">
          <cell r="A809" t="str">
            <v>ÅRHUS</v>
          </cell>
          <cell r="C809" t="str">
            <v>HANDICAP</v>
          </cell>
          <cell r="I809" t="str">
            <v>Ture</v>
          </cell>
          <cell r="V809">
            <v>1</v>
          </cell>
        </row>
        <row r="810">
          <cell r="A810" t="str">
            <v>ÅRHUS</v>
          </cell>
          <cell r="C810" t="str">
            <v>HANDICAP</v>
          </cell>
          <cell r="I810" t="str">
            <v>Rejselængde</v>
          </cell>
          <cell r="V810">
            <v>156</v>
          </cell>
        </row>
        <row r="811">
          <cell r="A811" t="str">
            <v>ÅRHUS</v>
          </cell>
          <cell r="C811" t="str">
            <v>HANDICAP</v>
          </cell>
          <cell r="I811" t="str">
            <v>Passagerer</v>
          </cell>
          <cell r="V811">
            <v>1</v>
          </cell>
        </row>
        <row r="812">
          <cell r="A812" t="str">
            <v>ÅRHUS</v>
          </cell>
          <cell r="C812" t="str">
            <v>HANDICAP</v>
          </cell>
          <cell r="I812" t="str">
            <v>Netto</v>
          </cell>
          <cell r="V812">
            <v>6079.5</v>
          </cell>
        </row>
        <row r="813">
          <cell r="A813" t="str">
            <v>ÅRHUS</v>
          </cell>
          <cell r="C813" t="str">
            <v>HANDICAP</v>
          </cell>
          <cell r="I813" t="str">
            <v>Adm.omk</v>
          </cell>
          <cell r="V813">
            <v>0</v>
          </cell>
        </row>
        <row r="814">
          <cell r="A814" t="str">
            <v>ÅRHUS</v>
          </cell>
          <cell r="C814" t="str">
            <v>HANDICAP</v>
          </cell>
          <cell r="I814" t="str">
            <v>EB</v>
          </cell>
          <cell r="V814">
            <v>1092</v>
          </cell>
        </row>
        <row r="815">
          <cell r="A815" t="str">
            <v>ÅRHUS</v>
          </cell>
          <cell r="C815" t="str">
            <v>HANDICAP</v>
          </cell>
          <cell r="I815" t="str">
            <v>Ture</v>
          </cell>
          <cell r="V815">
            <v>9</v>
          </cell>
        </row>
        <row r="816">
          <cell r="A816" t="str">
            <v>ÅRHUS</v>
          </cell>
          <cell r="C816" t="str">
            <v>HANDICAP</v>
          </cell>
          <cell r="I816" t="str">
            <v>Rejselængde</v>
          </cell>
          <cell r="V816">
            <v>222</v>
          </cell>
        </row>
        <row r="817">
          <cell r="A817" t="str">
            <v>ÅRHUS</v>
          </cell>
          <cell r="C817" t="str">
            <v>HANDICAP</v>
          </cell>
          <cell r="I817" t="str">
            <v>Passagerer</v>
          </cell>
          <cell r="V817">
            <v>16</v>
          </cell>
        </row>
        <row r="818">
          <cell r="A818" t="str">
            <v>ÅRHUS</v>
          </cell>
          <cell r="C818" t="str">
            <v>HANDICAP</v>
          </cell>
          <cell r="I818" t="str">
            <v>Netto</v>
          </cell>
          <cell r="V818">
            <v>4398.8500000000004</v>
          </cell>
        </row>
        <row r="819">
          <cell r="A819" t="str">
            <v>ÅRHUS</v>
          </cell>
          <cell r="C819" t="str">
            <v>HANDICAP</v>
          </cell>
          <cell r="I819" t="str">
            <v>Adm.omk</v>
          </cell>
          <cell r="V819">
            <v>0</v>
          </cell>
        </row>
        <row r="820">
          <cell r="A820" t="str">
            <v>ÅRHUS</v>
          </cell>
          <cell r="C820" t="str">
            <v>HANDICAP</v>
          </cell>
          <cell r="I820" t="str">
            <v>EB</v>
          </cell>
          <cell r="V820">
            <v>1452</v>
          </cell>
        </row>
        <row r="821">
          <cell r="A821" t="str">
            <v>ÅRHUS</v>
          </cell>
          <cell r="C821" t="str">
            <v>HANDICAP</v>
          </cell>
          <cell r="I821" t="str">
            <v>Ture</v>
          </cell>
          <cell r="V821">
            <v>4</v>
          </cell>
        </row>
        <row r="822">
          <cell r="A822" t="str">
            <v>ÅRHUS</v>
          </cell>
          <cell r="C822" t="str">
            <v>HANDICAP</v>
          </cell>
          <cell r="I822" t="str">
            <v>Rejselængde</v>
          </cell>
          <cell r="V822">
            <v>363</v>
          </cell>
        </row>
        <row r="823">
          <cell r="A823" t="str">
            <v>ÅRHUS</v>
          </cell>
          <cell r="C823" t="str">
            <v>HANDICAP</v>
          </cell>
          <cell r="I823" t="str">
            <v>Passagerer</v>
          </cell>
          <cell r="V823">
            <v>5</v>
          </cell>
        </row>
        <row r="824">
          <cell r="A824" t="str">
            <v>ÅRHUS</v>
          </cell>
          <cell r="C824" t="str">
            <v>HANDICAP</v>
          </cell>
          <cell r="I824" t="str">
            <v>Netto</v>
          </cell>
          <cell r="V824">
            <v>4057.9900000000002</v>
          </cell>
        </row>
        <row r="825">
          <cell r="A825" t="str">
            <v>ÅRHUS</v>
          </cell>
          <cell r="C825" t="str">
            <v>HANDICAP</v>
          </cell>
          <cell r="I825" t="str">
            <v>Adm.omk</v>
          </cell>
          <cell r="V825">
            <v>0</v>
          </cell>
        </row>
        <row r="826">
          <cell r="A826" t="str">
            <v>ÅRHUS</v>
          </cell>
          <cell r="C826" t="str">
            <v>HANDICAP</v>
          </cell>
          <cell r="I826" t="str">
            <v>EB</v>
          </cell>
          <cell r="V826">
            <v>2518</v>
          </cell>
        </row>
        <row r="827">
          <cell r="A827" t="str">
            <v>ÅRHUS</v>
          </cell>
          <cell r="C827" t="str">
            <v>HANDICAP</v>
          </cell>
          <cell r="I827" t="str">
            <v>Ture</v>
          </cell>
          <cell r="V827">
            <v>7</v>
          </cell>
        </row>
        <row r="828">
          <cell r="A828" t="str">
            <v>ÅRHUS</v>
          </cell>
          <cell r="C828" t="str">
            <v>HANDICAP</v>
          </cell>
          <cell r="I828" t="str">
            <v>Rejselængde</v>
          </cell>
          <cell r="V828">
            <v>690</v>
          </cell>
        </row>
        <row r="829">
          <cell r="A829" t="str">
            <v>ÅRHUS</v>
          </cell>
          <cell r="C829" t="str">
            <v>HANDICAP</v>
          </cell>
          <cell r="I829" t="str">
            <v>Passagerer</v>
          </cell>
          <cell r="V829">
            <v>7</v>
          </cell>
        </row>
        <row r="830">
          <cell r="A830" t="str">
            <v>ÅRHUS</v>
          </cell>
          <cell r="C830" t="str">
            <v>HANDICAP</v>
          </cell>
          <cell r="I830" t="str">
            <v>Netto</v>
          </cell>
          <cell r="V830">
            <v>16256.190000000002</v>
          </cell>
        </row>
        <row r="831">
          <cell r="A831" t="str">
            <v>ÅRHUS</v>
          </cell>
          <cell r="C831" t="str">
            <v>HANDICAP</v>
          </cell>
          <cell r="I831" t="str">
            <v>Adm.omk</v>
          </cell>
          <cell r="V831">
            <v>0</v>
          </cell>
        </row>
        <row r="832">
          <cell r="A832" t="str">
            <v>ÅRHUS</v>
          </cell>
          <cell r="C832" t="str">
            <v>HANDICAP</v>
          </cell>
          <cell r="I832" t="str">
            <v>EB</v>
          </cell>
          <cell r="V832">
            <v>6267</v>
          </cell>
        </row>
        <row r="833">
          <cell r="A833" t="str">
            <v>ÅRHUS</v>
          </cell>
          <cell r="C833" t="str">
            <v>HANDICAP</v>
          </cell>
          <cell r="I833" t="str">
            <v>Ture</v>
          </cell>
          <cell r="V833">
            <v>16</v>
          </cell>
        </row>
        <row r="834">
          <cell r="A834" t="str">
            <v>ÅRHUS</v>
          </cell>
          <cell r="C834" t="str">
            <v>HANDICAP</v>
          </cell>
          <cell r="I834" t="str">
            <v>Rejselængde</v>
          </cell>
          <cell r="V834">
            <v>1337</v>
          </cell>
        </row>
        <row r="835">
          <cell r="A835" t="str">
            <v>ÅRHUS</v>
          </cell>
          <cell r="C835" t="str">
            <v>HANDICAP</v>
          </cell>
          <cell r="I835" t="str">
            <v>Passagerer</v>
          </cell>
          <cell r="V835">
            <v>17</v>
          </cell>
        </row>
        <row r="836">
          <cell r="A836" t="str">
            <v>ÅRHUS</v>
          </cell>
          <cell r="C836" t="str">
            <v>HANDICAP</v>
          </cell>
          <cell r="I836" t="str">
            <v>Netto</v>
          </cell>
          <cell r="V836">
            <v>8932.2200000000012</v>
          </cell>
        </row>
        <row r="837">
          <cell r="A837" t="str">
            <v>ÅRHUS</v>
          </cell>
          <cell r="C837" t="str">
            <v>HANDICAP</v>
          </cell>
          <cell r="I837" t="str">
            <v>Adm.omk</v>
          </cell>
          <cell r="V837">
            <v>0</v>
          </cell>
        </row>
        <row r="838">
          <cell r="A838" t="str">
            <v>ÅRHUS</v>
          </cell>
          <cell r="C838" t="str">
            <v>HANDICAP</v>
          </cell>
          <cell r="I838" t="str">
            <v>EB</v>
          </cell>
          <cell r="V838">
            <v>7861</v>
          </cell>
        </row>
        <row r="839">
          <cell r="A839" t="str">
            <v>ÅRHUS</v>
          </cell>
          <cell r="C839" t="str">
            <v>HANDICAP</v>
          </cell>
          <cell r="I839" t="str">
            <v>Ture</v>
          </cell>
          <cell r="V839">
            <v>21</v>
          </cell>
        </row>
        <row r="840">
          <cell r="A840" t="str">
            <v>ÅRHUS</v>
          </cell>
          <cell r="C840" t="str">
            <v>HANDICAP</v>
          </cell>
          <cell r="I840" t="str">
            <v>Rejselængde</v>
          </cell>
          <cell r="V840">
            <v>1770</v>
          </cell>
        </row>
        <row r="841">
          <cell r="A841" t="str">
            <v>ÅRHUS</v>
          </cell>
          <cell r="C841" t="str">
            <v>HANDICAP</v>
          </cell>
          <cell r="I841" t="str">
            <v>Passagerer</v>
          </cell>
          <cell r="V841">
            <v>26</v>
          </cell>
        </row>
        <row r="842">
          <cell r="A842" t="str">
            <v>ÅRHUS</v>
          </cell>
          <cell r="C842" t="str">
            <v>HANDICAP</v>
          </cell>
          <cell r="I842" t="str">
            <v>Netto</v>
          </cell>
          <cell r="V842">
            <v>1455.6599999999999</v>
          </cell>
        </row>
        <row r="843">
          <cell r="A843" t="str">
            <v>ÅRHUS</v>
          </cell>
          <cell r="C843" t="str">
            <v>HANDICAP</v>
          </cell>
          <cell r="I843" t="str">
            <v>Adm.omk</v>
          </cell>
          <cell r="V843">
            <v>0</v>
          </cell>
        </row>
        <row r="844">
          <cell r="A844" t="str">
            <v>ÅRHUS</v>
          </cell>
          <cell r="C844" t="str">
            <v>HANDICAP</v>
          </cell>
          <cell r="I844" t="str">
            <v>EB</v>
          </cell>
          <cell r="V844">
            <v>1140</v>
          </cell>
        </row>
        <row r="845">
          <cell r="A845" t="str">
            <v>ÅRHUS</v>
          </cell>
          <cell r="C845" t="str">
            <v>HANDICAP</v>
          </cell>
          <cell r="I845" t="str">
            <v>Ture</v>
          </cell>
          <cell r="V845">
            <v>3</v>
          </cell>
        </row>
        <row r="846">
          <cell r="A846" t="str">
            <v>ÅRHUS</v>
          </cell>
          <cell r="C846" t="str">
            <v>HANDICAP</v>
          </cell>
          <cell r="I846" t="str">
            <v>Rejselængde</v>
          </cell>
          <cell r="V846">
            <v>285</v>
          </cell>
        </row>
        <row r="847">
          <cell r="A847" t="str">
            <v>ÅRHUS</v>
          </cell>
          <cell r="C847" t="str">
            <v>HANDICAP</v>
          </cell>
          <cell r="I847" t="str">
            <v>Passagerer</v>
          </cell>
          <cell r="V847">
            <v>3</v>
          </cell>
        </row>
        <row r="848">
          <cell r="A848" t="str">
            <v>ÅRHUS</v>
          </cell>
          <cell r="C848" t="str">
            <v>HANDICAP</v>
          </cell>
          <cell r="I848" t="str">
            <v>Netto</v>
          </cell>
          <cell r="V848">
            <v>1900.56</v>
          </cell>
        </row>
        <row r="849">
          <cell r="A849" t="str">
            <v>ÅRHUS</v>
          </cell>
          <cell r="C849" t="str">
            <v>HANDICAP</v>
          </cell>
          <cell r="I849" t="str">
            <v>Adm.omk</v>
          </cell>
          <cell r="V849">
            <v>0</v>
          </cell>
        </row>
        <row r="850">
          <cell r="A850" t="str">
            <v>ÅRHUS</v>
          </cell>
          <cell r="C850" t="str">
            <v>HANDICAP</v>
          </cell>
          <cell r="I850" t="str">
            <v>EB</v>
          </cell>
          <cell r="V850">
            <v>1584</v>
          </cell>
        </row>
        <row r="851">
          <cell r="A851" t="str">
            <v>ÅRHUS</v>
          </cell>
          <cell r="C851" t="str">
            <v>HANDICAP</v>
          </cell>
          <cell r="I851" t="str">
            <v>Ture</v>
          </cell>
          <cell r="V851">
            <v>4</v>
          </cell>
        </row>
        <row r="852">
          <cell r="A852" t="str">
            <v>ÅRHUS</v>
          </cell>
          <cell r="C852" t="str">
            <v>HANDICAP</v>
          </cell>
          <cell r="I852" t="str">
            <v>Rejselængde</v>
          </cell>
          <cell r="V852">
            <v>396</v>
          </cell>
        </row>
        <row r="853">
          <cell r="A853" t="str">
            <v>ÅRHUS</v>
          </cell>
          <cell r="C853" t="str">
            <v>HANDICAP</v>
          </cell>
          <cell r="I853" t="str">
            <v>Passagerer</v>
          </cell>
          <cell r="V853">
            <v>4</v>
          </cell>
        </row>
        <row r="854">
          <cell r="A854" t="str">
            <v>ÅRHUS</v>
          </cell>
          <cell r="C854" t="str">
            <v>HANDICAP</v>
          </cell>
          <cell r="I854" t="str">
            <v>Netto</v>
          </cell>
          <cell r="V854">
            <v>8.25</v>
          </cell>
        </row>
        <row r="855">
          <cell r="A855" t="str">
            <v>ÅRHUS</v>
          </cell>
          <cell r="C855" t="str">
            <v>HANDICAP</v>
          </cell>
          <cell r="I855" t="str">
            <v>Adm.omk</v>
          </cell>
          <cell r="V855">
            <v>0</v>
          </cell>
        </row>
        <row r="856">
          <cell r="A856" t="str">
            <v>ÅRHUS</v>
          </cell>
          <cell r="C856" t="str">
            <v>HANDICAP</v>
          </cell>
          <cell r="I856" t="str">
            <v>EB</v>
          </cell>
          <cell r="V856">
            <v>1024</v>
          </cell>
        </row>
        <row r="857">
          <cell r="A857" t="str">
            <v>ÅRHUS</v>
          </cell>
          <cell r="C857" t="str">
            <v>HANDICAP</v>
          </cell>
          <cell r="I857" t="str">
            <v>Ture</v>
          </cell>
          <cell r="V857">
            <v>1</v>
          </cell>
        </row>
        <row r="858">
          <cell r="A858" t="str">
            <v>ÅRHUS</v>
          </cell>
          <cell r="C858" t="str">
            <v>HANDICAP</v>
          </cell>
          <cell r="I858" t="str">
            <v>Rejselængde</v>
          </cell>
          <cell r="V858">
            <v>148</v>
          </cell>
        </row>
        <row r="859">
          <cell r="A859" t="str">
            <v>ÅRHUS</v>
          </cell>
          <cell r="C859" t="str">
            <v>HANDICAP</v>
          </cell>
          <cell r="I859" t="str">
            <v>Passagerer</v>
          </cell>
          <cell r="V859">
            <v>1</v>
          </cell>
        </row>
        <row r="860">
          <cell r="A860" t="str">
            <v>ÅRHUS</v>
          </cell>
          <cell r="C860" t="str">
            <v>HANDICAP</v>
          </cell>
          <cell r="I860" t="str">
            <v>Netto</v>
          </cell>
          <cell r="V860">
            <v>-39.43</v>
          </cell>
        </row>
        <row r="861">
          <cell r="A861" t="str">
            <v>ÅRHUS</v>
          </cell>
          <cell r="C861" t="str">
            <v>HANDICAP</v>
          </cell>
          <cell r="I861" t="str">
            <v>Adm.omk</v>
          </cell>
          <cell r="V861">
            <v>0</v>
          </cell>
        </row>
        <row r="862">
          <cell r="A862" t="str">
            <v>ÅRHUS</v>
          </cell>
          <cell r="C862" t="str">
            <v>HANDICAP</v>
          </cell>
          <cell r="I862" t="str">
            <v>EB</v>
          </cell>
          <cell r="V862">
            <v>1024</v>
          </cell>
        </row>
        <row r="863">
          <cell r="A863" t="str">
            <v>ÅRHUS</v>
          </cell>
          <cell r="C863" t="str">
            <v>HANDICAP</v>
          </cell>
          <cell r="I863" t="str">
            <v>Ture</v>
          </cell>
          <cell r="V863">
            <v>1</v>
          </cell>
        </row>
        <row r="864">
          <cell r="A864" t="str">
            <v>ÅRHUS</v>
          </cell>
          <cell r="C864" t="str">
            <v>HANDICAP</v>
          </cell>
          <cell r="I864" t="str">
            <v>Rejselængde</v>
          </cell>
          <cell r="V864">
            <v>148</v>
          </cell>
        </row>
        <row r="865">
          <cell r="A865" t="str">
            <v>ÅRHUS</v>
          </cell>
          <cell r="C865" t="str">
            <v>HANDICAP</v>
          </cell>
          <cell r="I865" t="str">
            <v>Passagerer</v>
          </cell>
          <cell r="V865">
            <v>1</v>
          </cell>
        </row>
        <row r="866">
          <cell r="A866" t="str">
            <v>ÅRHUS</v>
          </cell>
          <cell r="C866" t="str">
            <v>HANDICAP</v>
          </cell>
          <cell r="I866" t="str">
            <v>Netto</v>
          </cell>
          <cell r="V866">
            <v>4356.16</v>
          </cell>
        </row>
        <row r="867">
          <cell r="A867" t="str">
            <v>ÅRHUS</v>
          </cell>
          <cell r="C867" t="str">
            <v>HANDICAP</v>
          </cell>
          <cell r="I867" t="str">
            <v>Adm.omk</v>
          </cell>
          <cell r="V867">
            <v>0</v>
          </cell>
        </row>
        <row r="868">
          <cell r="A868" t="str">
            <v>ÅRHUS</v>
          </cell>
          <cell r="C868" t="str">
            <v>HANDICAP</v>
          </cell>
          <cell r="I868" t="str">
            <v>EB</v>
          </cell>
          <cell r="V868">
            <v>1894</v>
          </cell>
        </row>
        <row r="869">
          <cell r="A869" t="str">
            <v>ÅRHUS</v>
          </cell>
          <cell r="C869" t="str">
            <v>HANDICAP</v>
          </cell>
          <cell r="I869" t="str">
            <v>Ture</v>
          </cell>
          <cell r="V869">
            <v>5</v>
          </cell>
        </row>
        <row r="870">
          <cell r="A870" t="str">
            <v>ÅRHUS</v>
          </cell>
          <cell r="C870" t="str">
            <v>HANDICAP</v>
          </cell>
          <cell r="I870" t="str">
            <v>Rejselængde</v>
          </cell>
          <cell r="V870">
            <v>377</v>
          </cell>
        </row>
        <row r="871">
          <cell r="A871" t="str">
            <v>ÅRHUS</v>
          </cell>
          <cell r="C871" t="str">
            <v>HANDICAP</v>
          </cell>
          <cell r="I871" t="str">
            <v>Passagerer</v>
          </cell>
          <cell r="V871">
            <v>6</v>
          </cell>
        </row>
        <row r="872">
          <cell r="A872" t="str">
            <v>ÅRHUS</v>
          </cell>
          <cell r="C872" t="str">
            <v>HANDICAP</v>
          </cell>
          <cell r="I872" t="str">
            <v>Netto</v>
          </cell>
          <cell r="V872">
            <v>4786.17</v>
          </cell>
        </row>
        <row r="873">
          <cell r="A873" t="str">
            <v>ÅRHUS</v>
          </cell>
          <cell r="C873" t="str">
            <v>HANDICAP</v>
          </cell>
          <cell r="I873" t="str">
            <v>Adm.omk</v>
          </cell>
          <cell r="V873">
            <v>0</v>
          </cell>
        </row>
        <row r="874">
          <cell r="A874" t="str">
            <v>ÅRHUS</v>
          </cell>
          <cell r="C874" t="str">
            <v>HANDICAP</v>
          </cell>
          <cell r="I874" t="str">
            <v>EB</v>
          </cell>
          <cell r="V874">
            <v>4039</v>
          </cell>
        </row>
        <row r="875">
          <cell r="A875" t="str">
            <v>ÅRHUS</v>
          </cell>
          <cell r="C875" t="str">
            <v>HANDICAP</v>
          </cell>
          <cell r="I875" t="str">
            <v>Ture</v>
          </cell>
          <cell r="V875">
            <v>13</v>
          </cell>
        </row>
        <row r="876">
          <cell r="A876" t="str">
            <v>ÅRHUS</v>
          </cell>
          <cell r="C876" t="str">
            <v>HANDICAP</v>
          </cell>
          <cell r="I876" t="str">
            <v>Rejselængde</v>
          </cell>
          <cell r="V876">
            <v>920</v>
          </cell>
        </row>
        <row r="877">
          <cell r="A877" t="str">
            <v>ÅRHUS</v>
          </cell>
          <cell r="C877" t="str">
            <v>HANDICAP</v>
          </cell>
          <cell r="I877" t="str">
            <v>Passagerer</v>
          </cell>
          <cell r="V877">
            <v>16</v>
          </cell>
        </row>
        <row r="878">
          <cell r="A878" t="str">
            <v>ÅRHUS</v>
          </cell>
          <cell r="C878" t="str">
            <v>HANDICAP</v>
          </cell>
          <cell r="I878" t="str">
            <v>Netto</v>
          </cell>
          <cell r="V878">
            <v>12435.86</v>
          </cell>
        </row>
        <row r="879">
          <cell r="A879" t="str">
            <v>ÅRHUS</v>
          </cell>
          <cell r="C879" t="str">
            <v>HANDICAP</v>
          </cell>
          <cell r="I879" t="str">
            <v>Adm.omk</v>
          </cell>
          <cell r="V879">
            <v>0</v>
          </cell>
        </row>
        <row r="880">
          <cell r="A880" t="str">
            <v>ÅRHUS</v>
          </cell>
          <cell r="C880" t="str">
            <v>HANDICAP</v>
          </cell>
          <cell r="I880" t="str">
            <v>EB</v>
          </cell>
          <cell r="V880">
            <v>3192</v>
          </cell>
        </row>
        <row r="881">
          <cell r="A881" t="str">
            <v>ÅRHUS</v>
          </cell>
          <cell r="C881" t="str">
            <v>HANDICAP</v>
          </cell>
          <cell r="I881" t="str">
            <v>Ture</v>
          </cell>
          <cell r="V881">
            <v>12</v>
          </cell>
        </row>
        <row r="882">
          <cell r="A882" t="str">
            <v>ÅRHUS</v>
          </cell>
          <cell r="C882" t="str">
            <v>HANDICAP</v>
          </cell>
          <cell r="I882" t="str">
            <v>Rejselængde</v>
          </cell>
          <cell r="V882">
            <v>798</v>
          </cell>
        </row>
        <row r="883">
          <cell r="A883" t="str">
            <v>ÅRHUS</v>
          </cell>
          <cell r="C883" t="str">
            <v>HANDICAP</v>
          </cell>
          <cell r="I883" t="str">
            <v>Passagerer</v>
          </cell>
          <cell r="V883">
            <v>12</v>
          </cell>
        </row>
        <row r="884">
          <cell r="A884" t="str">
            <v>ÅRHUS</v>
          </cell>
          <cell r="C884" t="str">
            <v>HANDICAP</v>
          </cell>
          <cell r="I884" t="str">
            <v>Netto</v>
          </cell>
          <cell r="V884">
            <v>8467.93</v>
          </cell>
        </row>
        <row r="885">
          <cell r="A885" t="str">
            <v>ÅRHUS</v>
          </cell>
          <cell r="C885" t="str">
            <v>HANDICAP</v>
          </cell>
          <cell r="I885" t="str">
            <v>Adm.omk</v>
          </cell>
          <cell r="V885">
            <v>0</v>
          </cell>
        </row>
        <row r="886">
          <cell r="A886" t="str">
            <v>ÅRHUS</v>
          </cell>
          <cell r="C886" t="str">
            <v>HANDICAP</v>
          </cell>
          <cell r="I886" t="str">
            <v>EB</v>
          </cell>
          <cell r="V886">
            <v>5710</v>
          </cell>
        </row>
        <row r="887">
          <cell r="A887" t="str">
            <v>ÅRHUS</v>
          </cell>
          <cell r="C887" t="str">
            <v>HANDICAP</v>
          </cell>
          <cell r="I887" t="str">
            <v>Ture</v>
          </cell>
          <cell r="V887">
            <v>19</v>
          </cell>
        </row>
        <row r="888">
          <cell r="A888" t="str">
            <v>ÅRHUS</v>
          </cell>
          <cell r="C888" t="str">
            <v>HANDICAP</v>
          </cell>
          <cell r="I888" t="str">
            <v>Rejselængde</v>
          </cell>
          <cell r="V888">
            <v>1199</v>
          </cell>
        </row>
        <row r="889">
          <cell r="A889" t="str">
            <v>ÅRHUS</v>
          </cell>
          <cell r="C889" t="str">
            <v>HANDICAP</v>
          </cell>
          <cell r="I889" t="str">
            <v>Passagerer</v>
          </cell>
          <cell r="V889">
            <v>26</v>
          </cell>
        </row>
        <row r="890">
          <cell r="A890" t="str">
            <v>ÅRHUS</v>
          </cell>
          <cell r="C890" t="str">
            <v>HANDICAP</v>
          </cell>
          <cell r="I890" t="str">
            <v>Netto</v>
          </cell>
          <cell r="V890">
            <v>9147.9</v>
          </cell>
        </row>
        <row r="891">
          <cell r="A891" t="str">
            <v>ÅRHUS</v>
          </cell>
          <cell r="C891" t="str">
            <v>HANDICAP</v>
          </cell>
          <cell r="I891" t="str">
            <v>Adm.omk</v>
          </cell>
          <cell r="V891">
            <v>0</v>
          </cell>
        </row>
        <row r="892">
          <cell r="A892" t="str">
            <v>ÅRHUS</v>
          </cell>
          <cell r="C892" t="str">
            <v>HANDICAP</v>
          </cell>
          <cell r="I892" t="str">
            <v>EB</v>
          </cell>
          <cell r="V892">
            <v>2980</v>
          </cell>
        </row>
        <row r="893">
          <cell r="A893" t="str">
            <v>ÅRHUS</v>
          </cell>
          <cell r="C893" t="str">
            <v>HANDICAP</v>
          </cell>
          <cell r="I893" t="str">
            <v>Ture</v>
          </cell>
          <cell r="V893">
            <v>11</v>
          </cell>
        </row>
        <row r="894">
          <cell r="A894" t="str">
            <v>ÅRHUS</v>
          </cell>
          <cell r="C894" t="str">
            <v>HANDICAP</v>
          </cell>
          <cell r="I894" t="str">
            <v>Rejselængde</v>
          </cell>
          <cell r="V894">
            <v>678</v>
          </cell>
        </row>
        <row r="895">
          <cell r="A895" t="str">
            <v>ÅRHUS</v>
          </cell>
          <cell r="C895" t="str">
            <v>HANDICAP</v>
          </cell>
          <cell r="I895" t="str">
            <v>Passagerer</v>
          </cell>
          <cell r="V895">
            <v>16</v>
          </cell>
        </row>
        <row r="896">
          <cell r="A896" t="str">
            <v>ÅRHUS</v>
          </cell>
          <cell r="C896" t="str">
            <v>HANDICAP</v>
          </cell>
          <cell r="I896" t="str">
            <v>Netto</v>
          </cell>
          <cell r="V896">
            <v>991.73</v>
          </cell>
        </row>
        <row r="897">
          <cell r="A897" t="str">
            <v>ÅRHUS</v>
          </cell>
          <cell r="C897" t="str">
            <v>HANDICAP</v>
          </cell>
          <cell r="I897" t="str">
            <v>Adm.omk</v>
          </cell>
          <cell r="V897">
            <v>0</v>
          </cell>
        </row>
        <row r="898">
          <cell r="A898" t="str">
            <v>ÅRHUS</v>
          </cell>
          <cell r="C898" t="str">
            <v>HANDICAP</v>
          </cell>
          <cell r="I898" t="str">
            <v>EB</v>
          </cell>
          <cell r="V898">
            <v>568</v>
          </cell>
        </row>
        <row r="899">
          <cell r="A899" t="str">
            <v>ÅRHUS</v>
          </cell>
          <cell r="C899" t="str">
            <v>HANDICAP</v>
          </cell>
          <cell r="I899" t="str">
            <v>Ture</v>
          </cell>
          <cell r="V899">
            <v>2</v>
          </cell>
        </row>
        <row r="900">
          <cell r="A900" t="str">
            <v>ÅRHUS</v>
          </cell>
          <cell r="C900" t="str">
            <v>HANDICAP</v>
          </cell>
          <cell r="I900" t="str">
            <v>Rejselængde</v>
          </cell>
          <cell r="V900">
            <v>142</v>
          </cell>
        </row>
        <row r="901">
          <cell r="A901" t="str">
            <v>ÅRHUS</v>
          </cell>
          <cell r="C901" t="str">
            <v>HANDICAP</v>
          </cell>
          <cell r="I901" t="str">
            <v>Passagerer</v>
          </cell>
          <cell r="V901">
            <v>2</v>
          </cell>
        </row>
        <row r="902">
          <cell r="A902" t="str">
            <v>ÅRHUS</v>
          </cell>
          <cell r="C902" t="str">
            <v>HANDICAP</v>
          </cell>
          <cell r="I902" t="str">
            <v>Netto</v>
          </cell>
          <cell r="V902">
            <v>2366.1999999999998</v>
          </cell>
        </row>
        <row r="903">
          <cell r="A903" t="str">
            <v>ÅRHUS</v>
          </cell>
          <cell r="C903" t="str">
            <v>HANDICAP</v>
          </cell>
          <cell r="I903" t="str">
            <v>Adm.omk</v>
          </cell>
          <cell r="V903">
            <v>0</v>
          </cell>
        </row>
        <row r="904">
          <cell r="A904" t="str">
            <v>ÅRHUS</v>
          </cell>
          <cell r="C904" t="str">
            <v>HANDICAP</v>
          </cell>
          <cell r="I904" t="str">
            <v>EB</v>
          </cell>
          <cell r="V904">
            <v>726</v>
          </cell>
        </row>
        <row r="905">
          <cell r="A905" t="str">
            <v>ÅRHUS</v>
          </cell>
          <cell r="C905" t="str">
            <v>HANDICAP</v>
          </cell>
          <cell r="I905" t="str">
            <v>Ture</v>
          </cell>
          <cell r="V905">
            <v>12</v>
          </cell>
        </row>
        <row r="906">
          <cell r="A906" t="str">
            <v>ÅRHUS</v>
          </cell>
          <cell r="C906" t="str">
            <v>HANDICAP</v>
          </cell>
          <cell r="I906" t="str">
            <v>Rejselængde</v>
          </cell>
          <cell r="V906">
            <v>121</v>
          </cell>
        </row>
        <row r="907">
          <cell r="A907" t="str">
            <v>ÅRHUS</v>
          </cell>
          <cell r="C907" t="str">
            <v>HANDICAP</v>
          </cell>
          <cell r="I907" t="str">
            <v>Passagerer</v>
          </cell>
          <cell r="V907">
            <v>24</v>
          </cell>
        </row>
        <row r="908">
          <cell r="A908" t="str">
            <v>ÅRHUS</v>
          </cell>
          <cell r="C908" t="str">
            <v>HANDICAP</v>
          </cell>
          <cell r="I908" t="str">
            <v>Netto</v>
          </cell>
          <cell r="V908">
            <v>639.12</v>
          </cell>
        </row>
        <row r="909">
          <cell r="A909" t="str">
            <v>ÅRHUS</v>
          </cell>
          <cell r="C909" t="str">
            <v>HANDICAP</v>
          </cell>
          <cell r="I909" t="str">
            <v>Adm.omk</v>
          </cell>
          <cell r="V909">
            <v>0</v>
          </cell>
        </row>
        <row r="910">
          <cell r="A910" t="str">
            <v>ÅRHUS</v>
          </cell>
          <cell r="C910" t="str">
            <v>HANDICAP</v>
          </cell>
          <cell r="I910" t="str">
            <v>EB</v>
          </cell>
          <cell r="V910">
            <v>552</v>
          </cell>
        </row>
        <row r="911">
          <cell r="A911" t="str">
            <v>ÅRHUS</v>
          </cell>
          <cell r="C911" t="str">
            <v>HANDICAP</v>
          </cell>
          <cell r="I911" t="str">
            <v>Ture</v>
          </cell>
          <cell r="V911">
            <v>1</v>
          </cell>
        </row>
        <row r="912">
          <cell r="A912" t="str">
            <v>ÅRHUS</v>
          </cell>
          <cell r="C912" t="str">
            <v>HANDICAP</v>
          </cell>
          <cell r="I912" t="str">
            <v>Rejselængde</v>
          </cell>
          <cell r="V912">
            <v>92</v>
          </cell>
        </row>
        <row r="913">
          <cell r="A913" t="str">
            <v>ÅRHUS</v>
          </cell>
          <cell r="C913" t="str">
            <v>HANDICAP</v>
          </cell>
          <cell r="I913" t="str">
            <v>Passagerer</v>
          </cell>
          <cell r="V913">
            <v>2</v>
          </cell>
        </row>
        <row r="914">
          <cell r="A914" t="str">
            <v>ÅRHUS</v>
          </cell>
          <cell r="C914" t="str">
            <v>HANDICAP</v>
          </cell>
          <cell r="I914" t="str">
            <v>Netto</v>
          </cell>
          <cell r="V914">
            <v>1912.27</v>
          </cell>
        </row>
        <row r="915">
          <cell r="A915" t="str">
            <v>ÅRHUS</v>
          </cell>
          <cell r="C915" t="str">
            <v>HANDICAP</v>
          </cell>
          <cell r="I915" t="str">
            <v>Adm.omk</v>
          </cell>
          <cell r="V915">
            <v>0</v>
          </cell>
        </row>
        <row r="916">
          <cell r="A916" t="str">
            <v>ÅRHUS</v>
          </cell>
          <cell r="C916" t="str">
            <v>HANDICAP</v>
          </cell>
          <cell r="I916" t="str">
            <v>EB</v>
          </cell>
          <cell r="V916">
            <v>2332</v>
          </cell>
        </row>
        <row r="917">
          <cell r="A917" t="str">
            <v>ÅRHUS</v>
          </cell>
          <cell r="C917" t="str">
            <v>HANDICAP</v>
          </cell>
          <cell r="I917" t="str">
            <v>Ture</v>
          </cell>
          <cell r="V917">
            <v>6</v>
          </cell>
        </row>
        <row r="918">
          <cell r="A918" t="str">
            <v>ÅRHUS</v>
          </cell>
          <cell r="C918" t="str">
            <v>HANDICAP</v>
          </cell>
          <cell r="I918" t="str">
            <v>Rejselængde</v>
          </cell>
          <cell r="V918">
            <v>573</v>
          </cell>
        </row>
        <row r="919">
          <cell r="A919" t="str">
            <v>ÅRHUS</v>
          </cell>
          <cell r="C919" t="str">
            <v>HANDICAP</v>
          </cell>
          <cell r="I919" t="str">
            <v>Passagerer</v>
          </cell>
          <cell r="V919">
            <v>6</v>
          </cell>
        </row>
        <row r="920">
          <cell r="A920" t="str">
            <v>ÅRHUS</v>
          </cell>
          <cell r="C920" t="str">
            <v>HANDICAP</v>
          </cell>
          <cell r="I920" t="str">
            <v>Netto</v>
          </cell>
          <cell r="V920">
            <v>220.3</v>
          </cell>
        </row>
        <row r="921">
          <cell r="A921" t="str">
            <v>ÅRHUS</v>
          </cell>
          <cell r="C921" t="str">
            <v>HANDICAP</v>
          </cell>
          <cell r="I921" t="str">
            <v>Adm.omk</v>
          </cell>
          <cell r="V921">
            <v>0</v>
          </cell>
        </row>
        <row r="922">
          <cell r="A922" t="str">
            <v>ÅRHUS</v>
          </cell>
          <cell r="C922" t="str">
            <v>HANDICAP</v>
          </cell>
          <cell r="I922" t="str">
            <v>EB</v>
          </cell>
          <cell r="V922">
            <v>426</v>
          </cell>
        </row>
        <row r="923">
          <cell r="A923" t="str">
            <v>ÅRHUS</v>
          </cell>
          <cell r="C923" t="str">
            <v>HANDICAP</v>
          </cell>
          <cell r="I923" t="str">
            <v>Ture</v>
          </cell>
          <cell r="V923">
            <v>1</v>
          </cell>
        </row>
        <row r="924">
          <cell r="A924" t="str">
            <v>ÅRHUS</v>
          </cell>
          <cell r="C924" t="str">
            <v>HANDICAP</v>
          </cell>
          <cell r="I924" t="str">
            <v>Rejselængde</v>
          </cell>
          <cell r="V924">
            <v>102</v>
          </cell>
        </row>
        <row r="925">
          <cell r="A925" t="str">
            <v>ÅRHUS</v>
          </cell>
          <cell r="C925" t="str">
            <v>HANDICAP</v>
          </cell>
          <cell r="I925" t="str">
            <v>Passagerer</v>
          </cell>
          <cell r="V925">
            <v>1</v>
          </cell>
        </row>
        <row r="926">
          <cell r="A926" t="str">
            <v>ÅRHUS</v>
          </cell>
          <cell r="C926" t="str">
            <v>HANDICAP</v>
          </cell>
          <cell r="I926" t="str">
            <v>Netto</v>
          </cell>
          <cell r="V926">
            <v>607.13</v>
          </cell>
        </row>
        <row r="927">
          <cell r="A927" t="str">
            <v>ÅRHUS</v>
          </cell>
          <cell r="C927" t="str">
            <v>HANDICAP</v>
          </cell>
          <cell r="I927" t="str">
            <v>Adm.omk</v>
          </cell>
          <cell r="V927">
            <v>0</v>
          </cell>
        </row>
        <row r="928">
          <cell r="A928" t="str">
            <v>ÅRHUS</v>
          </cell>
          <cell r="C928" t="str">
            <v>HANDICAP</v>
          </cell>
          <cell r="I928" t="str">
            <v>EB</v>
          </cell>
          <cell r="V928">
            <v>413</v>
          </cell>
        </row>
        <row r="929">
          <cell r="A929" t="str">
            <v>ÅRHUS</v>
          </cell>
          <cell r="C929" t="str">
            <v>HANDICAP</v>
          </cell>
          <cell r="I929" t="str">
            <v>Ture</v>
          </cell>
          <cell r="V929">
            <v>1</v>
          </cell>
        </row>
        <row r="930">
          <cell r="A930" t="str">
            <v>ÅRHUS</v>
          </cell>
          <cell r="C930" t="str">
            <v>HANDICAP</v>
          </cell>
          <cell r="I930" t="str">
            <v>Rejselængde</v>
          </cell>
          <cell r="V930">
            <v>101</v>
          </cell>
        </row>
        <row r="931">
          <cell r="A931" t="str">
            <v>ÅRHUS</v>
          </cell>
          <cell r="C931" t="str">
            <v>HANDICAP</v>
          </cell>
          <cell r="I931" t="str">
            <v>Passagerer</v>
          </cell>
          <cell r="V931">
            <v>1</v>
          </cell>
        </row>
        <row r="932">
          <cell r="A932" t="str">
            <v>ÅRHUS</v>
          </cell>
          <cell r="C932" t="str">
            <v>HANDICAP</v>
          </cell>
          <cell r="I932" t="str">
            <v>Netto</v>
          </cell>
          <cell r="V932">
            <v>12330.289999999999</v>
          </cell>
        </row>
        <row r="933">
          <cell r="A933" t="str">
            <v>ÅRHUS</v>
          </cell>
          <cell r="C933" t="str">
            <v>HANDICAP</v>
          </cell>
          <cell r="I933" t="str">
            <v>Adm.omk</v>
          </cell>
          <cell r="V933">
            <v>0</v>
          </cell>
        </row>
        <row r="934">
          <cell r="A934" t="str">
            <v>ÅRHUS</v>
          </cell>
          <cell r="C934" t="str">
            <v>HANDICAP</v>
          </cell>
          <cell r="I934" t="str">
            <v>EB</v>
          </cell>
          <cell r="V934">
            <v>1786</v>
          </cell>
        </row>
        <row r="935">
          <cell r="A935" t="str">
            <v>ÅRHUS</v>
          </cell>
          <cell r="C935" t="str">
            <v>HANDICAP</v>
          </cell>
          <cell r="I935" t="str">
            <v>Ture</v>
          </cell>
          <cell r="V935">
            <v>8</v>
          </cell>
        </row>
        <row r="936">
          <cell r="A936" t="str">
            <v>ÅRHUS</v>
          </cell>
          <cell r="C936" t="str">
            <v>HANDICAP</v>
          </cell>
          <cell r="I936" t="str">
            <v>Rejselængde</v>
          </cell>
          <cell r="V936">
            <v>413</v>
          </cell>
        </row>
        <row r="937">
          <cell r="A937" t="str">
            <v>ÅRHUS</v>
          </cell>
          <cell r="C937" t="str">
            <v>HANDICAP</v>
          </cell>
          <cell r="I937" t="str">
            <v>Passagerer</v>
          </cell>
          <cell r="V937">
            <v>9</v>
          </cell>
        </row>
        <row r="938">
          <cell r="A938" t="str">
            <v>ÅRHUS</v>
          </cell>
          <cell r="C938" t="str">
            <v>HANDICAP</v>
          </cell>
          <cell r="I938" t="str">
            <v>Netto</v>
          </cell>
          <cell r="V938">
            <v>32247.05</v>
          </cell>
        </row>
        <row r="939">
          <cell r="A939" t="str">
            <v>ÅRHUS</v>
          </cell>
          <cell r="C939" t="str">
            <v>HANDICAP</v>
          </cell>
          <cell r="I939" t="str">
            <v>Adm.omk</v>
          </cell>
          <cell r="V939">
            <v>0</v>
          </cell>
        </row>
        <row r="940">
          <cell r="A940" t="str">
            <v>ÅRHUS</v>
          </cell>
          <cell r="C940" t="str">
            <v>HANDICAP</v>
          </cell>
          <cell r="I940" t="str">
            <v>EB</v>
          </cell>
          <cell r="V940">
            <v>14119</v>
          </cell>
        </row>
        <row r="941">
          <cell r="A941" t="str">
            <v>ÅRHUS</v>
          </cell>
          <cell r="C941" t="str">
            <v>HANDICAP</v>
          </cell>
          <cell r="I941" t="str">
            <v>Ture</v>
          </cell>
          <cell r="V941">
            <v>63</v>
          </cell>
        </row>
        <row r="942">
          <cell r="A942" t="str">
            <v>ÅRHUS</v>
          </cell>
          <cell r="C942" t="str">
            <v>HANDICAP</v>
          </cell>
          <cell r="I942" t="str">
            <v>Rejselængde</v>
          </cell>
          <cell r="V942">
            <v>3295</v>
          </cell>
        </row>
        <row r="943">
          <cell r="A943" t="str">
            <v>ÅRHUS</v>
          </cell>
          <cell r="C943" t="str">
            <v>HANDICAP</v>
          </cell>
          <cell r="I943" t="str">
            <v>Passagerer</v>
          </cell>
          <cell r="V943">
            <v>72</v>
          </cell>
        </row>
        <row r="944">
          <cell r="A944" t="str">
            <v>ÅRHUS</v>
          </cell>
          <cell r="C944" t="str">
            <v>HANDICAP</v>
          </cell>
          <cell r="I944" t="str">
            <v>Netto</v>
          </cell>
          <cell r="V944">
            <v>34436.230000000003</v>
          </cell>
        </row>
        <row r="945">
          <cell r="A945" t="str">
            <v>ÅRHUS</v>
          </cell>
          <cell r="C945" t="str">
            <v>HANDICAP</v>
          </cell>
          <cell r="I945" t="str">
            <v>Adm.omk</v>
          </cell>
          <cell r="V945">
            <v>0</v>
          </cell>
        </row>
        <row r="946">
          <cell r="A946" t="str">
            <v>ÅRHUS</v>
          </cell>
          <cell r="C946" t="str">
            <v>HANDICAP</v>
          </cell>
          <cell r="I946" t="str">
            <v>EB</v>
          </cell>
          <cell r="V946">
            <v>8608</v>
          </cell>
        </row>
        <row r="947">
          <cell r="A947" t="str">
            <v>ÅRHUS</v>
          </cell>
          <cell r="C947" t="str">
            <v>HANDICAP</v>
          </cell>
          <cell r="I947" t="str">
            <v>Ture</v>
          </cell>
          <cell r="V947">
            <v>39</v>
          </cell>
        </row>
        <row r="948">
          <cell r="A948" t="str">
            <v>ÅRHUS</v>
          </cell>
          <cell r="C948" t="str">
            <v>HANDICAP</v>
          </cell>
          <cell r="I948" t="str">
            <v>Rejselængde</v>
          </cell>
          <cell r="V948">
            <v>1961</v>
          </cell>
        </row>
        <row r="949">
          <cell r="A949" t="str">
            <v>ÅRHUS</v>
          </cell>
          <cell r="C949" t="str">
            <v>HANDICAP</v>
          </cell>
          <cell r="I949" t="str">
            <v>Passagerer</v>
          </cell>
          <cell r="V949">
            <v>54</v>
          </cell>
        </row>
        <row r="950">
          <cell r="A950" t="str">
            <v>ÅRHUS</v>
          </cell>
          <cell r="C950" t="str">
            <v>HANDICAP</v>
          </cell>
          <cell r="I950" t="str">
            <v>Netto</v>
          </cell>
          <cell r="V950">
            <v>16439.36</v>
          </cell>
        </row>
        <row r="951">
          <cell r="A951" t="str">
            <v>ÅRHUS</v>
          </cell>
          <cell r="C951" t="str">
            <v>HANDICAP</v>
          </cell>
          <cell r="I951" t="str">
            <v>Adm.omk</v>
          </cell>
          <cell r="V951">
            <v>0</v>
          </cell>
        </row>
        <row r="952">
          <cell r="A952" t="str">
            <v>ÅRHUS</v>
          </cell>
          <cell r="C952" t="str">
            <v>HANDICAP</v>
          </cell>
          <cell r="I952" t="str">
            <v>EB</v>
          </cell>
          <cell r="V952">
            <v>7743</v>
          </cell>
        </row>
        <row r="953">
          <cell r="A953" t="str">
            <v>ÅRHUS</v>
          </cell>
          <cell r="C953" t="str">
            <v>HANDICAP</v>
          </cell>
          <cell r="I953" t="str">
            <v>Ture</v>
          </cell>
          <cell r="V953">
            <v>41</v>
          </cell>
        </row>
        <row r="954">
          <cell r="A954" t="str">
            <v>ÅRHUS</v>
          </cell>
          <cell r="C954" t="str">
            <v>HANDICAP</v>
          </cell>
          <cell r="I954" t="str">
            <v>Rejselængde</v>
          </cell>
          <cell r="V954">
            <v>1831</v>
          </cell>
        </row>
        <row r="955">
          <cell r="A955" t="str">
            <v>ÅRHUS</v>
          </cell>
          <cell r="C955" t="str">
            <v>HANDICAP</v>
          </cell>
          <cell r="I955" t="str">
            <v>Passagerer</v>
          </cell>
          <cell r="V955">
            <v>44</v>
          </cell>
        </row>
        <row r="956">
          <cell r="A956" t="str">
            <v>ÅRHUS</v>
          </cell>
          <cell r="C956" t="str">
            <v>HANDICAP</v>
          </cell>
          <cell r="I956" t="str">
            <v>Netto</v>
          </cell>
          <cell r="V956">
            <v>14171.570000000002</v>
          </cell>
        </row>
        <row r="957">
          <cell r="A957" t="str">
            <v>ÅRHUS</v>
          </cell>
          <cell r="C957" t="str">
            <v>HANDICAP</v>
          </cell>
          <cell r="I957" t="str">
            <v>Adm.omk</v>
          </cell>
          <cell r="V957">
            <v>0</v>
          </cell>
        </row>
        <row r="958">
          <cell r="A958" t="str">
            <v>ÅRHUS</v>
          </cell>
          <cell r="C958" t="str">
            <v>HANDICAP</v>
          </cell>
          <cell r="I958" t="str">
            <v>EB</v>
          </cell>
          <cell r="V958">
            <v>3652</v>
          </cell>
        </row>
        <row r="959">
          <cell r="A959" t="str">
            <v>ÅRHUS</v>
          </cell>
          <cell r="C959" t="str">
            <v>HANDICAP</v>
          </cell>
          <cell r="I959" t="str">
            <v>Ture</v>
          </cell>
          <cell r="V959">
            <v>17</v>
          </cell>
        </row>
        <row r="960">
          <cell r="A960" t="str">
            <v>ÅRHUS</v>
          </cell>
          <cell r="C960" t="str">
            <v>HANDICAP</v>
          </cell>
          <cell r="I960" t="str">
            <v>Rejselængde</v>
          </cell>
          <cell r="V960">
            <v>861</v>
          </cell>
        </row>
        <row r="961">
          <cell r="A961" t="str">
            <v>ÅRHUS</v>
          </cell>
          <cell r="C961" t="str">
            <v>HANDICAP</v>
          </cell>
          <cell r="I961" t="str">
            <v>Passagerer</v>
          </cell>
          <cell r="V961">
            <v>19</v>
          </cell>
        </row>
        <row r="962">
          <cell r="A962" t="str">
            <v>ÅRHUS</v>
          </cell>
          <cell r="C962" t="str">
            <v>HANDICAP</v>
          </cell>
          <cell r="I962" t="str">
            <v>Netto</v>
          </cell>
          <cell r="V962">
            <v>5806.85</v>
          </cell>
        </row>
        <row r="963">
          <cell r="A963" t="str">
            <v>ÅRHUS</v>
          </cell>
          <cell r="C963" t="str">
            <v>HANDICAP</v>
          </cell>
          <cell r="I963" t="str">
            <v>Adm.omk</v>
          </cell>
          <cell r="V963">
            <v>0</v>
          </cell>
        </row>
        <row r="964">
          <cell r="A964" t="str">
            <v>ÅRHUS</v>
          </cell>
          <cell r="C964" t="str">
            <v>HANDICAP</v>
          </cell>
          <cell r="I964" t="str">
            <v>EB</v>
          </cell>
          <cell r="V964">
            <v>2168</v>
          </cell>
        </row>
        <row r="965">
          <cell r="A965" t="str">
            <v>ÅRHUS</v>
          </cell>
          <cell r="C965" t="str">
            <v>HANDICAP</v>
          </cell>
          <cell r="I965" t="str">
            <v>Ture</v>
          </cell>
          <cell r="V965">
            <v>13</v>
          </cell>
        </row>
        <row r="966">
          <cell r="A966" t="str">
            <v>ÅRHUS</v>
          </cell>
          <cell r="C966" t="str">
            <v>HANDICAP</v>
          </cell>
          <cell r="I966" t="str">
            <v>Rejselængde</v>
          </cell>
          <cell r="V966">
            <v>523</v>
          </cell>
        </row>
        <row r="967">
          <cell r="A967" t="str">
            <v>ÅRHUS</v>
          </cell>
          <cell r="C967" t="str">
            <v>HANDICAP</v>
          </cell>
          <cell r="I967" t="str">
            <v>Passagerer</v>
          </cell>
          <cell r="V967">
            <v>14</v>
          </cell>
        </row>
        <row r="968">
          <cell r="A968" t="str">
            <v>ÅRHUS</v>
          </cell>
          <cell r="C968" t="str">
            <v>HANDICAP</v>
          </cell>
          <cell r="I968" t="str">
            <v>Netto</v>
          </cell>
          <cell r="V968">
            <v>275.48</v>
          </cell>
        </row>
        <row r="969">
          <cell r="A969" t="str">
            <v>ÅRHUS</v>
          </cell>
          <cell r="C969" t="str">
            <v>HANDICAP</v>
          </cell>
          <cell r="I969" t="str">
            <v>Adm.omk</v>
          </cell>
          <cell r="V969">
            <v>0</v>
          </cell>
        </row>
        <row r="970">
          <cell r="A970" t="str">
            <v>ÅRHUS</v>
          </cell>
          <cell r="C970" t="str">
            <v>HANDICAP</v>
          </cell>
          <cell r="I970" t="str">
            <v>EB</v>
          </cell>
          <cell r="V970">
            <v>300</v>
          </cell>
        </row>
        <row r="971">
          <cell r="A971" t="str">
            <v>ÅRHUS</v>
          </cell>
          <cell r="C971" t="str">
            <v>HANDICAP</v>
          </cell>
          <cell r="I971" t="str">
            <v>Ture</v>
          </cell>
          <cell r="V971">
            <v>1</v>
          </cell>
        </row>
        <row r="972">
          <cell r="A972" t="str">
            <v>ÅRHUS</v>
          </cell>
          <cell r="C972" t="str">
            <v>HANDICAP</v>
          </cell>
          <cell r="I972" t="str">
            <v>Rejselængde</v>
          </cell>
          <cell r="V972">
            <v>30</v>
          </cell>
        </row>
        <row r="973">
          <cell r="A973" t="str">
            <v>ÅRHUS</v>
          </cell>
          <cell r="C973" t="str">
            <v>HANDICAP</v>
          </cell>
          <cell r="I973" t="str">
            <v>Passagerer</v>
          </cell>
          <cell r="V973">
            <v>4</v>
          </cell>
        </row>
        <row r="974">
          <cell r="A974" t="str">
            <v>ÅRHUS</v>
          </cell>
          <cell r="C974" t="str">
            <v>HANDICAP</v>
          </cell>
          <cell r="I974" t="str">
            <v>Netto</v>
          </cell>
          <cell r="V974">
            <v>353.12</v>
          </cell>
        </row>
        <row r="975">
          <cell r="A975" t="str">
            <v>ÅRHUS</v>
          </cell>
          <cell r="C975" t="str">
            <v>HANDICAP</v>
          </cell>
          <cell r="I975" t="str">
            <v>Adm.omk</v>
          </cell>
          <cell r="V975">
            <v>0</v>
          </cell>
        </row>
        <row r="976">
          <cell r="A976" t="str">
            <v>ÅRHUS</v>
          </cell>
          <cell r="C976" t="str">
            <v>HANDICAP</v>
          </cell>
          <cell r="I976" t="str">
            <v>EB</v>
          </cell>
          <cell r="V976">
            <v>56</v>
          </cell>
        </row>
        <row r="977">
          <cell r="A977" t="str">
            <v>ÅRHUS</v>
          </cell>
          <cell r="C977" t="str">
            <v>HANDICAP</v>
          </cell>
          <cell r="I977" t="str">
            <v>Ture</v>
          </cell>
          <cell r="V977">
            <v>1</v>
          </cell>
        </row>
        <row r="978">
          <cell r="A978" t="str">
            <v>ÅRHUS</v>
          </cell>
          <cell r="C978" t="str">
            <v>HANDICAP</v>
          </cell>
          <cell r="I978" t="str">
            <v>Rejselængde</v>
          </cell>
          <cell r="V978">
            <v>14</v>
          </cell>
        </row>
        <row r="979">
          <cell r="A979" t="str">
            <v>ÅRHUS</v>
          </cell>
          <cell r="C979" t="str">
            <v>HANDICAP</v>
          </cell>
          <cell r="I979" t="str">
            <v>Passagerer</v>
          </cell>
          <cell r="V979">
            <v>2</v>
          </cell>
        </row>
        <row r="980">
          <cell r="A980" t="str">
            <v>ÅRHUS</v>
          </cell>
          <cell r="C980" t="str">
            <v>HANDICAP</v>
          </cell>
          <cell r="I980" t="str">
            <v>Netto</v>
          </cell>
          <cell r="V980">
            <v>-259.07</v>
          </cell>
        </row>
        <row r="981">
          <cell r="A981" t="str">
            <v>ÅRHUS</v>
          </cell>
          <cell r="C981" t="str">
            <v>HANDICAP</v>
          </cell>
          <cell r="I981" t="str">
            <v>Adm.omk</v>
          </cell>
          <cell r="V981">
            <v>0</v>
          </cell>
        </row>
        <row r="982">
          <cell r="A982" t="str">
            <v>ÅRHUS</v>
          </cell>
          <cell r="C982" t="str">
            <v>HANDICAP</v>
          </cell>
          <cell r="I982" t="str">
            <v>EB</v>
          </cell>
          <cell r="V982">
            <v>1965</v>
          </cell>
        </row>
        <row r="983">
          <cell r="A983" t="str">
            <v>ÅRHUS</v>
          </cell>
          <cell r="C983" t="str">
            <v>HANDICAP</v>
          </cell>
          <cell r="I983" t="str">
            <v>Ture</v>
          </cell>
          <cell r="V983">
            <v>1</v>
          </cell>
        </row>
        <row r="984">
          <cell r="A984" t="str">
            <v>ÅRHUS</v>
          </cell>
          <cell r="C984" t="str">
            <v>HANDICAP</v>
          </cell>
          <cell r="I984" t="str">
            <v>Rejselængde</v>
          </cell>
          <cell r="V984">
            <v>170</v>
          </cell>
        </row>
        <row r="985">
          <cell r="A985" t="str">
            <v>ÅRHUS</v>
          </cell>
          <cell r="C985" t="str">
            <v>HANDICAP</v>
          </cell>
          <cell r="I985" t="str">
            <v>Passagerer</v>
          </cell>
          <cell r="V985">
            <v>2</v>
          </cell>
        </row>
        <row r="986">
          <cell r="A986" t="str">
            <v>ÅRHUS</v>
          </cell>
          <cell r="C986" t="str">
            <v>HANDICAP</v>
          </cell>
          <cell r="I986" t="str">
            <v>Netto</v>
          </cell>
          <cell r="V986">
            <v>54898.409999999996</v>
          </cell>
        </row>
        <row r="987">
          <cell r="A987" t="str">
            <v>ÅRHUS</v>
          </cell>
          <cell r="C987" t="str">
            <v>HANDICAP</v>
          </cell>
          <cell r="I987" t="str">
            <v>Adm.omk</v>
          </cell>
          <cell r="V987">
            <v>0</v>
          </cell>
        </row>
        <row r="988">
          <cell r="A988" t="str">
            <v>ÅRHUS</v>
          </cell>
          <cell r="C988" t="str">
            <v>HANDICAP</v>
          </cell>
          <cell r="I988" t="str">
            <v>EB</v>
          </cell>
          <cell r="V988">
            <v>8725</v>
          </cell>
        </row>
        <row r="989">
          <cell r="A989" t="str">
            <v>ÅRHUS</v>
          </cell>
          <cell r="C989" t="str">
            <v>HANDICAP</v>
          </cell>
          <cell r="I989" t="str">
            <v>Ture</v>
          </cell>
          <cell r="V989">
            <v>105</v>
          </cell>
        </row>
        <row r="990">
          <cell r="A990" t="str">
            <v>ÅRHUS</v>
          </cell>
          <cell r="C990" t="str">
            <v>HANDICAP</v>
          </cell>
          <cell r="I990" t="str">
            <v>Rejselængde</v>
          </cell>
          <cell r="V990">
            <v>1993</v>
          </cell>
        </row>
        <row r="991">
          <cell r="A991" t="str">
            <v>ÅRHUS</v>
          </cell>
          <cell r="C991" t="str">
            <v>HANDICAP</v>
          </cell>
          <cell r="I991" t="str">
            <v>Passagerer</v>
          </cell>
          <cell r="V991">
            <v>140</v>
          </cell>
        </row>
        <row r="992">
          <cell r="A992" t="str">
            <v>ÅRHUS</v>
          </cell>
          <cell r="C992" t="str">
            <v>HANDICAP</v>
          </cell>
          <cell r="I992" t="str">
            <v>Netto</v>
          </cell>
          <cell r="V992">
            <v>41453.47</v>
          </cell>
        </row>
        <row r="993">
          <cell r="A993" t="str">
            <v>ÅRHUS</v>
          </cell>
          <cell r="C993" t="str">
            <v>HANDICAP</v>
          </cell>
          <cell r="I993" t="str">
            <v>Adm.omk</v>
          </cell>
          <cell r="V993">
            <v>0</v>
          </cell>
        </row>
        <row r="994">
          <cell r="A994" t="str">
            <v>ÅRHUS</v>
          </cell>
          <cell r="C994" t="str">
            <v>HANDICAP</v>
          </cell>
          <cell r="I994" t="str">
            <v>EB</v>
          </cell>
          <cell r="V994">
            <v>11924</v>
          </cell>
        </row>
        <row r="995">
          <cell r="A995" t="str">
            <v>ÅRHUS</v>
          </cell>
          <cell r="C995" t="str">
            <v>HANDICAP</v>
          </cell>
          <cell r="I995" t="str">
            <v>Ture</v>
          </cell>
          <cell r="V995">
            <v>161</v>
          </cell>
        </row>
        <row r="996">
          <cell r="A996" t="str">
            <v>ÅRHUS</v>
          </cell>
          <cell r="C996" t="str">
            <v>HANDICAP</v>
          </cell>
          <cell r="I996" t="str">
            <v>Rejselængde</v>
          </cell>
          <cell r="V996">
            <v>2525</v>
          </cell>
        </row>
        <row r="997">
          <cell r="A997" t="str">
            <v>ÅRHUS</v>
          </cell>
          <cell r="C997" t="str">
            <v>HANDICAP</v>
          </cell>
          <cell r="I997" t="str">
            <v>Passagerer</v>
          </cell>
          <cell r="V997">
            <v>184</v>
          </cell>
        </row>
        <row r="998">
          <cell r="A998" t="str">
            <v>ÅRHUS</v>
          </cell>
          <cell r="C998" t="str">
            <v>HANDICAP</v>
          </cell>
          <cell r="I998" t="str">
            <v>Netto</v>
          </cell>
          <cell r="V998">
            <v>101635.75</v>
          </cell>
        </row>
        <row r="999">
          <cell r="A999" t="str">
            <v>ÅRHUS</v>
          </cell>
          <cell r="C999" t="str">
            <v>HANDICAP</v>
          </cell>
          <cell r="I999" t="str">
            <v>Adm.omk</v>
          </cell>
          <cell r="V999">
            <v>0</v>
          </cell>
        </row>
        <row r="1000">
          <cell r="A1000" t="str">
            <v>ÅRHUS</v>
          </cell>
          <cell r="C1000" t="str">
            <v>HANDICAP</v>
          </cell>
          <cell r="I1000" t="str">
            <v>EB</v>
          </cell>
          <cell r="V1000">
            <v>16013</v>
          </cell>
        </row>
        <row r="1001">
          <cell r="A1001" t="str">
            <v>ÅRHUS</v>
          </cell>
          <cell r="C1001" t="str">
            <v>HANDICAP</v>
          </cell>
          <cell r="I1001" t="str">
            <v>Ture</v>
          </cell>
          <cell r="V1001">
            <v>180</v>
          </cell>
        </row>
        <row r="1002">
          <cell r="A1002" t="str">
            <v>ÅRHUS</v>
          </cell>
          <cell r="C1002" t="str">
            <v>HANDICAP</v>
          </cell>
          <cell r="I1002" t="str">
            <v>Rejselængde</v>
          </cell>
          <cell r="V1002">
            <v>3523</v>
          </cell>
        </row>
        <row r="1003">
          <cell r="A1003" t="str">
            <v>ÅRHUS</v>
          </cell>
          <cell r="C1003" t="str">
            <v>HANDICAP</v>
          </cell>
          <cell r="I1003" t="str">
            <v>Passagerer</v>
          </cell>
          <cell r="V1003">
            <v>231</v>
          </cell>
        </row>
        <row r="1004">
          <cell r="A1004" t="str">
            <v>ÅRHUS</v>
          </cell>
          <cell r="C1004" t="str">
            <v>HANDICAP</v>
          </cell>
          <cell r="I1004" t="str">
            <v>Netto</v>
          </cell>
          <cell r="V1004">
            <v>63259.33</v>
          </cell>
        </row>
        <row r="1005">
          <cell r="A1005" t="str">
            <v>ÅRHUS</v>
          </cell>
          <cell r="C1005" t="str">
            <v>HANDICAP</v>
          </cell>
          <cell r="I1005" t="str">
            <v>Adm.omk</v>
          </cell>
          <cell r="V1005">
            <v>0</v>
          </cell>
        </row>
        <row r="1006">
          <cell r="A1006" t="str">
            <v>ÅRHUS</v>
          </cell>
          <cell r="C1006" t="str">
            <v>HANDICAP</v>
          </cell>
          <cell r="I1006" t="str">
            <v>EB</v>
          </cell>
          <cell r="V1006">
            <v>17081</v>
          </cell>
        </row>
        <row r="1007">
          <cell r="A1007" t="str">
            <v>ÅRHUS</v>
          </cell>
          <cell r="C1007" t="str">
            <v>HANDICAP</v>
          </cell>
          <cell r="I1007" t="str">
            <v>Ture</v>
          </cell>
          <cell r="V1007">
            <v>239</v>
          </cell>
        </row>
        <row r="1008">
          <cell r="A1008" t="str">
            <v>ÅRHUS</v>
          </cell>
          <cell r="C1008" t="str">
            <v>HANDICAP</v>
          </cell>
          <cell r="I1008" t="str">
            <v>Rejselængde</v>
          </cell>
          <cell r="V1008">
            <v>3885</v>
          </cell>
        </row>
        <row r="1009">
          <cell r="A1009" t="str">
            <v>ÅRHUS</v>
          </cell>
          <cell r="C1009" t="str">
            <v>HANDICAP</v>
          </cell>
          <cell r="I1009" t="str">
            <v>Passagerer</v>
          </cell>
          <cell r="V1009">
            <v>252</v>
          </cell>
        </row>
        <row r="1010">
          <cell r="A1010" t="str">
            <v>ÅRHUS</v>
          </cell>
          <cell r="C1010" t="str">
            <v>HANDICAP</v>
          </cell>
          <cell r="I1010" t="str">
            <v>Netto</v>
          </cell>
          <cell r="V1010">
            <v>47169.270000000004</v>
          </cell>
        </row>
        <row r="1011">
          <cell r="A1011" t="str">
            <v>ÅRHUS</v>
          </cell>
          <cell r="C1011" t="str">
            <v>HANDICAP</v>
          </cell>
          <cell r="I1011" t="str">
            <v>Adm.omk</v>
          </cell>
          <cell r="V1011">
            <v>0</v>
          </cell>
        </row>
        <row r="1012">
          <cell r="A1012" t="str">
            <v>ÅRHUS</v>
          </cell>
          <cell r="C1012" t="str">
            <v>HANDICAP</v>
          </cell>
          <cell r="I1012" t="str">
            <v>EB</v>
          </cell>
          <cell r="V1012">
            <v>8521</v>
          </cell>
        </row>
        <row r="1013">
          <cell r="A1013" t="str">
            <v>ÅRHUS</v>
          </cell>
          <cell r="C1013" t="str">
            <v>HANDICAP</v>
          </cell>
          <cell r="I1013" t="str">
            <v>Ture</v>
          </cell>
          <cell r="V1013">
            <v>94</v>
          </cell>
        </row>
        <row r="1014">
          <cell r="A1014" t="str">
            <v>ÅRHUS</v>
          </cell>
          <cell r="C1014" t="str">
            <v>HANDICAP</v>
          </cell>
          <cell r="I1014" t="str">
            <v>Rejselængde</v>
          </cell>
          <cell r="V1014">
            <v>1838</v>
          </cell>
        </row>
        <row r="1015">
          <cell r="A1015" t="str">
            <v>ÅRHUS</v>
          </cell>
          <cell r="C1015" t="str">
            <v>HANDICAP</v>
          </cell>
          <cell r="I1015" t="str">
            <v>Passagerer</v>
          </cell>
          <cell r="V1015">
            <v>119</v>
          </cell>
        </row>
        <row r="1016">
          <cell r="A1016" t="str">
            <v>ÅRHUS</v>
          </cell>
          <cell r="C1016" t="str">
            <v>HANDICAP</v>
          </cell>
          <cell r="I1016" t="str">
            <v>Netto</v>
          </cell>
          <cell r="V1016">
            <v>11951.77</v>
          </cell>
        </row>
        <row r="1017">
          <cell r="A1017" t="str">
            <v>ÅRHUS</v>
          </cell>
          <cell r="C1017" t="str">
            <v>HANDICAP</v>
          </cell>
          <cell r="I1017" t="str">
            <v>Adm.omk</v>
          </cell>
          <cell r="V1017">
            <v>0</v>
          </cell>
        </row>
        <row r="1018">
          <cell r="A1018" t="str">
            <v>ÅRHUS</v>
          </cell>
          <cell r="C1018" t="str">
            <v>HANDICAP</v>
          </cell>
          <cell r="I1018" t="str">
            <v>EB</v>
          </cell>
          <cell r="V1018">
            <v>3463</v>
          </cell>
        </row>
        <row r="1019">
          <cell r="A1019" t="str">
            <v>ÅRHUS</v>
          </cell>
          <cell r="C1019" t="str">
            <v>HANDICAP</v>
          </cell>
          <cell r="I1019" t="str">
            <v>Ture</v>
          </cell>
          <cell r="V1019">
            <v>48</v>
          </cell>
        </row>
        <row r="1020">
          <cell r="A1020" t="str">
            <v>ÅRHUS</v>
          </cell>
          <cell r="C1020" t="str">
            <v>HANDICAP</v>
          </cell>
          <cell r="I1020" t="str">
            <v>Rejselængde</v>
          </cell>
          <cell r="V1020">
            <v>741</v>
          </cell>
        </row>
        <row r="1021">
          <cell r="A1021" t="str">
            <v>ÅRHUS</v>
          </cell>
          <cell r="C1021" t="str">
            <v>HANDICAP</v>
          </cell>
          <cell r="I1021" t="str">
            <v>Passagerer</v>
          </cell>
          <cell r="V1021">
            <v>50</v>
          </cell>
        </row>
        <row r="1022">
          <cell r="A1022" t="str">
            <v>ÅRHUS</v>
          </cell>
          <cell r="C1022" t="str">
            <v>HANDICAP</v>
          </cell>
          <cell r="I1022" t="str">
            <v>Netto</v>
          </cell>
          <cell r="V1022">
            <v>422.63</v>
          </cell>
        </row>
        <row r="1023">
          <cell r="A1023" t="str">
            <v>ÅRHUS</v>
          </cell>
          <cell r="C1023" t="str">
            <v>HANDICAP</v>
          </cell>
          <cell r="I1023" t="str">
            <v>Adm.omk</v>
          </cell>
          <cell r="V1023">
            <v>0</v>
          </cell>
        </row>
        <row r="1024">
          <cell r="A1024" t="str">
            <v>ÅRHUS</v>
          </cell>
          <cell r="C1024" t="str">
            <v>HANDICAP</v>
          </cell>
          <cell r="I1024" t="str">
            <v>EB</v>
          </cell>
          <cell r="V1024">
            <v>0</v>
          </cell>
        </row>
        <row r="1025">
          <cell r="A1025" t="str">
            <v>ÅRHUS</v>
          </cell>
          <cell r="C1025" t="str">
            <v>HANDICAP</v>
          </cell>
          <cell r="I1025" t="str">
            <v>Ture</v>
          </cell>
          <cell r="V1025">
            <v>1</v>
          </cell>
        </row>
        <row r="1026">
          <cell r="A1026" t="str">
            <v>ÅRHUS</v>
          </cell>
          <cell r="C1026" t="str">
            <v>HANDICAP</v>
          </cell>
          <cell r="I1026" t="str">
            <v>Rejselængde</v>
          </cell>
          <cell r="V1026">
            <v>17</v>
          </cell>
        </row>
        <row r="1027">
          <cell r="A1027" t="str">
            <v>ÅRHUS</v>
          </cell>
          <cell r="C1027" t="str">
            <v>HANDICAP</v>
          </cell>
          <cell r="I1027" t="str">
            <v>Passagerer</v>
          </cell>
          <cell r="V1027">
            <v>1</v>
          </cell>
        </row>
        <row r="1028">
          <cell r="A1028" t="str">
            <v>ÅRHUS</v>
          </cell>
          <cell r="C1028" t="str">
            <v>HANDICAP</v>
          </cell>
          <cell r="I1028" t="str">
            <v>Netto</v>
          </cell>
          <cell r="V1028">
            <v>523.93999999999994</v>
          </cell>
        </row>
        <row r="1029">
          <cell r="A1029" t="str">
            <v>ÅRHUS</v>
          </cell>
          <cell r="C1029" t="str">
            <v>HANDICAP</v>
          </cell>
          <cell r="I1029" t="str">
            <v>Adm.omk</v>
          </cell>
          <cell r="V1029">
            <v>0</v>
          </cell>
        </row>
        <row r="1030">
          <cell r="A1030" t="str">
            <v>ÅRHUS</v>
          </cell>
          <cell r="C1030" t="str">
            <v>HANDICAP</v>
          </cell>
          <cell r="I1030" t="str">
            <v>EB</v>
          </cell>
          <cell r="V1030">
            <v>1247</v>
          </cell>
        </row>
        <row r="1031">
          <cell r="A1031" t="str">
            <v>ÅRHUS</v>
          </cell>
          <cell r="C1031" t="str">
            <v>HANDICAP</v>
          </cell>
          <cell r="I1031" t="str">
            <v>Ture</v>
          </cell>
          <cell r="V1031">
            <v>2</v>
          </cell>
        </row>
        <row r="1032">
          <cell r="A1032" t="str">
            <v>ÅRHUS</v>
          </cell>
          <cell r="C1032" t="str">
            <v>HANDICAP</v>
          </cell>
          <cell r="I1032" t="str">
            <v>Rejselængde</v>
          </cell>
          <cell r="V1032">
            <v>131</v>
          </cell>
        </row>
        <row r="1033">
          <cell r="A1033" t="str">
            <v>ÅRHUS</v>
          </cell>
          <cell r="C1033" t="str">
            <v>HANDICAP</v>
          </cell>
          <cell r="I1033" t="str">
            <v>Passagerer</v>
          </cell>
          <cell r="V1033">
            <v>4</v>
          </cell>
        </row>
        <row r="1034">
          <cell r="A1034" t="str">
            <v>ÅRHUS</v>
          </cell>
          <cell r="C1034" t="str">
            <v>HANDICAP</v>
          </cell>
          <cell r="I1034" t="str">
            <v>Netto</v>
          </cell>
          <cell r="V1034">
            <v>1860.26</v>
          </cell>
        </row>
        <row r="1035">
          <cell r="A1035" t="str">
            <v>ÅRHUS</v>
          </cell>
          <cell r="C1035" t="str">
            <v>HANDICAP</v>
          </cell>
          <cell r="I1035" t="str">
            <v>Adm.omk</v>
          </cell>
          <cell r="V1035">
            <v>0</v>
          </cell>
        </row>
        <row r="1036">
          <cell r="A1036" t="str">
            <v>ÅRHUS</v>
          </cell>
          <cell r="C1036" t="str">
            <v>HANDICAP</v>
          </cell>
          <cell r="I1036" t="str">
            <v>EB</v>
          </cell>
          <cell r="V1036">
            <v>1500</v>
          </cell>
        </row>
        <row r="1037">
          <cell r="A1037" t="str">
            <v>ÅRHUS</v>
          </cell>
          <cell r="C1037" t="str">
            <v>HANDICAP</v>
          </cell>
          <cell r="I1037" t="str">
            <v>Ture</v>
          </cell>
          <cell r="V1037">
            <v>5</v>
          </cell>
        </row>
        <row r="1038">
          <cell r="A1038" t="str">
            <v>ÅRHUS</v>
          </cell>
          <cell r="C1038" t="str">
            <v>HANDICAP</v>
          </cell>
          <cell r="I1038" t="str">
            <v>Rejselængde</v>
          </cell>
          <cell r="V1038">
            <v>242</v>
          </cell>
        </row>
        <row r="1039">
          <cell r="A1039" t="str">
            <v>ÅRHUS</v>
          </cell>
          <cell r="C1039" t="str">
            <v>HANDICAP</v>
          </cell>
          <cell r="I1039" t="str">
            <v>Passagerer</v>
          </cell>
          <cell r="V1039">
            <v>8</v>
          </cell>
        </row>
        <row r="1040">
          <cell r="A1040" t="str">
            <v>ÅRHUS</v>
          </cell>
          <cell r="C1040" t="str">
            <v>HANDICAP</v>
          </cell>
          <cell r="I1040" t="str">
            <v>Netto</v>
          </cell>
          <cell r="V1040">
            <v>3645.67</v>
          </cell>
        </row>
        <row r="1041">
          <cell r="A1041" t="str">
            <v>ÅRHUS</v>
          </cell>
          <cell r="C1041" t="str">
            <v>HANDICAP</v>
          </cell>
          <cell r="I1041" t="str">
            <v>Adm.omk</v>
          </cell>
          <cell r="V1041">
            <v>0</v>
          </cell>
        </row>
        <row r="1042">
          <cell r="A1042" t="str">
            <v>ÅRHUS</v>
          </cell>
          <cell r="C1042" t="str">
            <v>HANDICAP</v>
          </cell>
          <cell r="I1042" t="str">
            <v>EB</v>
          </cell>
          <cell r="V1042">
            <v>2820</v>
          </cell>
        </row>
        <row r="1043">
          <cell r="A1043" t="str">
            <v>ÅRHUS</v>
          </cell>
          <cell r="C1043" t="str">
            <v>HANDICAP</v>
          </cell>
          <cell r="I1043" t="str">
            <v>Ture</v>
          </cell>
          <cell r="V1043">
            <v>4</v>
          </cell>
        </row>
        <row r="1044">
          <cell r="A1044" t="str">
            <v>ÅRHUS</v>
          </cell>
          <cell r="C1044" t="str">
            <v>HANDICAP</v>
          </cell>
          <cell r="I1044" t="str">
            <v>Rejselængde</v>
          </cell>
          <cell r="V1044">
            <v>437</v>
          </cell>
        </row>
        <row r="1045">
          <cell r="A1045" t="str">
            <v>ÅRHUS</v>
          </cell>
          <cell r="C1045" t="str">
            <v>HANDICAP</v>
          </cell>
          <cell r="I1045" t="str">
            <v>Passagerer</v>
          </cell>
          <cell r="V1045">
            <v>6</v>
          </cell>
        </row>
        <row r="1046">
          <cell r="A1046" t="str">
            <v>ÅRHUS</v>
          </cell>
          <cell r="C1046" t="str">
            <v>HANDICAP</v>
          </cell>
          <cell r="I1046" t="str">
            <v>Netto</v>
          </cell>
          <cell r="V1046">
            <v>291.05</v>
          </cell>
        </row>
        <row r="1047">
          <cell r="A1047" t="str">
            <v>ÅRHUS</v>
          </cell>
          <cell r="C1047" t="str">
            <v>HANDICAP</v>
          </cell>
          <cell r="I1047" t="str">
            <v>Adm.omk</v>
          </cell>
          <cell r="V1047">
            <v>0</v>
          </cell>
        </row>
        <row r="1048">
          <cell r="A1048" t="str">
            <v>ÅRHUS</v>
          </cell>
          <cell r="C1048" t="str">
            <v>HANDICAP</v>
          </cell>
          <cell r="I1048" t="str">
            <v>EB</v>
          </cell>
          <cell r="V1048">
            <v>1918</v>
          </cell>
        </row>
        <row r="1049">
          <cell r="A1049" t="str">
            <v>ÅRHUS</v>
          </cell>
          <cell r="C1049" t="str">
            <v>HANDICAP</v>
          </cell>
          <cell r="I1049" t="str">
            <v>Ture</v>
          </cell>
          <cell r="V1049">
            <v>2</v>
          </cell>
        </row>
        <row r="1050">
          <cell r="A1050" t="str">
            <v>ÅRHUS</v>
          </cell>
          <cell r="C1050" t="str">
            <v>HANDICAP</v>
          </cell>
          <cell r="I1050" t="str">
            <v>Rejselængde</v>
          </cell>
          <cell r="V1050">
            <v>286</v>
          </cell>
        </row>
        <row r="1051">
          <cell r="A1051" t="str">
            <v>ÅRHUS</v>
          </cell>
          <cell r="C1051" t="str">
            <v>HANDICAP</v>
          </cell>
          <cell r="I1051" t="str">
            <v>Passagerer</v>
          </cell>
          <cell r="V1051">
            <v>2</v>
          </cell>
        </row>
        <row r="1052">
          <cell r="A1052" t="str">
            <v>ÅRHUS</v>
          </cell>
          <cell r="C1052" t="str">
            <v>HANDICAP</v>
          </cell>
          <cell r="I1052" t="str">
            <v>Netto</v>
          </cell>
          <cell r="V1052">
            <v>436.96000000000004</v>
          </cell>
        </row>
        <row r="1053">
          <cell r="A1053" t="str">
            <v>ÅRHUS</v>
          </cell>
          <cell r="C1053" t="str">
            <v>HANDICAP</v>
          </cell>
          <cell r="I1053" t="str">
            <v>Adm.omk</v>
          </cell>
          <cell r="V1053">
            <v>0</v>
          </cell>
        </row>
        <row r="1054">
          <cell r="A1054" t="str">
            <v>ÅRHUS</v>
          </cell>
          <cell r="C1054" t="str">
            <v>HANDICAP</v>
          </cell>
          <cell r="I1054" t="str">
            <v>EB</v>
          </cell>
          <cell r="V1054">
            <v>1111</v>
          </cell>
        </row>
        <row r="1055">
          <cell r="A1055" t="str">
            <v>ÅRHUS</v>
          </cell>
          <cell r="C1055" t="str">
            <v>HANDICAP</v>
          </cell>
          <cell r="I1055" t="str">
            <v>Ture</v>
          </cell>
          <cell r="V1055">
            <v>2</v>
          </cell>
        </row>
        <row r="1056">
          <cell r="A1056" t="str">
            <v>ÅRHUS</v>
          </cell>
          <cell r="C1056" t="str">
            <v>HANDICAP</v>
          </cell>
          <cell r="I1056" t="str">
            <v>Rejselængde</v>
          </cell>
          <cell r="V1056">
            <v>166</v>
          </cell>
        </row>
        <row r="1057">
          <cell r="A1057" t="str">
            <v>ÅRHUS</v>
          </cell>
          <cell r="C1057" t="str">
            <v>HANDICAP</v>
          </cell>
          <cell r="I1057" t="str">
            <v>Passagerer</v>
          </cell>
          <cell r="V1057">
            <v>3</v>
          </cell>
        </row>
        <row r="1058">
          <cell r="A1058" t="str">
            <v>ÅRHUS</v>
          </cell>
          <cell r="C1058" t="str">
            <v>HANDICAP</v>
          </cell>
          <cell r="I1058" t="str">
            <v>Netto</v>
          </cell>
          <cell r="V1058">
            <v>34651.919999999998</v>
          </cell>
        </row>
        <row r="1059">
          <cell r="A1059" t="str">
            <v>ÅRHUS</v>
          </cell>
          <cell r="C1059" t="str">
            <v>HANDICAP</v>
          </cell>
          <cell r="I1059" t="str">
            <v>Adm.omk</v>
          </cell>
          <cell r="V1059">
            <v>0</v>
          </cell>
        </row>
        <row r="1060">
          <cell r="A1060" t="str">
            <v>ÅRHUS</v>
          </cell>
          <cell r="C1060" t="str">
            <v>HANDICAP</v>
          </cell>
          <cell r="I1060" t="str">
            <v>EB</v>
          </cell>
          <cell r="V1060">
            <v>8102</v>
          </cell>
        </row>
        <row r="1061">
          <cell r="A1061" t="str">
            <v>ÅRHUS</v>
          </cell>
          <cell r="C1061" t="str">
            <v>HANDICAP</v>
          </cell>
          <cell r="I1061" t="str">
            <v>Ture</v>
          </cell>
          <cell r="V1061">
            <v>46</v>
          </cell>
        </row>
        <row r="1062">
          <cell r="A1062" t="str">
            <v>ÅRHUS</v>
          </cell>
          <cell r="C1062" t="str">
            <v>HANDICAP</v>
          </cell>
          <cell r="I1062" t="str">
            <v>Rejselængde</v>
          </cell>
          <cell r="V1062">
            <v>1599</v>
          </cell>
        </row>
        <row r="1063">
          <cell r="A1063" t="str">
            <v>ÅRHUS</v>
          </cell>
          <cell r="C1063" t="str">
            <v>HANDICAP</v>
          </cell>
          <cell r="I1063" t="str">
            <v>Passagerer</v>
          </cell>
          <cell r="V1063">
            <v>72</v>
          </cell>
        </row>
        <row r="1064">
          <cell r="A1064" t="str">
            <v>ÅRHUS</v>
          </cell>
          <cell r="C1064" t="str">
            <v>HANDICAP</v>
          </cell>
          <cell r="I1064" t="str">
            <v>Netto</v>
          </cell>
          <cell r="V1064">
            <v>19749.330000000002</v>
          </cell>
        </row>
        <row r="1065">
          <cell r="A1065" t="str">
            <v>ÅRHUS</v>
          </cell>
          <cell r="C1065" t="str">
            <v>HANDICAP</v>
          </cell>
          <cell r="I1065" t="str">
            <v>Adm.omk</v>
          </cell>
          <cell r="V1065">
            <v>0</v>
          </cell>
        </row>
        <row r="1066">
          <cell r="A1066" t="str">
            <v>ÅRHUS</v>
          </cell>
          <cell r="C1066" t="str">
            <v>HANDICAP</v>
          </cell>
          <cell r="I1066" t="str">
            <v>EB</v>
          </cell>
          <cell r="V1066">
            <v>8529</v>
          </cell>
        </row>
        <row r="1067">
          <cell r="A1067" t="str">
            <v>ÅRHUS</v>
          </cell>
          <cell r="C1067" t="str">
            <v>HANDICAP</v>
          </cell>
          <cell r="I1067" t="str">
            <v>Ture</v>
          </cell>
          <cell r="V1067">
            <v>57</v>
          </cell>
        </row>
        <row r="1068">
          <cell r="A1068" t="str">
            <v>ÅRHUS</v>
          </cell>
          <cell r="C1068" t="str">
            <v>HANDICAP</v>
          </cell>
          <cell r="I1068" t="str">
            <v>Rejselængde</v>
          </cell>
          <cell r="V1068">
            <v>2021</v>
          </cell>
        </row>
        <row r="1069">
          <cell r="A1069" t="str">
            <v>ÅRHUS</v>
          </cell>
          <cell r="C1069" t="str">
            <v>HANDICAP</v>
          </cell>
          <cell r="I1069" t="str">
            <v>Passagerer</v>
          </cell>
          <cell r="V1069">
            <v>65</v>
          </cell>
        </row>
        <row r="1070">
          <cell r="A1070" t="str">
            <v>ÅRHUS</v>
          </cell>
          <cell r="C1070" t="str">
            <v>HANDICAP</v>
          </cell>
          <cell r="I1070" t="str">
            <v>Netto</v>
          </cell>
          <cell r="V1070">
            <v>55351.460000000006</v>
          </cell>
        </row>
        <row r="1071">
          <cell r="A1071" t="str">
            <v>ÅRHUS</v>
          </cell>
          <cell r="C1071" t="str">
            <v>HANDICAP</v>
          </cell>
          <cell r="I1071" t="str">
            <v>Adm.omk</v>
          </cell>
          <cell r="V1071">
            <v>0</v>
          </cell>
        </row>
        <row r="1072">
          <cell r="A1072" t="str">
            <v>ÅRHUS</v>
          </cell>
          <cell r="C1072" t="str">
            <v>HANDICAP</v>
          </cell>
          <cell r="I1072" t="str">
            <v>EB</v>
          </cell>
          <cell r="V1072">
            <v>15117</v>
          </cell>
        </row>
        <row r="1073">
          <cell r="A1073" t="str">
            <v>ÅRHUS</v>
          </cell>
          <cell r="C1073" t="str">
            <v>HANDICAP</v>
          </cell>
          <cell r="I1073" t="str">
            <v>Ture</v>
          </cell>
          <cell r="V1073">
            <v>96</v>
          </cell>
        </row>
        <row r="1074">
          <cell r="A1074" t="str">
            <v>ÅRHUS</v>
          </cell>
          <cell r="C1074" t="str">
            <v>HANDICAP</v>
          </cell>
          <cell r="I1074" t="str">
            <v>Rejselængde</v>
          </cell>
          <cell r="V1074">
            <v>3067</v>
          </cell>
        </row>
        <row r="1075">
          <cell r="A1075" t="str">
            <v>ÅRHUS</v>
          </cell>
          <cell r="C1075" t="str">
            <v>HANDICAP</v>
          </cell>
          <cell r="I1075" t="str">
            <v>Passagerer</v>
          </cell>
          <cell r="V1075">
            <v>136</v>
          </cell>
        </row>
        <row r="1076">
          <cell r="A1076" t="str">
            <v>ÅRHUS</v>
          </cell>
          <cell r="C1076" t="str">
            <v>HANDICAP</v>
          </cell>
          <cell r="I1076" t="str">
            <v>Netto</v>
          </cell>
          <cell r="V1076">
            <v>11936.640000000001</v>
          </cell>
        </row>
        <row r="1077">
          <cell r="A1077" t="str">
            <v>ÅRHUS</v>
          </cell>
          <cell r="C1077" t="str">
            <v>HANDICAP</v>
          </cell>
          <cell r="I1077" t="str">
            <v>Adm.omk</v>
          </cell>
          <cell r="V1077">
            <v>0</v>
          </cell>
        </row>
        <row r="1078">
          <cell r="A1078" t="str">
            <v>ÅRHUS</v>
          </cell>
          <cell r="C1078" t="str">
            <v>HANDICAP</v>
          </cell>
          <cell r="I1078" t="str">
            <v>EB</v>
          </cell>
          <cell r="V1078">
            <v>5732</v>
          </cell>
        </row>
        <row r="1079">
          <cell r="A1079" t="str">
            <v>ÅRHUS</v>
          </cell>
          <cell r="C1079" t="str">
            <v>HANDICAP</v>
          </cell>
          <cell r="I1079" t="str">
            <v>Ture</v>
          </cell>
          <cell r="V1079">
            <v>35</v>
          </cell>
        </row>
        <row r="1080">
          <cell r="A1080" t="str">
            <v>ÅRHUS</v>
          </cell>
          <cell r="C1080" t="str">
            <v>HANDICAP</v>
          </cell>
          <cell r="I1080" t="str">
            <v>Rejselængde</v>
          </cell>
          <cell r="V1080">
            <v>1326</v>
          </cell>
        </row>
        <row r="1081">
          <cell r="A1081" t="str">
            <v>ÅRHUS</v>
          </cell>
          <cell r="C1081" t="str">
            <v>HANDICAP</v>
          </cell>
          <cell r="I1081" t="str">
            <v>Passagerer</v>
          </cell>
          <cell r="V1081">
            <v>41</v>
          </cell>
        </row>
        <row r="1082">
          <cell r="A1082" t="str">
            <v>ÅRHUS</v>
          </cell>
          <cell r="C1082" t="str">
            <v>HANDICAP</v>
          </cell>
          <cell r="I1082" t="str">
            <v>Netto</v>
          </cell>
          <cell r="V1082">
            <v>6752.85</v>
          </cell>
        </row>
        <row r="1083">
          <cell r="A1083" t="str">
            <v>ÅRHUS</v>
          </cell>
          <cell r="C1083" t="str">
            <v>HANDICAP</v>
          </cell>
          <cell r="I1083" t="str">
            <v>Adm.omk</v>
          </cell>
          <cell r="V1083">
            <v>0</v>
          </cell>
        </row>
        <row r="1084">
          <cell r="A1084" t="str">
            <v>ÅRHUS</v>
          </cell>
          <cell r="C1084" t="str">
            <v>HANDICAP</v>
          </cell>
          <cell r="I1084" t="str">
            <v>EB</v>
          </cell>
          <cell r="V1084">
            <v>1964</v>
          </cell>
        </row>
        <row r="1085">
          <cell r="A1085" t="str">
            <v>ÅRHUS</v>
          </cell>
          <cell r="C1085" t="str">
            <v>HANDICAP</v>
          </cell>
          <cell r="I1085" t="str">
            <v>Ture</v>
          </cell>
          <cell r="V1085">
            <v>13</v>
          </cell>
        </row>
        <row r="1086">
          <cell r="A1086" t="str">
            <v>ÅRHUS</v>
          </cell>
          <cell r="C1086" t="str">
            <v>HANDICAP</v>
          </cell>
          <cell r="I1086" t="str">
            <v>Rejselængde</v>
          </cell>
          <cell r="V1086">
            <v>450</v>
          </cell>
        </row>
        <row r="1087">
          <cell r="A1087" t="str">
            <v>ÅRHUS</v>
          </cell>
          <cell r="C1087" t="str">
            <v>HANDICAP</v>
          </cell>
          <cell r="I1087" t="str">
            <v>Passagerer</v>
          </cell>
          <cell r="V1087">
            <v>13</v>
          </cell>
        </row>
        <row r="1088">
          <cell r="A1088" t="str">
            <v>ÅRHUS</v>
          </cell>
          <cell r="C1088" t="str">
            <v>HANDICAP</v>
          </cell>
          <cell r="I1088" t="str">
            <v>Netto</v>
          </cell>
          <cell r="V1088">
            <v>2685.79</v>
          </cell>
        </row>
        <row r="1089">
          <cell r="A1089" t="str">
            <v>ÅRHUS</v>
          </cell>
          <cell r="C1089" t="str">
            <v>HANDICAP</v>
          </cell>
          <cell r="I1089" t="str">
            <v>Adm.omk</v>
          </cell>
          <cell r="V1089">
            <v>0</v>
          </cell>
        </row>
        <row r="1090">
          <cell r="A1090" t="str">
            <v>ÅRHUS</v>
          </cell>
          <cell r="C1090" t="str">
            <v>HANDICAP</v>
          </cell>
          <cell r="I1090" t="str">
            <v>EB</v>
          </cell>
          <cell r="V1090">
            <v>1339</v>
          </cell>
        </row>
        <row r="1091">
          <cell r="A1091" t="str">
            <v>ÅRHUS</v>
          </cell>
          <cell r="C1091" t="str">
            <v>HANDICAP</v>
          </cell>
          <cell r="I1091" t="str">
            <v>Ture</v>
          </cell>
          <cell r="V1091">
            <v>9</v>
          </cell>
        </row>
        <row r="1092">
          <cell r="A1092" t="str">
            <v>ÅRHUS</v>
          </cell>
          <cell r="C1092" t="str">
            <v>HANDICAP</v>
          </cell>
          <cell r="I1092" t="str">
            <v>Rejselængde</v>
          </cell>
          <cell r="V1092">
            <v>259</v>
          </cell>
        </row>
        <row r="1093">
          <cell r="A1093" t="str">
            <v>ÅRHUS</v>
          </cell>
          <cell r="C1093" t="str">
            <v>HANDICAP</v>
          </cell>
          <cell r="I1093" t="str">
            <v>Passagerer</v>
          </cell>
          <cell r="V1093">
            <v>14</v>
          </cell>
        </row>
        <row r="1094">
          <cell r="A1094" t="str">
            <v>ÅRHUS</v>
          </cell>
          <cell r="C1094" t="str">
            <v>HANDICAP</v>
          </cell>
          <cell r="I1094" t="str">
            <v>Netto</v>
          </cell>
          <cell r="V1094">
            <v>394.79</v>
          </cell>
        </row>
        <row r="1095">
          <cell r="A1095" t="str">
            <v>ÅRHUS</v>
          </cell>
          <cell r="C1095" t="str">
            <v>HANDICAP</v>
          </cell>
          <cell r="I1095" t="str">
            <v>Adm.omk</v>
          </cell>
          <cell r="V1095">
            <v>0</v>
          </cell>
        </row>
        <row r="1096">
          <cell r="A1096" t="str">
            <v>ÅRHUS</v>
          </cell>
          <cell r="C1096" t="str">
            <v>HANDICAP</v>
          </cell>
          <cell r="I1096" t="str">
            <v>EB</v>
          </cell>
          <cell r="V1096">
            <v>0</v>
          </cell>
        </row>
        <row r="1097">
          <cell r="A1097" t="str">
            <v>ÅRHUS</v>
          </cell>
          <cell r="C1097" t="str">
            <v>HANDICAP</v>
          </cell>
          <cell r="I1097" t="str">
            <v>Ture</v>
          </cell>
          <cell r="V1097">
            <v>1</v>
          </cell>
        </row>
        <row r="1098">
          <cell r="A1098" t="str">
            <v>ÅRHUS</v>
          </cell>
          <cell r="C1098" t="str">
            <v>HANDICAP</v>
          </cell>
          <cell r="I1098" t="str">
            <v>Rejselængde</v>
          </cell>
          <cell r="V1098">
            <v>35</v>
          </cell>
        </row>
        <row r="1099">
          <cell r="A1099" t="str">
            <v>ÅRHUS</v>
          </cell>
          <cell r="C1099" t="str">
            <v>HANDICAP</v>
          </cell>
          <cell r="I1099" t="str">
            <v>Passagerer</v>
          </cell>
          <cell r="V1099">
            <v>1</v>
          </cell>
        </row>
        <row r="1100">
          <cell r="A1100" t="str">
            <v>ÅRHUS</v>
          </cell>
          <cell r="C1100" t="str">
            <v>HANDICAP</v>
          </cell>
          <cell r="I1100" t="str">
            <v>Netto</v>
          </cell>
          <cell r="V1100">
            <v>519.41999999999996</v>
          </cell>
        </row>
        <row r="1101">
          <cell r="A1101" t="str">
            <v>ÅRHUS</v>
          </cell>
          <cell r="C1101" t="str">
            <v>HANDICAP</v>
          </cell>
          <cell r="I1101" t="str">
            <v>Adm.omk</v>
          </cell>
          <cell r="V1101">
            <v>0</v>
          </cell>
        </row>
        <row r="1102">
          <cell r="A1102" t="str">
            <v>ÅRHUS</v>
          </cell>
          <cell r="C1102" t="str">
            <v>HANDICAP</v>
          </cell>
          <cell r="I1102" t="str">
            <v>EB</v>
          </cell>
          <cell r="V1102">
            <v>0</v>
          </cell>
        </row>
        <row r="1103">
          <cell r="A1103" t="str">
            <v>ÅRHUS</v>
          </cell>
          <cell r="C1103" t="str">
            <v>HANDICAP</v>
          </cell>
          <cell r="I1103" t="str">
            <v>Ture</v>
          </cell>
          <cell r="V1103">
            <v>1</v>
          </cell>
        </row>
        <row r="1104">
          <cell r="A1104" t="str">
            <v>ÅRHUS</v>
          </cell>
          <cell r="C1104" t="str">
            <v>HANDICAP</v>
          </cell>
          <cell r="I1104" t="str">
            <v>Rejselængde</v>
          </cell>
          <cell r="V1104">
            <v>34</v>
          </cell>
        </row>
        <row r="1105">
          <cell r="A1105" t="str">
            <v>ÅRHUS</v>
          </cell>
          <cell r="C1105" t="str">
            <v>HANDICAP</v>
          </cell>
          <cell r="I1105" t="str">
            <v>Passagerer</v>
          </cell>
          <cell r="V1105">
            <v>1</v>
          </cell>
        </row>
        <row r="1106">
          <cell r="A1106" t="str">
            <v>ÅRHUS</v>
          </cell>
          <cell r="C1106" t="str">
            <v>HANDICAP</v>
          </cell>
          <cell r="I1106" t="str">
            <v>Netto</v>
          </cell>
          <cell r="V1106">
            <v>542.98</v>
          </cell>
        </row>
        <row r="1107">
          <cell r="A1107" t="str">
            <v>ÅRHUS</v>
          </cell>
          <cell r="C1107" t="str">
            <v>HANDICAP</v>
          </cell>
          <cell r="I1107" t="str">
            <v>Adm.omk</v>
          </cell>
          <cell r="V1107">
            <v>0</v>
          </cell>
        </row>
        <row r="1108">
          <cell r="A1108" t="str">
            <v>ÅRHUS</v>
          </cell>
          <cell r="C1108" t="str">
            <v>HANDICAP</v>
          </cell>
          <cell r="I1108" t="str">
            <v>EB</v>
          </cell>
          <cell r="V1108">
            <v>504</v>
          </cell>
        </row>
        <row r="1109">
          <cell r="A1109" t="str">
            <v>ÅRHUS</v>
          </cell>
          <cell r="C1109" t="str">
            <v>HANDICAP</v>
          </cell>
          <cell r="I1109" t="str">
            <v>Ture</v>
          </cell>
          <cell r="V1109">
            <v>1</v>
          </cell>
        </row>
        <row r="1110">
          <cell r="A1110" t="str">
            <v>ÅRHUS</v>
          </cell>
          <cell r="C1110" t="str">
            <v>HANDICAP</v>
          </cell>
          <cell r="I1110" t="str">
            <v>Rejselængde</v>
          </cell>
          <cell r="V1110">
            <v>84</v>
          </cell>
        </row>
        <row r="1111">
          <cell r="A1111" t="str">
            <v>ÅRHUS</v>
          </cell>
          <cell r="C1111" t="str">
            <v>HANDICAP</v>
          </cell>
          <cell r="I1111" t="str">
            <v>Passagerer</v>
          </cell>
          <cell r="V1111">
            <v>2</v>
          </cell>
        </row>
        <row r="1112">
          <cell r="A1112" t="str">
            <v>ÅRHUS</v>
          </cell>
          <cell r="C1112" t="str">
            <v>HANDICAP</v>
          </cell>
          <cell r="I1112" t="str">
            <v>Netto</v>
          </cell>
          <cell r="V1112">
            <v>454.69</v>
          </cell>
        </row>
        <row r="1113">
          <cell r="A1113" t="str">
            <v>ÅRHUS</v>
          </cell>
          <cell r="C1113" t="str">
            <v>HANDICAP</v>
          </cell>
          <cell r="I1113" t="str">
            <v>Adm.omk</v>
          </cell>
          <cell r="V1113">
            <v>0</v>
          </cell>
        </row>
        <row r="1114">
          <cell r="A1114" t="str">
            <v>ÅRHUS</v>
          </cell>
          <cell r="C1114" t="str">
            <v>HANDICAP</v>
          </cell>
          <cell r="I1114" t="str">
            <v>EB</v>
          </cell>
          <cell r="V1114">
            <v>659</v>
          </cell>
        </row>
        <row r="1115">
          <cell r="A1115" t="str">
            <v>ÅRHUS</v>
          </cell>
          <cell r="C1115" t="str">
            <v>HANDICAP</v>
          </cell>
          <cell r="I1115" t="str">
            <v>Ture</v>
          </cell>
          <cell r="V1115">
            <v>1</v>
          </cell>
        </row>
        <row r="1116">
          <cell r="A1116" t="str">
            <v>ÅRHUS</v>
          </cell>
          <cell r="C1116" t="str">
            <v>HANDICAP</v>
          </cell>
          <cell r="I1116" t="str">
            <v>Rejselængde</v>
          </cell>
          <cell r="V1116">
            <v>103</v>
          </cell>
        </row>
        <row r="1117">
          <cell r="A1117" t="str">
            <v>ÅRHUS</v>
          </cell>
          <cell r="C1117" t="str">
            <v>HANDICAP</v>
          </cell>
          <cell r="I1117" t="str">
            <v>Passagerer</v>
          </cell>
          <cell r="V1117">
            <v>2</v>
          </cell>
        </row>
        <row r="1118">
          <cell r="A1118" t="str">
            <v>ÅRHUS</v>
          </cell>
          <cell r="C1118" t="str">
            <v>HANDICAP</v>
          </cell>
          <cell r="I1118" t="str">
            <v>Netto</v>
          </cell>
          <cell r="V1118">
            <v>2228.08</v>
          </cell>
        </row>
        <row r="1119">
          <cell r="A1119" t="str">
            <v>ÅRHUS</v>
          </cell>
          <cell r="C1119" t="str">
            <v>HANDICAP</v>
          </cell>
          <cell r="I1119" t="str">
            <v>Adm.omk</v>
          </cell>
          <cell r="V1119">
            <v>0</v>
          </cell>
        </row>
        <row r="1120">
          <cell r="A1120" t="str">
            <v>ÅRHUS</v>
          </cell>
          <cell r="C1120" t="str">
            <v>HANDICAP</v>
          </cell>
          <cell r="I1120" t="str">
            <v>EB</v>
          </cell>
          <cell r="V1120">
            <v>872</v>
          </cell>
        </row>
        <row r="1121">
          <cell r="A1121" t="str">
            <v>ÅRHUS</v>
          </cell>
          <cell r="C1121" t="str">
            <v>HANDICAP</v>
          </cell>
          <cell r="I1121" t="str">
            <v>Ture</v>
          </cell>
          <cell r="V1121">
            <v>2</v>
          </cell>
        </row>
        <row r="1122">
          <cell r="A1122" t="str">
            <v>ÅRHUS</v>
          </cell>
          <cell r="C1122" t="str">
            <v>HANDICAP</v>
          </cell>
          <cell r="I1122" t="str">
            <v>Rejselængde</v>
          </cell>
          <cell r="V1122">
            <v>173</v>
          </cell>
        </row>
        <row r="1123">
          <cell r="A1123" t="str">
            <v>ÅRHUS</v>
          </cell>
          <cell r="C1123" t="str">
            <v>HANDICAP</v>
          </cell>
          <cell r="I1123" t="str">
            <v>Passagerer</v>
          </cell>
          <cell r="V1123">
            <v>3</v>
          </cell>
        </row>
        <row r="1124">
          <cell r="A1124" t="str">
            <v>ÅRHUS</v>
          </cell>
          <cell r="C1124" t="str">
            <v>HANDICAP</v>
          </cell>
          <cell r="I1124" t="str">
            <v>Netto</v>
          </cell>
          <cell r="V1124">
            <v>252.26</v>
          </cell>
        </row>
        <row r="1125">
          <cell r="A1125" t="str">
            <v>ÅRHUS</v>
          </cell>
          <cell r="C1125" t="str">
            <v>HANDICAP</v>
          </cell>
          <cell r="I1125" t="str">
            <v>Adm.omk</v>
          </cell>
          <cell r="V1125">
            <v>0</v>
          </cell>
        </row>
        <row r="1126">
          <cell r="A1126" t="str">
            <v>ÅRHUS</v>
          </cell>
          <cell r="C1126" t="str">
            <v>HANDICAP</v>
          </cell>
          <cell r="I1126" t="str">
            <v>EB</v>
          </cell>
          <cell r="V1126">
            <v>276</v>
          </cell>
        </row>
        <row r="1127">
          <cell r="A1127" t="str">
            <v>ÅRHUS</v>
          </cell>
          <cell r="C1127" t="str">
            <v>HANDICAP</v>
          </cell>
          <cell r="I1127" t="str">
            <v>Ture</v>
          </cell>
          <cell r="V1127">
            <v>1</v>
          </cell>
        </row>
        <row r="1128">
          <cell r="A1128" t="str">
            <v>ÅRHUS</v>
          </cell>
          <cell r="C1128" t="str">
            <v>HANDICAP</v>
          </cell>
          <cell r="I1128" t="str">
            <v>Rejselængde</v>
          </cell>
          <cell r="V1128">
            <v>46</v>
          </cell>
        </row>
        <row r="1129">
          <cell r="A1129" t="str">
            <v>ÅRHUS</v>
          </cell>
          <cell r="C1129" t="str">
            <v>HANDICAP</v>
          </cell>
          <cell r="I1129" t="str">
            <v>Passagerer</v>
          </cell>
          <cell r="V1129">
            <v>2</v>
          </cell>
        </row>
        <row r="1130">
          <cell r="A1130" t="str">
            <v>ÅRHUS</v>
          </cell>
          <cell r="C1130" t="str">
            <v>HANDICAP</v>
          </cell>
          <cell r="I1130" t="str">
            <v>Netto</v>
          </cell>
          <cell r="V1130">
            <v>767.1</v>
          </cell>
        </row>
        <row r="1131">
          <cell r="A1131" t="str">
            <v>ÅRHUS</v>
          </cell>
          <cell r="C1131" t="str">
            <v>HANDICAP</v>
          </cell>
          <cell r="I1131" t="str">
            <v>Adm.omk</v>
          </cell>
          <cell r="V1131">
            <v>0</v>
          </cell>
        </row>
        <row r="1132">
          <cell r="A1132" t="str">
            <v>ÅRHUS</v>
          </cell>
          <cell r="C1132" t="str">
            <v>HANDICAP</v>
          </cell>
          <cell r="I1132" t="str">
            <v>EB</v>
          </cell>
          <cell r="V1132">
            <v>0</v>
          </cell>
        </row>
        <row r="1133">
          <cell r="A1133" t="str">
            <v>ÅRHUS</v>
          </cell>
          <cell r="C1133" t="str">
            <v>HANDICAP</v>
          </cell>
          <cell r="I1133" t="str">
            <v>Ture</v>
          </cell>
          <cell r="V1133">
            <v>1</v>
          </cell>
        </row>
        <row r="1134">
          <cell r="A1134" t="str">
            <v>ÅRHUS</v>
          </cell>
          <cell r="C1134" t="str">
            <v>HANDICAP</v>
          </cell>
          <cell r="I1134" t="str">
            <v>Rejselængde</v>
          </cell>
          <cell r="V1134">
            <v>84</v>
          </cell>
        </row>
        <row r="1135">
          <cell r="A1135" t="str">
            <v>ÅRHUS</v>
          </cell>
          <cell r="C1135" t="str">
            <v>HANDICAP</v>
          </cell>
          <cell r="I1135" t="str">
            <v>Passagerer</v>
          </cell>
          <cell r="V1135">
            <v>1</v>
          </cell>
        </row>
        <row r="1136">
          <cell r="A1136" t="str">
            <v>ÅRHUS</v>
          </cell>
          <cell r="C1136" t="str">
            <v>HANDICAP</v>
          </cell>
          <cell r="I1136" t="str">
            <v>Netto</v>
          </cell>
          <cell r="V1136">
            <v>2280.38</v>
          </cell>
        </row>
        <row r="1137">
          <cell r="A1137" t="str">
            <v>ÅRHUS</v>
          </cell>
          <cell r="C1137" t="str">
            <v>HANDICAP</v>
          </cell>
          <cell r="I1137" t="str">
            <v>Adm.omk</v>
          </cell>
          <cell r="V1137">
            <v>0</v>
          </cell>
        </row>
        <row r="1138">
          <cell r="A1138" t="str">
            <v>ÅRHUS</v>
          </cell>
          <cell r="C1138" t="str">
            <v>HANDICAP</v>
          </cell>
          <cell r="I1138" t="str">
            <v>EB</v>
          </cell>
          <cell r="V1138">
            <v>1338</v>
          </cell>
        </row>
        <row r="1139">
          <cell r="A1139" t="str">
            <v>ÅRHUS</v>
          </cell>
          <cell r="C1139" t="str">
            <v>HANDICAP</v>
          </cell>
          <cell r="I1139" t="str">
            <v>Ture</v>
          </cell>
          <cell r="V1139">
            <v>3</v>
          </cell>
        </row>
        <row r="1140">
          <cell r="A1140" t="str">
            <v>ÅRHUS</v>
          </cell>
          <cell r="C1140" t="str">
            <v>HANDICAP</v>
          </cell>
          <cell r="I1140" t="str">
            <v>Rejselængde</v>
          </cell>
          <cell r="V1140">
            <v>241</v>
          </cell>
        </row>
        <row r="1141">
          <cell r="A1141" t="str">
            <v>ÅRHUS</v>
          </cell>
          <cell r="C1141" t="str">
            <v>HANDICAP</v>
          </cell>
          <cell r="I1141" t="str">
            <v>Passagerer</v>
          </cell>
          <cell r="V1141">
            <v>4</v>
          </cell>
        </row>
        <row r="1142">
          <cell r="A1142" t="str">
            <v>ÅRHUS</v>
          </cell>
          <cell r="C1142" t="str">
            <v>HANDICAP</v>
          </cell>
          <cell r="I1142" t="str">
            <v>Netto</v>
          </cell>
          <cell r="V1142">
            <v>633.23</v>
          </cell>
        </row>
        <row r="1143">
          <cell r="A1143" t="str">
            <v>ÅRHUS</v>
          </cell>
          <cell r="C1143" t="str">
            <v>HANDICAP</v>
          </cell>
          <cell r="I1143" t="str">
            <v>Adm.omk</v>
          </cell>
          <cell r="V1143">
            <v>0</v>
          </cell>
        </row>
        <row r="1144">
          <cell r="A1144" t="str">
            <v>ÅRHUS</v>
          </cell>
          <cell r="C1144" t="str">
            <v>HANDICAP</v>
          </cell>
          <cell r="I1144" t="str">
            <v>EB</v>
          </cell>
          <cell r="V1144">
            <v>109</v>
          </cell>
        </row>
        <row r="1145">
          <cell r="A1145" t="str">
            <v>ÅRHUS</v>
          </cell>
          <cell r="C1145" t="str">
            <v>HANDICAP</v>
          </cell>
          <cell r="I1145" t="str">
            <v>Ture</v>
          </cell>
          <cell r="V1145">
            <v>2</v>
          </cell>
        </row>
        <row r="1146">
          <cell r="A1146" t="str">
            <v>ÅRHUS</v>
          </cell>
          <cell r="C1146" t="str">
            <v>HANDICAP</v>
          </cell>
          <cell r="I1146" t="str">
            <v>Rejselængde</v>
          </cell>
          <cell r="V1146">
            <v>26</v>
          </cell>
        </row>
        <row r="1147">
          <cell r="A1147" t="str">
            <v>ÅRHUS</v>
          </cell>
          <cell r="C1147" t="str">
            <v>HANDICAP</v>
          </cell>
          <cell r="I1147" t="str">
            <v>Passagerer</v>
          </cell>
          <cell r="V1147">
            <v>2</v>
          </cell>
        </row>
        <row r="1148">
          <cell r="A1148" t="str">
            <v>ÅRHUS</v>
          </cell>
          <cell r="C1148" t="str">
            <v>HANDICAP</v>
          </cell>
          <cell r="I1148" t="str">
            <v>Netto</v>
          </cell>
          <cell r="V1148">
            <v>1047.43</v>
          </cell>
        </row>
        <row r="1149">
          <cell r="A1149" t="str">
            <v>ÅRHUS</v>
          </cell>
          <cell r="C1149" t="str">
            <v>HANDICAP</v>
          </cell>
          <cell r="I1149" t="str">
            <v>Adm.omk</v>
          </cell>
          <cell r="V1149">
            <v>0</v>
          </cell>
        </row>
        <row r="1150">
          <cell r="A1150" t="str">
            <v>ÅRHUS</v>
          </cell>
          <cell r="C1150" t="str">
            <v>HANDICAP</v>
          </cell>
          <cell r="I1150" t="str">
            <v>EB</v>
          </cell>
          <cell r="V1150">
            <v>144</v>
          </cell>
        </row>
        <row r="1151">
          <cell r="A1151" t="str">
            <v>ÅRHUS</v>
          </cell>
          <cell r="C1151" t="str">
            <v>HANDICAP</v>
          </cell>
          <cell r="I1151" t="str">
            <v>Ture</v>
          </cell>
          <cell r="V1151">
            <v>1</v>
          </cell>
        </row>
        <row r="1152">
          <cell r="A1152" t="str">
            <v>ÅRHUS</v>
          </cell>
          <cell r="C1152" t="str">
            <v>HANDICAP</v>
          </cell>
          <cell r="I1152" t="str">
            <v>Rejselængde</v>
          </cell>
          <cell r="V1152">
            <v>24</v>
          </cell>
        </row>
        <row r="1153">
          <cell r="A1153" t="str">
            <v>ÅRHUS</v>
          </cell>
          <cell r="C1153" t="str">
            <v>HANDICAP</v>
          </cell>
          <cell r="I1153" t="str">
            <v>Passagerer</v>
          </cell>
          <cell r="V1153">
            <v>2</v>
          </cell>
        </row>
        <row r="1154">
          <cell r="A1154" t="str">
            <v>ÅRHUS</v>
          </cell>
          <cell r="C1154" t="str">
            <v>HANDICAP</v>
          </cell>
          <cell r="I1154" t="str">
            <v>Netto</v>
          </cell>
          <cell r="V1154">
            <v>1490.04</v>
          </cell>
        </row>
        <row r="1155">
          <cell r="A1155" t="str">
            <v>ÅRHUS</v>
          </cell>
          <cell r="C1155" t="str">
            <v>HANDICAP</v>
          </cell>
          <cell r="I1155" t="str">
            <v>Adm.omk</v>
          </cell>
          <cell r="V1155">
            <v>0</v>
          </cell>
        </row>
        <row r="1156">
          <cell r="A1156" t="str">
            <v>ÅRHUS</v>
          </cell>
          <cell r="C1156" t="str">
            <v>HANDICAP</v>
          </cell>
          <cell r="I1156" t="str">
            <v>EB</v>
          </cell>
          <cell r="V1156">
            <v>1576</v>
          </cell>
        </row>
        <row r="1157">
          <cell r="A1157" t="str">
            <v>ÅRHUS</v>
          </cell>
          <cell r="C1157" t="str">
            <v>HANDICAP</v>
          </cell>
          <cell r="I1157" t="str">
            <v>Ture</v>
          </cell>
          <cell r="V1157">
            <v>4</v>
          </cell>
        </row>
        <row r="1158">
          <cell r="A1158" t="str">
            <v>ÅRHUS</v>
          </cell>
          <cell r="C1158" t="str">
            <v>HANDICAP</v>
          </cell>
          <cell r="I1158" t="str">
            <v>Rejselængde</v>
          </cell>
          <cell r="V1158">
            <v>340</v>
          </cell>
        </row>
        <row r="1159">
          <cell r="A1159" t="str">
            <v>ÅRHUS</v>
          </cell>
          <cell r="C1159" t="str">
            <v>HANDICAP</v>
          </cell>
          <cell r="I1159" t="str">
            <v>Passagerer</v>
          </cell>
          <cell r="V1159">
            <v>4</v>
          </cell>
        </row>
        <row r="1160">
          <cell r="A1160" t="str">
            <v>ÅRHUS</v>
          </cell>
          <cell r="C1160" t="str">
            <v>HANDICAP</v>
          </cell>
          <cell r="I1160" t="str">
            <v>Netto</v>
          </cell>
          <cell r="V1160">
            <v>102.94</v>
          </cell>
        </row>
        <row r="1161">
          <cell r="A1161" t="str">
            <v>ÅRHUS</v>
          </cell>
          <cell r="C1161" t="str">
            <v>HANDICAP</v>
          </cell>
          <cell r="I1161" t="str">
            <v>Adm.omk</v>
          </cell>
          <cell r="V1161">
            <v>0</v>
          </cell>
        </row>
        <row r="1162">
          <cell r="A1162" t="str">
            <v>ÅRHUS</v>
          </cell>
          <cell r="C1162" t="str">
            <v>HANDICAP</v>
          </cell>
          <cell r="I1162" t="str">
            <v>EB</v>
          </cell>
          <cell r="V1162">
            <v>82</v>
          </cell>
        </row>
        <row r="1163">
          <cell r="A1163" t="str">
            <v>ÅRHUS</v>
          </cell>
          <cell r="C1163" t="str">
            <v>HANDICAP</v>
          </cell>
          <cell r="I1163" t="str">
            <v>Ture</v>
          </cell>
          <cell r="V1163">
            <v>2</v>
          </cell>
        </row>
        <row r="1164">
          <cell r="A1164" t="str">
            <v>ÅRHUS</v>
          </cell>
          <cell r="C1164" t="str">
            <v>HANDICAP</v>
          </cell>
          <cell r="I1164" t="str">
            <v>Rejselængde</v>
          </cell>
          <cell r="V1164">
            <v>0</v>
          </cell>
        </row>
        <row r="1165">
          <cell r="A1165" t="str">
            <v>ÅRHUS</v>
          </cell>
          <cell r="C1165" t="str">
            <v>HANDICAP</v>
          </cell>
          <cell r="I1165" t="str">
            <v>Passagerer</v>
          </cell>
          <cell r="V1165">
            <v>2</v>
          </cell>
        </row>
        <row r="1166">
          <cell r="A1166" t="str">
            <v>ÅRHUS</v>
          </cell>
          <cell r="C1166" t="str">
            <v>HANDICAP</v>
          </cell>
          <cell r="I1166" t="str">
            <v>Netto</v>
          </cell>
          <cell r="V1166">
            <v>867.49</v>
          </cell>
        </row>
        <row r="1167">
          <cell r="A1167" t="str">
            <v>ÅRHUS</v>
          </cell>
          <cell r="C1167" t="str">
            <v>HANDICAP</v>
          </cell>
          <cell r="I1167" t="str">
            <v>Adm.omk</v>
          </cell>
          <cell r="V1167">
            <v>0</v>
          </cell>
        </row>
        <row r="1168">
          <cell r="A1168" t="str">
            <v>ÅRHUS</v>
          </cell>
          <cell r="C1168" t="str">
            <v>HANDICAP</v>
          </cell>
          <cell r="I1168" t="str">
            <v>EB</v>
          </cell>
          <cell r="V1168">
            <v>0</v>
          </cell>
        </row>
        <row r="1169">
          <cell r="A1169" t="str">
            <v>ÅRHUS</v>
          </cell>
          <cell r="C1169" t="str">
            <v>HANDICAP</v>
          </cell>
          <cell r="I1169" t="str">
            <v>Ture</v>
          </cell>
          <cell r="V1169">
            <v>1</v>
          </cell>
        </row>
        <row r="1170">
          <cell r="A1170" t="str">
            <v>ÅRHUS</v>
          </cell>
          <cell r="C1170" t="str">
            <v>HANDICAP</v>
          </cell>
          <cell r="I1170" t="str">
            <v>Rejselængde</v>
          </cell>
          <cell r="V1170">
            <v>24</v>
          </cell>
        </row>
        <row r="1171">
          <cell r="A1171" t="str">
            <v>ÅRHUS</v>
          </cell>
          <cell r="C1171" t="str">
            <v>HANDICAP</v>
          </cell>
          <cell r="I1171" t="str">
            <v>Passagerer</v>
          </cell>
          <cell r="V1171">
            <v>1</v>
          </cell>
        </row>
        <row r="1172">
          <cell r="A1172" t="str">
            <v>ÅRHUS</v>
          </cell>
          <cell r="C1172" t="str">
            <v>HANDICAP</v>
          </cell>
          <cell r="I1172" t="str">
            <v>Netto</v>
          </cell>
          <cell r="V1172">
            <v>25238.74</v>
          </cell>
        </row>
        <row r="1173">
          <cell r="A1173" t="str">
            <v>ÅRHUS</v>
          </cell>
          <cell r="C1173" t="str">
            <v>HANDICAP</v>
          </cell>
          <cell r="I1173" t="str">
            <v>Adm.omk</v>
          </cell>
          <cell r="V1173">
            <v>0</v>
          </cell>
        </row>
        <row r="1174">
          <cell r="A1174" t="str">
            <v>ÅRHUS</v>
          </cell>
          <cell r="C1174" t="str">
            <v>HANDICAP</v>
          </cell>
          <cell r="I1174" t="str">
            <v>EB</v>
          </cell>
          <cell r="V1174">
            <v>8026</v>
          </cell>
        </row>
        <row r="1175">
          <cell r="A1175" t="str">
            <v>ÅRHUS</v>
          </cell>
          <cell r="C1175" t="str">
            <v>HANDICAP</v>
          </cell>
          <cell r="I1175" t="str">
            <v>Ture</v>
          </cell>
          <cell r="V1175">
            <v>38</v>
          </cell>
        </row>
        <row r="1176">
          <cell r="A1176" t="str">
            <v>ÅRHUS</v>
          </cell>
          <cell r="C1176" t="str">
            <v>HANDICAP</v>
          </cell>
          <cell r="I1176" t="str">
            <v>Rejselængde</v>
          </cell>
          <cell r="V1176">
            <v>1713</v>
          </cell>
        </row>
        <row r="1177">
          <cell r="A1177" t="str">
            <v>ÅRHUS</v>
          </cell>
          <cell r="C1177" t="str">
            <v>HANDICAP</v>
          </cell>
          <cell r="I1177" t="str">
            <v>Passagerer</v>
          </cell>
          <cell r="V1177">
            <v>54</v>
          </cell>
        </row>
        <row r="1178">
          <cell r="A1178" t="str">
            <v>ÅRHUS</v>
          </cell>
          <cell r="C1178" t="str">
            <v>HANDICAP</v>
          </cell>
          <cell r="I1178" t="str">
            <v>Netto</v>
          </cell>
          <cell r="V1178">
            <v>20593.64</v>
          </cell>
        </row>
        <row r="1179">
          <cell r="A1179" t="str">
            <v>ÅRHUS</v>
          </cell>
          <cell r="C1179" t="str">
            <v>HANDICAP</v>
          </cell>
          <cell r="I1179" t="str">
            <v>Adm.omk</v>
          </cell>
          <cell r="V1179">
            <v>0</v>
          </cell>
        </row>
        <row r="1180">
          <cell r="A1180" t="str">
            <v>ÅRHUS</v>
          </cell>
          <cell r="C1180" t="str">
            <v>HANDICAP</v>
          </cell>
          <cell r="I1180" t="str">
            <v>EB</v>
          </cell>
          <cell r="V1180">
            <v>9334</v>
          </cell>
        </row>
        <row r="1181">
          <cell r="A1181" t="str">
            <v>ÅRHUS</v>
          </cell>
          <cell r="C1181" t="str">
            <v>HANDICAP</v>
          </cell>
          <cell r="I1181" t="str">
            <v>Ture</v>
          </cell>
          <cell r="V1181">
            <v>52</v>
          </cell>
        </row>
        <row r="1182">
          <cell r="A1182" t="str">
            <v>ÅRHUS</v>
          </cell>
          <cell r="C1182" t="str">
            <v>HANDICAP</v>
          </cell>
          <cell r="I1182" t="str">
            <v>Rejselængde</v>
          </cell>
          <cell r="V1182">
            <v>2130</v>
          </cell>
        </row>
        <row r="1183">
          <cell r="A1183" t="str">
            <v>ÅRHUS</v>
          </cell>
          <cell r="C1183" t="str">
            <v>HANDICAP</v>
          </cell>
          <cell r="I1183" t="str">
            <v>Passagerer</v>
          </cell>
          <cell r="V1183">
            <v>63</v>
          </cell>
        </row>
        <row r="1184">
          <cell r="A1184" t="str">
            <v>ÅRHUS</v>
          </cell>
          <cell r="C1184" t="str">
            <v>HANDICAP</v>
          </cell>
          <cell r="I1184" t="str">
            <v>Netto</v>
          </cell>
          <cell r="V1184">
            <v>49496.480000000003</v>
          </cell>
        </row>
        <row r="1185">
          <cell r="A1185" t="str">
            <v>ÅRHUS</v>
          </cell>
          <cell r="C1185" t="str">
            <v>HANDICAP</v>
          </cell>
          <cell r="I1185" t="str">
            <v>Adm.omk</v>
          </cell>
          <cell r="V1185">
            <v>0</v>
          </cell>
        </row>
        <row r="1186">
          <cell r="A1186" t="str">
            <v>ÅRHUS</v>
          </cell>
          <cell r="C1186" t="str">
            <v>HANDICAP</v>
          </cell>
          <cell r="I1186" t="str">
            <v>EB</v>
          </cell>
          <cell r="V1186">
            <v>12895</v>
          </cell>
        </row>
        <row r="1187">
          <cell r="A1187" t="str">
            <v>ÅRHUS</v>
          </cell>
          <cell r="C1187" t="str">
            <v>HANDICAP</v>
          </cell>
          <cell r="I1187" t="str">
            <v>Ture</v>
          </cell>
          <cell r="V1187">
            <v>70</v>
          </cell>
        </row>
        <row r="1188">
          <cell r="A1188" t="str">
            <v>ÅRHUS</v>
          </cell>
          <cell r="C1188" t="str">
            <v>HANDICAP</v>
          </cell>
          <cell r="I1188" t="str">
            <v>Rejselængde</v>
          </cell>
          <cell r="V1188">
            <v>2921</v>
          </cell>
        </row>
        <row r="1189">
          <cell r="A1189" t="str">
            <v>ÅRHUS</v>
          </cell>
          <cell r="C1189" t="str">
            <v>HANDICAP</v>
          </cell>
          <cell r="I1189" t="str">
            <v>Passagerer</v>
          </cell>
          <cell r="V1189">
            <v>83</v>
          </cell>
        </row>
        <row r="1190">
          <cell r="A1190" t="str">
            <v>ÅRHUS</v>
          </cell>
          <cell r="C1190" t="str">
            <v>HANDICAP</v>
          </cell>
          <cell r="I1190" t="str">
            <v>Netto</v>
          </cell>
          <cell r="V1190">
            <v>30459.710000000003</v>
          </cell>
        </row>
        <row r="1191">
          <cell r="A1191" t="str">
            <v>ÅRHUS</v>
          </cell>
          <cell r="C1191" t="str">
            <v>HANDICAP</v>
          </cell>
          <cell r="I1191" t="str">
            <v>Adm.omk</v>
          </cell>
          <cell r="V1191">
            <v>0</v>
          </cell>
        </row>
        <row r="1192">
          <cell r="A1192" t="str">
            <v>ÅRHUS</v>
          </cell>
          <cell r="C1192" t="str">
            <v>HANDICAP</v>
          </cell>
          <cell r="I1192" t="str">
            <v>EB</v>
          </cell>
          <cell r="V1192">
            <v>13466</v>
          </cell>
        </row>
        <row r="1193">
          <cell r="A1193" t="str">
            <v>ÅRHUS</v>
          </cell>
          <cell r="C1193" t="str">
            <v>HANDICAP</v>
          </cell>
          <cell r="I1193" t="str">
            <v>Ture</v>
          </cell>
          <cell r="V1193">
            <v>85</v>
          </cell>
        </row>
        <row r="1194">
          <cell r="A1194" t="str">
            <v>ÅRHUS</v>
          </cell>
          <cell r="C1194" t="str">
            <v>HANDICAP</v>
          </cell>
          <cell r="I1194" t="str">
            <v>Rejselængde</v>
          </cell>
          <cell r="V1194">
            <v>3191</v>
          </cell>
        </row>
        <row r="1195">
          <cell r="A1195" t="str">
            <v>ÅRHUS</v>
          </cell>
          <cell r="C1195" t="str">
            <v>HANDICAP</v>
          </cell>
          <cell r="I1195" t="str">
            <v>Passagerer</v>
          </cell>
          <cell r="V1195">
            <v>96</v>
          </cell>
        </row>
        <row r="1196">
          <cell r="A1196" t="str">
            <v>ÅRHUS</v>
          </cell>
          <cell r="C1196" t="str">
            <v>HANDICAP</v>
          </cell>
          <cell r="I1196" t="str">
            <v>Netto</v>
          </cell>
          <cell r="V1196">
            <v>13763.970000000001</v>
          </cell>
        </row>
        <row r="1197">
          <cell r="A1197" t="str">
            <v>ÅRHUS</v>
          </cell>
          <cell r="C1197" t="str">
            <v>HANDICAP</v>
          </cell>
          <cell r="I1197" t="str">
            <v>Adm.omk</v>
          </cell>
          <cell r="V1197">
            <v>0</v>
          </cell>
        </row>
        <row r="1198">
          <cell r="A1198" t="str">
            <v>ÅRHUS</v>
          </cell>
          <cell r="C1198" t="str">
            <v>HANDICAP</v>
          </cell>
          <cell r="I1198" t="str">
            <v>EB</v>
          </cell>
          <cell r="V1198">
            <v>3744</v>
          </cell>
        </row>
        <row r="1199">
          <cell r="A1199" t="str">
            <v>ÅRHUS</v>
          </cell>
          <cell r="C1199" t="str">
            <v>HANDICAP</v>
          </cell>
          <cell r="I1199" t="str">
            <v>Ture</v>
          </cell>
          <cell r="V1199">
            <v>21</v>
          </cell>
        </row>
        <row r="1200">
          <cell r="A1200" t="str">
            <v>ÅRHUS</v>
          </cell>
          <cell r="C1200" t="str">
            <v>HANDICAP</v>
          </cell>
          <cell r="I1200" t="str">
            <v>Rejselængde</v>
          </cell>
          <cell r="V1200">
            <v>851</v>
          </cell>
        </row>
        <row r="1201">
          <cell r="A1201" t="str">
            <v>ÅRHUS</v>
          </cell>
          <cell r="C1201" t="str">
            <v>HANDICAP</v>
          </cell>
          <cell r="I1201" t="str">
            <v>Passagerer</v>
          </cell>
          <cell r="V1201">
            <v>31</v>
          </cell>
        </row>
        <row r="1202">
          <cell r="A1202" t="str">
            <v>ÅRHUS</v>
          </cell>
          <cell r="C1202" t="str">
            <v>HANDICAP</v>
          </cell>
          <cell r="I1202" t="str">
            <v>Netto</v>
          </cell>
          <cell r="V1202">
            <v>7540.15</v>
          </cell>
        </row>
        <row r="1203">
          <cell r="A1203" t="str">
            <v>ÅRHUS</v>
          </cell>
          <cell r="C1203" t="str">
            <v>HANDICAP</v>
          </cell>
          <cell r="I1203" t="str">
            <v>Adm.omk</v>
          </cell>
          <cell r="V1203">
            <v>0</v>
          </cell>
        </row>
        <row r="1204">
          <cell r="A1204" t="str">
            <v>ÅRHUS</v>
          </cell>
          <cell r="C1204" t="str">
            <v>HANDICAP</v>
          </cell>
          <cell r="I1204" t="str">
            <v>EB</v>
          </cell>
          <cell r="V1204">
            <v>3418</v>
          </cell>
        </row>
        <row r="1205">
          <cell r="A1205" t="str">
            <v>ÅRHUS</v>
          </cell>
          <cell r="C1205" t="str">
            <v>HANDICAP</v>
          </cell>
          <cell r="I1205" t="str">
            <v>Ture</v>
          </cell>
          <cell r="V1205">
            <v>17</v>
          </cell>
        </row>
        <row r="1206">
          <cell r="A1206" t="str">
            <v>ÅRHUS</v>
          </cell>
          <cell r="C1206" t="str">
            <v>HANDICAP</v>
          </cell>
          <cell r="I1206" t="str">
            <v>Rejselængde</v>
          </cell>
          <cell r="V1206">
            <v>713</v>
          </cell>
        </row>
        <row r="1207">
          <cell r="A1207" t="str">
            <v>ÅRHUS</v>
          </cell>
          <cell r="C1207" t="str">
            <v>HANDICAP</v>
          </cell>
          <cell r="I1207" t="str">
            <v>Passagerer</v>
          </cell>
          <cell r="V1207">
            <v>26</v>
          </cell>
        </row>
        <row r="1208">
          <cell r="A1208" t="str">
            <v>ÅRHUS</v>
          </cell>
          <cell r="C1208" t="str">
            <v>HANDICAP</v>
          </cell>
          <cell r="I1208" t="str">
            <v>Netto</v>
          </cell>
          <cell r="V1208">
            <v>3054.9700000000003</v>
          </cell>
        </row>
        <row r="1209">
          <cell r="A1209" t="str">
            <v>ÅRHUS</v>
          </cell>
          <cell r="C1209" t="str">
            <v>HANDICAP</v>
          </cell>
          <cell r="I1209" t="str">
            <v>Adm.omk</v>
          </cell>
          <cell r="V1209">
            <v>0</v>
          </cell>
        </row>
        <row r="1210">
          <cell r="A1210" t="str">
            <v>ÅRHUS</v>
          </cell>
          <cell r="C1210" t="str">
            <v>HANDICAP</v>
          </cell>
          <cell r="I1210" t="str">
            <v>EB</v>
          </cell>
          <cell r="V1210">
            <v>0</v>
          </cell>
        </row>
        <row r="1211">
          <cell r="A1211" t="str">
            <v>ÅRHUS</v>
          </cell>
          <cell r="C1211" t="str">
            <v>HANDICAP</v>
          </cell>
          <cell r="I1211" t="str">
            <v>Ture</v>
          </cell>
          <cell r="V1211">
            <v>5</v>
          </cell>
        </row>
        <row r="1212">
          <cell r="A1212" t="str">
            <v>ÅRHUS</v>
          </cell>
          <cell r="C1212" t="str">
            <v>HANDICAP</v>
          </cell>
          <cell r="I1212" t="str">
            <v>Rejselængde</v>
          </cell>
          <cell r="V1212">
            <v>180</v>
          </cell>
        </row>
        <row r="1213">
          <cell r="A1213" t="str">
            <v>ÅRHUS</v>
          </cell>
          <cell r="C1213" t="str">
            <v>HANDICAP</v>
          </cell>
          <cell r="I1213" t="str">
            <v>Passagerer</v>
          </cell>
          <cell r="V1213">
            <v>5</v>
          </cell>
        </row>
        <row r="1214">
          <cell r="A1214" t="str">
            <v>ÅRHUS</v>
          </cell>
          <cell r="C1214" t="str">
            <v>HANDICAP</v>
          </cell>
          <cell r="I1214" t="str">
            <v>Netto</v>
          </cell>
          <cell r="V1214">
            <v>282.32</v>
          </cell>
        </row>
        <row r="1215">
          <cell r="A1215" t="str">
            <v>ÅRHUS</v>
          </cell>
          <cell r="C1215" t="str">
            <v>HANDICAP</v>
          </cell>
          <cell r="I1215" t="str">
            <v>Adm.omk</v>
          </cell>
          <cell r="V1215">
            <v>0</v>
          </cell>
        </row>
        <row r="1216">
          <cell r="A1216" t="str">
            <v>ÅRHUS</v>
          </cell>
          <cell r="C1216" t="str">
            <v>HANDICAP</v>
          </cell>
          <cell r="I1216" t="str">
            <v>EB</v>
          </cell>
          <cell r="V1216">
            <v>0</v>
          </cell>
        </row>
        <row r="1217">
          <cell r="A1217" t="str">
            <v>ÅRHUS</v>
          </cell>
          <cell r="C1217" t="str">
            <v>HANDICAP</v>
          </cell>
          <cell r="I1217" t="str">
            <v>Ture</v>
          </cell>
          <cell r="V1217">
            <v>1</v>
          </cell>
        </row>
        <row r="1218">
          <cell r="A1218" t="str">
            <v>ÅRHUS</v>
          </cell>
          <cell r="C1218" t="str">
            <v>HANDICAP</v>
          </cell>
          <cell r="I1218" t="str">
            <v>Rejselængde</v>
          </cell>
          <cell r="V1218">
            <v>33</v>
          </cell>
        </row>
        <row r="1219">
          <cell r="A1219" t="str">
            <v>ÅRHUS</v>
          </cell>
          <cell r="C1219" t="str">
            <v>HANDICAP</v>
          </cell>
          <cell r="I1219" t="str">
            <v>Passagerer</v>
          </cell>
          <cell r="V1219">
            <v>1</v>
          </cell>
        </row>
        <row r="1220">
          <cell r="A1220" t="str">
            <v>ÅRHUS</v>
          </cell>
          <cell r="C1220" t="str">
            <v>HANDICAP</v>
          </cell>
          <cell r="I1220" t="str">
            <v>Netto</v>
          </cell>
          <cell r="V1220">
            <v>-250</v>
          </cell>
        </row>
        <row r="1221">
          <cell r="A1221" t="str">
            <v>ÅRHUS</v>
          </cell>
          <cell r="C1221" t="str">
            <v>HANDICAP</v>
          </cell>
          <cell r="I1221" t="str">
            <v>Adm.omk</v>
          </cell>
          <cell r="V1221">
            <v>0</v>
          </cell>
        </row>
        <row r="1222">
          <cell r="A1222" t="str">
            <v>ÅRHUS</v>
          </cell>
          <cell r="C1222" t="str">
            <v>HANDICAP</v>
          </cell>
          <cell r="I1222" t="str">
            <v>EB</v>
          </cell>
          <cell r="V1222">
            <v>250</v>
          </cell>
        </row>
        <row r="1223">
          <cell r="A1223" t="str">
            <v>ÅRHUS</v>
          </cell>
          <cell r="C1223" t="str">
            <v>HANDICAP</v>
          </cell>
          <cell r="I1223" t="str">
            <v>Ture</v>
          </cell>
          <cell r="V1223">
            <v>1</v>
          </cell>
        </row>
        <row r="1224">
          <cell r="A1224" t="str">
            <v>ÅRHUS</v>
          </cell>
          <cell r="C1224" t="str">
            <v>HANDICAP</v>
          </cell>
          <cell r="I1224" t="str">
            <v>Rejselængde</v>
          </cell>
          <cell r="V1224">
            <v>7</v>
          </cell>
        </row>
        <row r="1225">
          <cell r="A1225" t="str">
            <v>ÅRHUS</v>
          </cell>
          <cell r="C1225" t="str">
            <v>HANDICAP</v>
          </cell>
          <cell r="I1225" t="str">
            <v>Passagerer</v>
          </cell>
          <cell r="V1225">
            <v>1</v>
          </cell>
        </row>
        <row r="1226">
          <cell r="A1226" t="str">
            <v>ÅRHUS</v>
          </cell>
          <cell r="C1226" t="str">
            <v>HANDICAP</v>
          </cell>
          <cell r="I1226" t="str">
            <v>Netto</v>
          </cell>
          <cell r="V1226">
            <v>68226.320000000007</v>
          </cell>
        </row>
        <row r="1227">
          <cell r="A1227" t="str">
            <v>ÅRHUS</v>
          </cell>
          <cell r="C1227" t="str">
            <v>HANDICAP</v>
          </cell>
          <cell r="I1227" t="str">
            <v>Adm.omk</v>
          </cell>
          <cell r="V1227">
            <v>0</v>
          </cell>
        </row>
        <row r="1228">
          <cell r="A1228" t="str">
            <v>ÅRHUS</v>
          </cell>
          <cell r="C1228" t="str">
            <v>HANDICAP</v>
          </cell>
          <cell r="I1228" t="str">
            <v>EB</v>
          </cell>
          <cell r="V1228">
            <v>10738</v>
          </cell>
        </row>
        <row r="1229">
          <cell r="A1229" t="str">
            <v>ÅRHUS</v>
          </cell>
          <cell r="C1229" t="str">
            <v>HANDICAP</v>
          </cell>
          <cell r="I1229" t="str">
            <v>Ture</v>
          </cell>
          <cell r="V1229">
            <v>136</v>
          </cell>
        </row>
        <row r="1230">
          <cell r="A1230" t="str">
            <v>ÅRHUS</v>
          </cell>
          <cell r="C1230" t="str">
            <v>HANDICAP</v>
          </cell>
          <cell r="I1230" t="str">
            <v>Rejselængde</v>
          </cell>
          <cell r="V1230">
            <v>2299</v>
          </cell>
        </row>
        <row r="1231">
          <cell r="A1231" t="str">
            <v>ÅRHUS</v>
          </cell>
          <cell r="C1231" t="str">
            <v>HANDICAP</v>
          </cell>
          <cell r="I1231" t="str">
            <v>Passagerer</v>
          </cell>
          <cell r="V1231">
            <v>185</v>
          </cell>
        </row>
        <row r="1232">
          <cell r="A1232" t="str">
            <v>ÅRHUS</v>
          </cell>
          <cell r="C1232" t="str">
            <v>HANDICAP</v>
          </cell>
          <cell r="I1232" t="str">
            <v>Netto</v>
          </cell>
          <cell r="V1232">
            <v>78581.929999999993</v>
          </cell>
        </row>
        <row r="1233">
          <cell r="A1233" t="str">
            <v>ÅRHUS</v>
          </cell>
          <cell r="C1233" t="str">
            <v>HANDICAP</v>
          </cell>
          <cell r="I1233" t="str">
            <v>Adm.omk</v>
          </cell>
          <cell r="V1233">
            <v>0</v>
          </cell>
        </row>
        <row r="1234">
          <cell r="A1234" t="str">
            <v>ÅRHUS</v>
          </cell>
          <cell r="C1234" t="str">
            <v>HANDICAP</v>
          </cell>
          <cell r="I1234" t="str">
            <v>EB</v>
          </cell>
          <cell r="V1234">
            <v>22671</v>
          </cell>
        </row>
        <row r="1235">
          <cell r="A1235" t="str">
            <v>ÅRHUS</v>
          </cell>
          <cell r="C1235" t="str">
            <v>HANDICAP</v>
          </cell>
          <cell r="I1235" t="str">
            <v>Ture</v>
          </cell>
          <cell r="V1235">
            <v>330</v>
          </cell>
        </row>
        <row r="1236">
          <cell r="A1236" t="str">
            <v>ÅRHUS</v>
          </cell>
          <cell r="C1236" t="str">
            <v>HANDICAP</v>
          </cell>
          <cell r="I1236" t="str">
            <v>Rejselængde</v>
          </cell>
          <cell r="V1236">
            <v>5027</v>
          </cell>
        </row>
        <row r="1237">
          <cell r="A1237" t="str">
            <v>ÅRHUS</v>
          </cell>
          <cell r="C1237" t="str">
            <v>HANDICAP</v>
          </cell>
          <cell r="I1237" t="str">
            <v>Passagerer</v>
          </cell>
          <cell r="V1237">
            <v>357</v>
          </cell>
        </row>
        <row r="1238">
          <cell r="A1238" t="str">
            <v>ÅRHUS</v>
          </cell>
          <cell r="C1238" t="str">
            <v>HANDICAP</v>
          </cell>
          <cell r="I1238" t="str">
            <v>Netto</v>
          </cell>
          <cell r="V1238">
            <v>186168.59</v>
          </cell>
        </row>
        <row r="1239">
          <cell r="A1239" t="str">
            <v>ÅRHUS</v>
          </cell>
          <cell r="C1239" t="str">
            <v>HANDICAP</v>
          </cell>
          <cell r="I1239" t="str">
            <v>Adm.omk</v>
          </cell>
          <cell r="V1239">
            <v>0</v>
          </cell>
        </row>
        <row r="1240">
          <cell r="A1240" t="str">
            <v>ÅRHUS</v>
          </cell>
          <cell r="C1240" t="str">
            <v>HANDICAP</v>
          </cell>
          <cell r="I1240" t="str">
            <v>EB</v>
          </cell>
          <cell r="V1240">
            <v>33141</v>
          </cell>
        </row>
        <row r="1241">
          <cell r="A1241" t="str">
            <v>ÅRHUS</v>
          </cell>
          <cell r="C1241" t="str">
            <v>HANDICAP</v>
          </cell>
          <cell r="I1241" t="str">
            <v>Ture</v>
          </cell>
          <cell r="V1241">
            <v>375</v>
          </cell>
        </row>
        <row r="1242">
          <cell r="A1242" t="str">
            <v>ÅRHUS</v>
          </cell>
          <cell r="C1242" t="str">
            <v>HANDICAP</v>
          </cell>
          <cell r="I1242" t="str">
            <v>Rejselængde</v>
          </cell>
          <cell r="V1242">
            <v>6914</v>
          </cell>
        </row>
        <row r="1243">
          <cell r="A1243" t="str">
            <v>ÅRHUS</v>
          </cell>
          <cell r="C1243" t="str">
            <v>HANDICAP</v>
          </cell>
          <cell r="I1243" t="str">
            <v>Passagerer</v>
          </cell>
          <cell r="V1243">
            <v>523</v>
          </cell>
        </row>
        <row r="1244">
          <cell r="A1244" t="str">
            <v>ÅRHUS</v>
          </cell>
          <cell r="C1244" t="str">
            <v>HANDICAP</v>
          </cell>
          <cell r="I1244" t="str">
            <v>Netto</v>
          </cell>
          <cell r="V1244">
            <v>46746.319999999992</v>
          </cell>
        </row>
        <row r="1245">
          <cell r="A1245" t="str">
            <v>ÅRHUS</v>
          </cell>
          <cell r="C1245" t="str">
            <v>HANDICAP</v>
          </cell>
          <cell r="I1245" t="str">
            <v>Adm.omk</v>
          </cell>
          <cell r="V1245">
            <v>0</v>
          </cell>
        </row>
        <row r="1246">
          <cell r="A1246" t="str">
            <v>ÅRHUS</v>
          </cell>
          <cell r="C1246" t="str">
            <v>HANDICAP</v>
          </cell>
          <cell r="I1246" t="str">
            <v>EB</v>
          </cell>
          <cell r="V1246">
            <v>15790</v>
          </cell>
        </row>
        <row r="1247">
          <cell r="A1247" t="str">
            <v>ÅRHUS</v>
          </cell>
          <cell r="C1247" t="str">
            <v>HANDICAP</v>
          </cell>
          <cell r="I1247" t="str">
            <v>Ture</v>
          </cell>
          <cell r="V1247">
            <v>184</v>
          </cell>
        </row>
        <row r="1248">
          <cell r="A1248" t="str">
            <v>ÅRHUS</v>
          </cell>
          <cell r="C1248" t="str">
            <v>HANDICAP</v>
          </cell>
          <cell r="I1248" t="str">
            <v>Rejselængde</v>
          </cell>
          <cell r="V1248">
            <v>3434</v>
          </cell>
        </row>
        <row r="1249">
          <cell r="A1249" t="str">
            <v>ÅRHUS</v>
          </cell>
          <cell r="C1249" t="str">
            <v>HANDICAP</v>
          </cell>
          <cell r="I1249" t="str">
            <v>Passagerer</v>
          </cell>
          <cell r="V1249">
            <v>233</v>
          </cell>
        </row>
        <row r="1250">
          <cell r="A1250" t="str">
            <v>ÅRHUS</v>
          </cell>
          <cell r="C1250" t="str">
            <v>HANDICAP</v>
          </cell>
          <cell r="I1250" t="str">
            <v>Netto</v>
          </cell>
          <cell r="V1250">
            <v>14349.669999999998</v>
          </cell>
        </row>
        <row r="1251">
          <cell r="A1251" t="str">
            <v>ÅRHUS</v>
          </cell>
          <cell r="C1251" t="str">
            <v>HANDICAP</v>
          </cell>
          <cell r="I1251" t="str">
            <v>Adm.omk</v>
          </cell>
          <cell r="V1251">
            <v>0</v>
          </cell>
        </row>
        <row r="1252">
          <cell r="A1252" t="str">
            <v>ÅRHUS</v>
          </cell>
          <cell r="C1252" t="str">
            <v>HANDICAP</v>
          </cell>
          <cell r="I1252" t="str">
            <v>EB</v>
          </cell>
          <cell r="V1252">
            <v>2201</v>
          </cell>
        </row>
        <row r="1253">
          <cell r="A1253" t="str">
            <v>ÅRHUS</v>
          </cell>
          <cell r="C1253" t="str">
            <v>HANDICAP</v>
          </cell>
          <cell r="I1253" t="str">
            <v>Ture</v>
          </cell>
          <cell r="V1253">
            <v>30</v>
          </cell>
        </row>
        <row r="1254">
          <cell r="A1254" t="str">
            <v>ÅRHUS</v>
          </cell>
          <cell r="C1254" t="str">
            <v>HANDICAP</v>
          </cell>
          <cell r="I1254" t="str">
            <v>Rejselængde</v>
          </cell>
          <cell r="V1254">
            <v>492</v>
          </cell>
        </row>
        <row r="1255">
          <cell r="A1255" t="str">
            <v>ÅRHUS</v>
          </cell>
          <cell r="C1255" t="str">
            <v>HANDICAP</v>
          </cell>
          <cell r="I1255" t="str">
            <v>Passagerer</v>
          </cell>
          <cell r="V1255">
            <v>36</v>
          </cell>
        </row>
        <row r="1256">
          <cell r="A1256" t="str">
            <v>ÅRHUS</v>
          </cell>
          <cell r="C1256" t="str">
            <v>HANDICAP</v>
          </cell>
          <cell r="I1256" t="str">
            <v>Netto</v>
          </cell>
          <cell r="V1256">
            <v>16362.990000000002</v>
          </cell>
        </row>
        <row r="1257">
          <cell r="A1257" t="str">
            <v>ÅRHUS</v>
          </cell>
          <cell r="C1257" t="str">
            <v>HANDICAP</v>
          </cell>
          <cell r="I1257" t="str">
            <v>Adm.omk</v>
          </cell>
          <cell r="V1257">
            <v>0</v>
          </cell>
        </row>
        <row r="1258">
          <cell r="A1258" t="str">
            <v>ÅRHUS</v>
          </cell>
          <cell r="C1258" t="str">
            <v>HANDICAP</v>
          </cell>
          <cell r="I1258" t="str">
            <v>EB</v>
          </cell>
          <cell r="V1258">
            <v>4969</v>
          </cell>
        </row>
        <row r="1259">
          <cell r="A1259" t="str">
            <v>ÅRHUS</v>
          </cell>
          <cell r="C1259" t="str">
            <v>HANDICAP</v>
          </cell>
          <cell r="I1259" t="str">
            <v>Ture</v>
          </cell>
          <cell r="V1259">
            <v>56</v>
          </cell>
        </row>
        <row r="1260">
          <cell r="A1260" t="str">
            <v>ÅRHUS</v>
          </cell>
          <cell r="C1260" t="str">
            <v>HANDICAP</v>
          </cell>
          <cell r="I1260" t="str">
            <v>Rejselængde</v>
          </cell>
          <cell r="V1260">
            <v>1211</v>
          </cell>
        </row>
        <row r="1261">
          <cell r="A1261" t="str">
            <v>ÅRHUS</v>
          </cell>
          <cell r="C1261" t="str">
            <v>HANDICAP</v>
          </cell>
          <cell r="I1261" t="str">
            <v>Passagerer</v>
          </cell>
          <cell r="V1261">
            <v>60</v>
          </cell>
        </row>
        <row r="1262">
          <cell r="A1262" t="str">
            <v>ÅRHUS</v>
          </cell>
          <cell r="C1262" t="str">
            <v>HANDICAP</v>
          </cell>
          <cell r="I1262" t="str">
            <v>Netto</v>
          </cell>
          <cell r="V1262">
            <v>972.93999999999994</v>
          </cell>
        </row>
        <row r="1263">
          <cell r="A1263" t="str">
            <v>ÅRHUS</v>
          </cell>
          <cell r="C1263" t="str">
            <v>HANDICAP</v>
          </cell>
          <cell r="I1263" t="str">
            <v>Adm.omk</v>
          </cell>
          <cell r="V1263">
            <v>0</v>
          </cell>
        </row>
        <row r="1264">
          <cell r="A1264" t="str">
            <v>ÅRHUS</v>
          </cell>
          <cell r="C1264" t="str">
            <v>HANDICAP</v>
          </cell>
          <cell r="I1264" t="str">
            <v>EB</v>
          </cell>
          <cell r="V1264">
            <v>0</v>
          </cell>
        </row>
        <row r="1265">
          <cell r="A1265" t="str">
            <v>ÅRHUS</v>
          </cell>
          <cell r="C1265" t="str">
            <v>HANDICAP</v>
          </cell>
          <cell r="I1265" t="str">
            <v>Ture</v>
          </cell>
          <cell r="V1265">
            <v>4</v>
          </cell>
        </row>
        <row r="1266">
          <cell r="A1266" t="str">
            <v>ÅRHUS</v>
          </cell>
          <cell r="C1266" t="str">
            <v>HANDICAP</v>
          </cell>
          <cell r="I1266" t="str">
            <v>Rejselængde</v>
          </cell>
          <cell r="V1266">
            <v>41</v>
          </cell>
        </row>
        <row r="1267">
          <cell r="A1267" t="str">
            <v>ÅRHUS</v>
          </cell>
          <cell r="C1267" t="str">
            <v>HANDICAP</v>
          </cell>
          <cell r="I1267" t="str">
            <v>Passagerer</v>
          </cell>
          <cell r="V1267">
            <v>4</v>
          </cell>
        </row>
        <row r="1268">
          <cell r="A1268" t="str">
            <v>ÅRHUS</v>
          </cell>
          <cell r="C1268" t="str">
            <v>HANDICAP</v>
          </cell>
          <cell r="I1268" t="str">
            <v>Netto</v>
          </cell>
          <cell r="V1268">
            <v>696.53</v>
          </cell>
        </row>
        <row r="1269">
          <cell r="A1269" t="str">
            <v>ÅRHUS</v>
          </cell>
          <cell r="C1269" t="str">
            <v>HANDICAP</v>
          </cell>
          <cell r="I1269" t="str">
            <v>Adm.omk</v>
          </cell>
          <cell r="V1269">
            <v>0</v>
          </cell>
        </row>
        <row r="1270">
          <cell r="A1270" t="str">
            <v>ÅRHUS</v>
          </cell>
          <cell r="C1270" t="str">
            <v>HANDICAP</v>
          </cell>
          <cell r="I1270" t="str">
            <v>EB</v>
          </cell>
          <cell r="V1270">
            <v>0</v>
          </cell>
        </row>
        <row r="1271">
          <cell r="A1271" t="str">
            <v>ÅRHUS</v>
          </cell>
          <cell r="C1271" t="str">
            <v>HANDICAP</v>
          </cell>
          <cell r="I1271" t="str">
            <v>Ture</v>
          </cell>
          <cell r="V1271">
            <v>1</v>
          </cell>
        </row>
        <row r="1272">
          <cell r="A1272" t="str">
            <v>ÅRHUS</v>
          </cell>
          <cell r="C1272" t="str">
            <v>HANDICAP</v>
          </cell>
          <cell r="I1272" t="str">
            <v>Rejselængde</v>
          </cell>
          <cell r="V1272">
            <v>28</v>
          </cell>
        </row>
        <row r="1273">
          <cell r="A1273" t="str">
            <v>ÅRHUS</v>
          </cell>
          <cell r="C1273" t="str">
            <v>HANDICAP</v>
          </cell>
          <cell r="I1273" t="str">
            <v>Passagerer</v>
          </cell>
          <cell r="V1273">
            <v>1</v>
          </cell>
        </row>
        <row r="1274">
          <cell r="A1274" t="str">
            <v>ÅRHUS</v>
          </cell>
          <cell r="C1274" t="str">
            <v>HANDICAP</v>
          </cell>
          <cell r="I1274" t="str">
            <v>Netto</v>
          </cell>
          <cell r="V1274">
            <v>1525.73</v>
          </cell>
        </row>
        <row r="1275">
          <cell r="A1275" t="str">
            <v>ÅRHUS</v>
          </cell>
          <cell r="C1275" t="str">
            <v>HANDICAP</v>
          </cell>
          <cell r="I1275" t="str">
            <v>Adm.omk</v>
          </cell>
          <cell r="V1275">
            <v>0</v>
          </cell>
        </row>
        <row r="1276">
          <cell r="A1276" t="str">
            <v>ÅRHUS</v>
          </cell>
          <cell r="C1276" t="str">
            <v>HANDICAP</v>
          </cell>
          <cell r="I1276" t="str">
            <v>EB</v>
          </cell>
          <cell r="V1276">
            <v>2256</v>
          </cell>
        </row>
        <row r="1277">
          <cell r="A1277" t="str">
            <v>ÅRHUS</v>
          </cell>
          <cell r="C1277" t="str">
            <v>HANDICAP</v>
          </cell>
          <cell r="I1277" t="str">
            <v>Ture</v>
          </cell>
          <cell r="V1277">
            <v>6</v>
          </cell>
        </row>
        <row r="1278">
          <cell r="A1278" t="str">
            <v>ÅRHUS</v>
          </cell>
          <cell r="C1278" t="str">
            <v>HANDICAP</v>
          </cell>
          <cell r="I1278" t="str">
            <v>Rejselængde</v>
          </cell>
          <cell r="V1278">
            <v>564</v>
          </cell>
        </row>
        <row r="1279">
          <cell r="A1279" t="str">
            <v>ÅRHUS</v>
          </cell>
          <cell r="C1279" t="str">
            <v>HANDICAP</v>
          </cell>
          <cell r="I1279" t="str">
            <v>Passagerer</v>
          </cell>
          <cell r="V1279">
            <v>6</v>
          </cell>
        </row>
        <row r="1280">
          <cell r="A1280" t="str">
            <v>ÅRHUS</v>
          </cell>
          <cell r="C1280" t="str">
            <v>HANDICAP</v>
          </cell>
          <cell r="I1280" t="str">
            <v>Netto</v>
          </cell>
          <cell r="V1280">
            <v>10380.84</v>
          </cell>
        </row>
        <row r="1281">
          <cell r="A1281" t="str">
            <v>ÅRHUS</v>
          </cell>
          <cell r="C1281" t="str">
            <v>HANDICAP</v>
          </cell>
          <cell r="I1281" t="str">
            <v>Adm.omk</v>
          </cell>
          <cell r="V1281">
            <v>0</v>
          </cell>
        </row>
        <row r="1282">
          <cell r="A1282" t="str">
            <v>ÅRHUS</v>
          </cell>
          <cell r="C1282" t="str">
            <v>HANDICAP</v>
          </cell>
          <cell r="I1282" t="str">
            <v>EB</v>
          </cell>
          <cell r="V1282">
            <v>3165</v>
          </cell>
        </row>
        <row r="1283">
          <cell r="A1283" t="str">
            <v>ÅRHUS</v>
          </cell>
          <cell r="C1283" t="str">
            <v>HANDICAP</v>
          </cell>
          <cell r="I1283" t="str">
            <v>Ture</v>
          </cell>
          <cell r="V1283">
            <v>8</v>
          </cell>
        </row>
        <row r="1284">
          <cell r="A1284" t="str">
            <v>ÅRHUS</v>
          </cell>
          <cell r="C1284" t="str">
            <v>HANDICAP</v>
          </cell>
          <cell r="I1284" t="str">
            <v>Rejselængde</v>
          </cell>
          <cell r="V1284">
            <v>558</v>
          </cell>
        </row>
        <row r="1285">
          <cell r="A1285" t="str">
            <v>ÅRHUS</v>
          </cell>
          <cell r="C1285" t="str">
            <v>HANDICAP</v>
          </cell>
          <cell r="I1285" t="str">
            <v>Passagerer</v>
          </cell>
          <cell r="V1285">
            <v>12</v>
          </cell>
        </row>
        <row r="1286">
          <cell r="A1286" t="str">
            <v>ÅRHUS</v>
          </cell>
          <cell r="C1286" t="str">
            <v>HANDICAP</v>
          </cell>
          <cell r="I1286" t="str">
            <v>Netto</v>
          </cell>
          <cell r="V1286">
            <v>138.01</v>
          </cell>
        </row>
        <row r="1287">
          <cell r="A1287" t="str">
            <v>ÅRHUS</v>
          </cell>
          <cell r="C1287" t="str">
            <v>HANDICAP</v>
          </cell>
          <cell r="I1287" t="str">
            <v>Adm.omk</v>
          </cell>
          <cell r="V1287">
            <v>0</v>
          </cell>
        </row>
        <row r="1288">
          <cell r="A1288" t="str">
            <v>ÅRHUS</v>
          </cell>
          <cell r="C1288" t="str">
            <v>HANDICAP</v>
          </cell>
          <cell r="I1288" t="str">
            <v>EB</v>
          </cell>
          <cell r="V1288">
            <v>56</v>
          </cell>
        </row>
        <row r="1289">
          <cell r="A1289" t="str">
            <v>ÅRHUS</v>
          </cell>
          <cell r="C1289" t="str">
            <v>HANDICAP</v>
          </cell>
          <cell r="I1289" t="str">
            <v>Ture</v>
          </cell>
          <cell r="V1289">
            <v>1</v>
          </cell>
        </row>
        <row r="1290">
          <cell r="A1290" t="str">
            <v>ÅRHUS</v>
          </cell>
          <cell r="C1290" t="str">
            <v>HANDICAP</v>
          </cell>
          <cell r="I1290" t="str">
            <v>Rejselængde</v>
          </cell>
          <cell r="V1290">
            <v>14</v>
          </cell>
        </row>
        <row r="1291">
          <cell r="A1291" t="str">
            <v>ÅRHUS</v>
          </cell>
          <cell r="C1291" t="str">
            <v>HANDICAP</v>
          </cell>
          <cell r="I1291" t="str">
            <v>Passagerer</v>
          </cell>
          <cell r="V1291">
            <v>1</v>
          </cell>
        </row>
        <row r="1292">
          <cell r="A1292" t="str">
            <v>ÅRHUS</v>
          </cell>
          <cell r="C1292" t="str">
            <v>HANDICAP</v>
          </cell>
          <cell r="I1292" t="str">
            <v>Netto</v>
          </cell>
          <cell r="V1292">
            <v>1368.98</v>
          </cell>
        </row>
        <row r="1293">
          <cell r="A1293" t="str">
            <v>ÅRHUS</v>
          </cell>
          <cell r="C1293" t="str">
            <v>HANDICAP</v>
          </cell>
          <cell r="I1293" t="str">
            <v>Adm.omk</v>
          </cell>
          <cell r="V1293">
            <v>0</v>
          </cell>
        </row>
        <row r="1294">
          <cell r="A1294" t="str">
            <v>ÅRHUS</v>
          </cell>
          <cell r="C1294" t="str">
            <v>HANDICAP</v>
          </cell>
          <cell r="I1294" t="str">
            <v>EB</v>
          </cell>
          <cell r="V1294">
            <v>0</v>
          </cell>
        </row>
        <row r="1295">
          <cell r="A1295" t="str">
            <v>ÅRHUS</v>
          </cell>
          <cell r="C1295" t="str">
            <v>HANDICAP</v>
          </cell>
          <cell r="I1295" t="str">
            <v>Ture</v>
          </cell>
          <cell r="V1295">
            <v>2</v>
          </cell>
        </row>
        <row r="1296">
          <cell r="A1296" t="str">
            <v>ÅRHUS</v>
          </cell>
          <cell r="C1296" t="str">
            <v>HANDICAP</v>
          </cell>
          <cell r="I1296" t="str">
            <v>Rejselængde</v>
          </cell>
          <cell r="V1296">
            <v>56</v>
          </cell>
        </row>
        <row r="1297">
          <cell r="A1297" t="str">
            <v>ÅRHUS</v>
          </cell>
          <cell r="C1297" t="str">
            <v>HANDICAP</v>
          </cell>
          <cell r="I1297" t="str">
            <v>Passagerer</v>
          </cell>
          <cell r="V1297">
            <v>2</v>
          </cell>
        </row>
        <row r="1298">
          <cell r="A1298" t="str">
            <v>ÅRHUS</v>
          </cell>
          <cell r="C1298" t="str">
            <v>HANDICAP</v>
          </cell>
          <cell r="I1298" t="str">
            <v>Netto</v>
          </cell>
          <cell r="V1298">
            <v>293.75</v>
          </cell>
        </row>
        <row r="1299">
          <cell r="A1299" t="str">
            <v>ÅRHUS</v>
          </cell>
          <cell r="C1299" t="str">
            <v>HANDICAP</v>
          </cell>
          <cell r="I1299" t="str">
            <v>Adm.omk</v>
          </cell>
          <cell r="V1299">
            <v>0</v>
          </cell>
        </row>
        <row r="1300">
          <cell r="A1300" t="str">
            <v>ÅRHUS</v>
          </cell>
          <cell r="C1300" t="str">
            <v>HANDICAP</v>
          </cell>
          <cell r="I1300" t="str">
            <v>EB</v>
          </cell>
          <cell r="V1300">
            <v>41</v>
          </cell>
        </row>
        <row r="1301">
          <cell r="A1301" t="str">
            <v>ÅRHUS</v>
          </cell>
          <cell r="C1301" t="str">
            <v>HANDICAP</v>
          </cell>
          <cell r="I1301" t="str">
            <v>Ture</v>
          </cell>
          <cell r="V1301">
            <v>1</v>
          </cell>
        </row>
        <row r="1302">
          <cell r="A1302" t="str">
            <v>ÅRHUS</v>
          </cell>
          <cell r="C1302" t="str">
            <v>HANDICAP</v>
          </cell>
          <cell r="I1302" t="str">
            <v>Rejselængde</v>
          </cell>
          <cell r="V1302">
            <v>7</v>
          </cell>
        </row>
        <row r="1303">
          <cell r="A1303" t="str">
            <v>ÅRHUS</v>
          </cell>
          <cell r="C1303" t="str">
            <v>HANDICAP</v>
          </cell>
          <cell r="I1303" t="str">
            <v>Passagerer</v>
          </cell>
          <cell r="V1303">
            <v>1</v>
          </cell>
        </row>
        <row r="1304">
          <cell r="A1304" t="str">
            <v>ÅRHUS</v>
          </cell>
          <cell r="C1304" t="str">
            <v>HANDICAP</v>
          </cell>
          <cell r="I1304" t="str">
            <v>Netto</v>
          </cell>
          <cell r="V1304">
            <v>3037.57</v>
          </cell>
        </row>
        <row r="1305">
          <cell r="A1305" t="str">
            <v>ÅRHUS</v>
          </cell>
          <cell r="C1305" t="str">
            <v>HANDICAP</v>
          </cell>
          <cell r="I1305" t="str">
            <v>Adm.omk</v>
          </cell>
          <cell r="V1305">
            <v>0</v>
          </cell>
        </row>
        <row r="1306">
          <cell r="A1306" t="str">
            <v>ÅRHUS</v>
          </cell>
          <cell r="C1306" t="str">
            <v>HANDICAP</v>
          </cell>
          <cell r="I1306" t="str">
            <v>EB</v>
          </cell>
          <cell r="V1306">
            <v>2725</v>
          </cell>
        </row>
        <row r="1307">
          <cell r="A1307" t="str">
            <v>ÅRHUS</v>
          </cell>
          <cell r="C1307" t="str">
            <v>HANDICAP</v>
          </cell>
          <cell r="I1307" t="str">
            <v>Ture</v>
          </cell>
          <cell r="V1307">
            <v>2</v>
          </cell>
        </row>
        <row r="1308">
          <cell r="A1308" t="str">
            <v>ÅRHUS</v>
          </cell>
          <cell r="C1308" t="str">
            <v>HANDICAP</v>
          </cell>
          <cell r="I1308" t="str">
            <v>Rejselængde</v>
          </cell>
          <cell r="V1308">
            <v>354</v>
          </cell>
        </row>
        <row r="1309">
          <cell r="A1309" t="str">
            <v>ÅRHUS</v>
          </cell>
          <cell r="C1309" t="str">
            <v>HANDICAP</v>
          </cell>
          <cell r="I1309" t="str">
            <v>Passagerer</v>
          </cell>
          <cell r="V1309">
            <v>2</v>
          </cell>
        </row>
        <row r="1310">
          <cell r="A1310" t="str">
            <v>ÅRHUS</v>
          </cell>
          <cell r="C1310" t="str">
            <v>HANDICAP</v>
          </cell>
          <cell r="I1310" t="str">
            <v>Netto</v>
          </cell>
          <cell r="V1310">
            <v>443.73</v>
          </cell>
        </row>
        <row r="1311">
          <cell r="A1311" t="str">
            <v>ÅRHUS</v>
          </cell>
          <cell r="C1311" t="str">
            <v>HANDICAP</v>
          </cell>
          <cell r="I1311" t="str">
            <v>Adm.omk</v>
          </cell>
          <cell r="V1311">
            <v>0</v>
          </cell>
        </row>
        <row r="1312">
          <cell r="A1312" t="str">
            <v>ÅRHUS</v>
          </cell>
          <cell r="C1312" t="str">
            <v>HANDICAP</v>
          </cell>
          <cell r="I1312" t="str">
            <v>EB</v>
          </cell>
          <cell r="V1312">
            <v>595</v>
          </cell>
        </row>
        <row r="1313">
          <cell r="A1313" t="str">
            <v>ÅRHUS</v>
          </cell>
          <cell r="C1313" t="str">
            <v>HANDICAP</v>
          </cell>
          <cell r="I1313" t="str">
            <v>Ture</v>
          </cell>
          <cell r="V1313">
            <v>1</v>
          </cell>
        </row>
        <row r="1314">
          <cell r="A1314" t="str">
            <v>ÅRHUS</v>
          </cell>
          <cell r="C1314" t="str">
            <v>HANDICAP</v>
          </cell>
          <cell r="I1314" t="str">
            <v>Rejselængde</v>
          </cell>
          <cell r="V1314">
            <v>115</v>
          </cell>
        </row>
        <row r="1315">
          <cell r="A1315" t="str">
            <v>ÅRHUS</v>
          </cell>
          <cell r="C1315" t="str">
            <v>HANDICAP</v>
          </cell>
          <cell r="I1315" t="str">
            <v>Passagerer</v>
          </cell>
          <cell r="V1315">
            <v>1</v>
          </cell>
        </row>
        <row r="1316">
          <cell r="A1316" t="str">
            <v>ÅRHUS</v>
          </cell>
          <cell r="C1316" t="str">
            <v>HANDICAP</v>
          </cell>
          <cell r="I1316" t="str">
            <v>Netto</v>
          </cell>
          <cell r="V1316">
            <v>5011.95</v>
          </cell>
        </row>
        <row r="1317">
          <cell r="A1317" t="str">
            <v>ÅRHUS</v>
          </cell>
          <cell r="C1317" t="str">
            <v>HANDICAP</v>
          </cell>
          <cell r="I1317" t="str">
            <v>Adm.omk</v>
          </cell>
          <cell r="V1317">
            <v>0</v>
          </cell>
        </row>
        <row r="1318">
          <cell r="A1318" t="str">
            <v>ÅRHUS</v>
          </cell>
          <cell r="C1318" t="str">
            <v>HANDICAP</v>
          </cell>
          <cell r="I1318" t="str">
            <v>EB</v>
          </cell>
          <cell r="V1318">
            <v>1367</v>
          </cell>
        </row>
        <row r="1319">
          <cell r="A1319" t="str">
            <v>ÅRHUS</v>
          </cell>
          <cell r="C1319" t="str">
            <v>HANDICAP</v>
          </cell>
          <cell r="I1319" t="str">
            <v>Ture</v>
          </cell>
          <cell r="V1319">
            <v>3</v>
          </cell>
        </row>
        <row r="1320">
          <cell r="A1320" t="str">
            <v>ÅRHUS</v>
          </cell>
          <cell r="C1320" t="str">
            <v>HANDICAP</v>
          </cell>
          <cell r="I1320" t="str">
            <v>Rejselængde</v>
          </cell>
          <cell r="V1320">
            <v>276</v>
          </cell>
        </row>
        <row r="1321">
          <cell r="A1321" t="str">
            <v>ÅRHUS</v>
          </cell>
          <cell r="C1321" t="str">
            <v>HANDICAP</v>
          </cell>
          <cell r="I1321" t="str">
            <v>Passagerer</v>
          </cell>
          <cell r="V1321">
            <v>4</v>
          </cell>
        </row>
        <row r="1322">
          <cell r="A1322" t="str">
            <v>ÅRHUS</v>
          </cell>
          <cell r="C1322" t="str">
            <v>HANDICAP</v>
          </cell>
          <cell r="I1322" t="str">
            <v>Netto</v>
          </cell>
          <cell r="V1322">
            <v>2732.88</v>
          </cell>
        </row>
        <row r="1323">
          <cell r="A1323" t="str">
            <v>ÅRHUS</v>
          </cell>
          <cell r="C1323" t="str">
            <v>HANDICAP</v>
          </cell>
          <cell r="I1323" t="str">
            <v>Adm.omk</v>
          </cell>
          <cell r="V1323">
            <v>0</v>
          </cell>
        </row>
        <row r="1324">
          <cell r="A1324" t="str">
            <v>ÅRHUS</v>
          </cell>
          <cell r="C1324" t="str">
            <v>HANDICAP</v>
          </cell>
          <cell r="I1324" t="str">
            <v>EB</v>
          </cell>
          <cell r="V1324">
            <v>2032</v>
          </cell>
        </row>
        <row r="1325">
          <cell r="A1325" t="str">
            <v>ÅRHUS</v>
          </cell>
          <cell r="C1325" t="str">
            <v>HANDICAP</v>
          </cell>
          <cell r="I1325" t="str">
            <v>Ture</v>
          </cell>
          <cell r="V1325">
            <v>3</v>
          </cell>
        </row>
        <row r="1326">
          <cell r="A1326" t="str">
            <v>ÅRHUS</v>
          </cell>
          <cell r="C1326" t="str">
            <v>HANDICAP</v>
          </cell>
          <cell r="I1326" t="str">
            <v>Rejselængde</v>
          </cell>
          <cell r="V1326">
            <v>364</v>
          </cell>
        </row>
        <row r="1327">
          <cell r="A1327" t="str">
            <v>ÅRHUS</v>
          </cell>
          <cell r="C1327" t="str">
            <v>HANDICAP</v>
          </cell>
          <cell r="I1327" t="str">
            <v>Passagerer</v>
          </cell>
          <cell r="V1327">
            <v>3</v>
          </cell>
        </row>
        <row r="1328">
          <cell r="A1328" t="str">
            <v>ÅRHUS</v>
          </cell>
          <cell r="C1328" t="str">
            <v>HANDICAP</v>
          </cell>
          <cell r="I1328" t="str">
            <v>Netto</v>
          </cell>
          <cell r="V1328">
            <v>376.89</v>
          </cell>
        </row>
        <row r="1329">
          <cell r="A1329" t="str">
            <v>ÅRHUS</v>
          </cell>
          <cell r="C1329" t="str">
            <v>HANDICAP</v>
          </cell>
          <cell r="I1329" t="str">
            <v>Adm.omk</v>
          </cell>
          <cell r="V1329">
            <v>0</v>
          </cell>
        </row>
        <row r="1330">
          <cell r="A1330" t="str">
            <v>ÅRHUS</v>
          </cell>
          <cell r="C1330" t="str">
            <v>HANDICAP</v>
          </cell>
          <cell r="I1330" t="str">
            <v>EB</v>
          </cell>
          <cell r="V1330">
            <v>616</v>
          </cell>
        </row>
        <row r="1331">
          <cell r="A1331" t="str">
            <v>ÅRHUS</v>
          </cell>
          <cell r="C1331" t="str">
            <v>HANDICAP</v>
          </cell>
          <cell r="I1331" t="str">
            <v>Ture</v>
          </cell>
          <cell r="V1331">
            <v>1</v>
          </cell>
        </row>
        <row r="1332">
          <cell r="A1332" t="str">
            <v>ÅRHUS</v>
          </cell>
          <cell r="C1332" t="str">
            <v>HANDICAP</v>
          </cell>
          <cell r="I1332" t="str">
            <v>Rejselængde</v>
          </cell>
          <cell r="V1332">
            <v>118</v>
          </cell>
        </row>
        <row r="1333">
          <cell r="A1333" t="str">
            <v>ÅRHUS</v>
          </cell>
          <cell r="C1333" t="str">
            <v>HANDICAP</v>
          </cell>
          <cell r="I1333" t="str">
            <v>Passagerer</v>
          </cell>
          <cell r="V1333">
            <v>1</v>
          </cell>
        </row>
        <row r="1334">
          <cell r="A1334" t="str">
            <v>ÅRHUS</v>
          </cell>
          <cell r="C1334" t="str">
            <v>HANDICAP</v>
          </cell>
          <cell r="I1334" t="str">
            <v>Netto</v>
          </cell>
          <cell r="V1334">
            <v>988.48</v>
          </cell>
        </row>
        <row r="1335">
          <cell r="A1335" t="str">
            <v>ÅRHUS</v>
          </cell>
          <cell r="C1335" t="str">
            <v>HANDICAP</v>
          </cell>
          <cell r="I1335" t="str">
            <v>Adm.omk</v>
          </cell>
          <cell r="V1335">
            <v>0</v>
          </cell>
        </row>
        <row r="1336">
          <cell r="A1336" t="str">
            <v>ÅRHUS</v>
          </cell>
          <cell r="C1336" t="str">
            <v>HANDICAP</v>
          </cell>
          <cell r="I1336" t="str">
            <v>EB</v>
          </cell>
          <cell r="V1336">
            <v>1167</v>
          </cell>
        </row>
        <row r="1337">
          <cell r="A1337" t="str">
            <v>ÅRHUS</v>
          </cell>
          <cell r="C1337" t="str">
            <v>HANDICAP</v>
          </cell>
          <cell r="I1337" t="str">
            <v>Ture</v>
          </cell>
          <cell r="V1337">
            <v>1</v>
          </cell>
        </row>
        <row r="1338">
          <cell r="A1338" t="str">
            <v>ÅRHUS</v>
          </cell>
          <cell r="C1338" t="str">
            <v>HANDICAP</v>
          </cell>
          <cell r="I1338" t="str">
            <v>Rejselængde</v>
          </cell>
          <cell r="V1338">
            <v>159</v>
          </cell>
        </row>
        <row r="1339">
          <cell r="A1339" t="str">
            <v>ÅRHUS</v>
          </cell>
          <cell r="C1339" t="str">
            <v>HANDICAP</v>
          </cell>
          <cell r="I1339" t="str">
            <v>Passagerer</v>
          </cell>
          <cell r="V1339">
            <v>1</v>
          </cell>
        </row>
        <row r="1340">
          <cell r="A1340" t="str">
            <v>ÅRHUS</v>
          </cell>
          <cell r="C1340" t="str">
            <v>HANDICAP</v>
          </cell>
          <cell r="I1340" t="str">
            <v>Netto</v>
          </cell>
          <cell r="V1340">
            <v>76894.259999999995</v>
          </cell>
        </row>
        <row r="1341">
          <cell r="A1341" t="str">
            <v>ÅRHUS</v>
          </cell>
          <cell r="C1341" t="str">
            <v>HANDICAP</v>
          </cell>
          <cell r="I1341" t="str">
            <v>Adm.omk</v>
          </cell>
          <cell r="V1341">
            <v>0</v>
          </cell>
        </row>
        <row r="1342">
          <cell r="A1342" t="str">
            <v>ÅRHUS</v>
          </cell>
          <cell r="C1342" t="str">
            <v>HANDICAP</v>
          </cell>
          <cell r="I1342" t="str">
            <v>EB</v>
          </cell>
          <cell r="V1342">
            <v>12614</v>
          </cell>
        </row>
        <row r="1343">
          <cell r="A1343" t="str">
            <v>ÅRHUS</v>
          </cell>
          <cell r="C1343" t="str">
            <v>HANDICAP</v>
          </cell>
          <cell r="I1343" t="str">
            <v>Ture</v>
          </cell>
          <cell r="V1343">
            <v>108</v>
          </cell>
        </row>
        <row r="1344">
          <cell r="A1344" t="str">
            <v>ÅRHUS</v>
          </cell>
          <cell r="C1344" t="str">
            <v>HANDICAP</v>
          </cell>
          <cell r="I1344" t="str">
            <v>Rejselængde</v>
          </cell>
          <cell r="V1344">
            <v>2845</v>
          </cell>
        </row>
        <row r="1345">
          <cell r="A1345" t="str">
            <v>ÅRHUS</v>
          </cell>
          <cell r="C1345" t="str">
            <v>HANDICAP</v>
          </cell>
          <cell r="I1345" t="str">
            <v>Passagerer</v>
          </cell>
          <cell r="V1345">
            <v>132</v>
          </cell>
        </row>
        <row r="1346">
          <cell r="A1346" t="str">
            <v>ÅRHUS</v>
          </cell>
          <cell r="C1346" t="str">
            <v>HANDICAP</v>
          </cell>
          <cell r="I1346" t="str">
            <v>Netto</v>
          </cell>
          <cell r="V1346">
            <v>68442.080000000002</v>
          </cell>
        </row>
        <row r="1347">
          <cell r="A1347" t="str">
            <v>ÅRHUS</v>
          </cell>
          <cell r="C1347" t="str">
            <v>HANDICAP</v>
          </cell>
          <cell r="I1347" t="str">
            <v>Adm.omk</v>
          </cell>
          <cell r="V1347">
            <v>0</v>
          </cell>
        </row>
        <row r="1348">
          <cell r="A1348" t="str">
            <v>ÅRHUS</v>
          </cell>
          <cell r="C1348" t="str">
            <v>HANDICAP</v>
          </cell>
          <cell r="I1348" t="str">
            <v>EB</v>
          </cell>
          <cell r="V1348">
            <v>20888</v>
          </cell>
        </row>
        <row r="1349">
          <cell r="A1349" t="str">
            <v>ÅRHUS</v>
          </cell>
          <cell r="C1349" t="str">
            <v>HANDICAP</v>
          </cell>
          <cell r="I1349" t="str">
            <v>Ture</v>
          </cell>
          <cell r="V1349">
            <v>156</v>
          </cell>
        </row>
        <row r="1350">
          <cell r="A1350" t="str">
            <v>ÅRHUS</v>
          </cell>
          <cell r="C1350" t="str">
            <v>HANDICAP</v>
          </cell>
          <cell r="I1350" t="str">
            <v>Rejselængde</v>
          </cell>
          <cell r="V1350">
            <v>5057</v>
          </cell>
        </row>
        <row r="1351">
          <cell r="A1351" t="str">
            <v>ÅRHUS</v>
          </cell>
          <cell r="C1351" t="str">
            <v>HANDICAP</v>
          </cell>
          <cell r="I1351" t="str">
            <v>Passagerer</v>
          </cell>
          <cell r="V1351">
            <v>187</v>
          </cell>
        </row>
        <row r="1352">
          <cell r="A1352" t="str">
            <v>ÅRHUS</v>
          </cell>
          <cell r="C1352" t="str">
            <v>HANDICAP</v>
          </cell>
          <cell r="I1352" t="str">
            <v>Netto</v>
          </cell>
          <cell r="V1352">
            <v>172371.31999999998</v>
          </cell>
        </row>
        <row r="1353">
          <cell r="A1353" t="str">
            <v>ÅRHUS</v>
          </cell>
          <cell r="C1353" t="str">
            <v>HANDICAP</v>
          </cell>
          <cell r="I1353" t="str">
            <v>Adm.omk</v>
          </cell>
          <cell r="V1353">
            <v>0</v>
          </cell>
        </row>
        <row r="1354">
          <cell r="A1354" t="str">
            <v>ÅRHUS</v>
          </cell>
          <cell r="C1354" t="str">
            <v>HANDICAP</v>
          </cell>
          <cell r="I1354" t="str">
            <v>EB</v>
          </cell>
          <cell r="V1354">
            <v>32148</v>
          </cell>
        </row>
        <row r="1355">
          <cell r="A1355" t="str">
            <v>ÅRHUS</v>
          </cell>
          <cell r="C1355" t="str">
            <v>HANDICAP</v>
          </cell>
          <cell r="I1355" t="str">
            <v>Ture</v>
          </cell>
          <cell r="V1355">
            <v>254</v>
          </cell>
        </row>
        <row r="1356">
          <cell r="A1356" t="str">
            <v>ÅRHUS</v>
          </cell>
          <cell r="C1356" t="str">
            <v>HANDICAP</v>
          </cell>
          <cell r="I1356" t="str">
            <v>Rejselængde</v>
          </cell>
          <cell r="V1356">
            <v>7382</v>
          </cell>
        </row>
        <row r="1357">
          <cell r="A1357" t="str">
            <v>ÅRHUS</v>
          </cell>
          <cell r="C1357" t="str">
            <v>HANDICAP</v>
          </cell>
          <cell r="I1357" t="str">
            <v>Passagerer</v>
          </cell>
          <cell r="V1357">
            <v>291</v>
          </cell>
        </row>
        <row r="1358">
          <cell r="A1358" t="str">
            <v>ÅRHUS</v>
          </cell>
          <cell r="C1358" t="str">
            <v>HANDICAP</v>
          </cell>
          <cell r="I1358" t="str">
            <v>Netto</v>
          </cell>
          <cell r="V1358">
            <v>58899.860000000008</v>
          </cell>
        </row>
        <row r="1359">
          <cell r="A1359" t="str">
            <v>ÅRHUS</v>
          </cell>
          <cell r="C1359" t="str">
            <v>HANDICAP</v>
          </cell>
          <cell r="I1359" t="str">
            <v>Adm.omk</v>
          </cell>
          <cell r="V1359">
            <v>0</v>
          </cell>
        </row>
        <row r="1360">
          <cell r="A1360" t="str">
            <v>ÅRHUS</v>
          </cell>
          <cell r="C1360" t="str">
            <v>HANDICAP</v>
          </cell>
          <cell r="I1360" t="str">
            <v>EB</v>
          </cell>
          <cell r="V1360">
            <v>19035</v>
          </cell>
        </row>
        <row r="1361">
          <cell r="A1361" t="str">
            <v>ÅRHUS</v>
          </cell>
          <cell r="C1361" t="str">
            <v>HANDICAP</v>
          </cell>
          <cell r="I1361" t="str">
            <v>Ture</v>
          </cell>
          <cell r="V1361">
            <v>142</v>
          </cell>
        </row>
        <row r="1362">
          <cell r="A1362" t="str">
            <v>ÅRHUS</v>
          </cell>
          <cell r="C1362" t="str">
            <v>HANDICAP</v>
          </cell>
          <cell r="I1362" t="str">
            <v>Rejselængde</v>
          </cell>
          <cell r="V1362">
            <v>4450</v>
          </cell>
        </row>
        <row r="1363">
          <cell r="A1363" t="str">
            <v>ÅRHUS</v>
          </cell>
          <cell r="C1363" t="str">
            <v>HANDICAP</v>
          </cell>
          <cell r="I1363" t="str">
            <v>Passagerer</v>
          </cell>
          <cell r="V1363">
            <v>162</v>
          </cell>
        </row>
        <row r="1364">
          <cell r="A1364" t="str">
            <v>ÅRHUS</v>
          </cell>
          <cell r="C1364" t="str">
            <v>HANDICAP</v>
          </cell>
          <cell r="I1364" t="str">
            <v>Netto</v>
          </cell>
          <cell r="V1364">
            <v>39832.449999999997</v>
          </cell>
        </row>
        <row r="1365">
          <cell r="A1365" t="str">
            <v>ÅRHUS</v>
          </cell>
          <cell r="C1365" t="str">
            <v>HANDICAP</v>
          </cell>
          <cell r="I1365" t="str">
            <v>Adm.omk</v>
          </cell>
          <cell r="V1365">
            <v>0</v>
          </cell>
        </row>
        <row r="1366">
          <cell r="A1366" t="str">
            <v>ÅRHUS</v>
          </cell>
          <cell r="C1366" t="str">
            <v>HANDICAP</v>
          </cell>
          <cell r="I1366" t="str">
            <v>EB</v>
          </cell>
          <cell r="V1366">
            <v>8655</v>
          </cell>
        </row>
        <row r="1367">
          <cell r="A1367" t="str">
            <v>ÅRHUS</v>
          </cell>
          <cell r="C1367" t="str">
            <v>HANDICAP</v>
          </cell>
          <cell r="I1367" t="str">
            <v>Ture</v>
          </cell>
          <cell r="V1367">
            <v>61</v>
          </cell>
        </row>
        <row r="1368">
          <cell r="A1368" t="str">
            <v>ÅRHUS</v>
          </cell>
          <cell r="C1368" t="str">
            <v>HANDICAP</v>
          </cell>
          <cell r="I1368" t="str">
            <v>Rejselængde</v>
          </cell>
          <cell r="V1368">
            <v>1947</v>
          </cell>
        </row>
        <row r="1369">
          <cell r="A1369" t="str">
            <v>ÅRHUS</v>
          </cell>
          <cell r="C1369" t="str">
            <v>HANDICAP</v>
          </cell>
          <cell r="I1369" t="str">
            <v>Passagerer</v>
          </cell>
          <cell r="V1369">
            <v>73</v>
          </cell>
        </row>
        <row r="1370">
          <cell r="A1370" t="str">
            <v>ÅRHUS</v>
          </cell>
          <cell r="C1370" t="str">
            <v>HANDICAP</v>
          </cell>
          <cell r="I1370" t="str">
            <v>Netto</v>
          </cell>
          <cell r="V1370">
            <v>18911.949999999997</v>
          </cell>
        </row>
        <row r="1371">
          <cell r="A1371" t="str">
            <v>ÅRHUS</v>
          </cell>
          <cell r="C1371" t="str">
            <v>HANDICAP</v>
          </cell>
          <cell r="I1371" t="str">
            <v>Adm.omk</v>
          </cell>
          <cell r="V1371">
            <v>0</v>
          </cell>
        </row>
        <row r="1372">
          <cell r="A1372" t="str">
            <v>ÅRHUS</v>
          </cell>
          <cell r="C1372" t="str">
            <v>HANDICAP</v>
          </cell>
          <cell r="I1372" t="str">
            <v>EB</v>
          </cell>
          <cell r="V1372">
            <v>8810</v>
          </cell>
        </row>
        <row r="1373">
          <cell r="A1373" t="str">
            <v>ÅRHUS</v>
          </cell>
          <cell r="C1373" t="str">
            <v>HANDICAP</v>
          </cell>
          <cell r="I1373" t="str">
            <v>Ture</v>
          </cell>
          <cell r="V1373">
            <v>46</v>
          </cell>
        </row>
        <row r="1374">
          <cell r="A1374" t="str">
            <v>ÅRHUS</v>
          </cell>
          <cell r="C1374" t="str">
            <v>HANDICAP</v>
          </cell>
          <cell r="I1374" t="str">
            <v>Rejselængde</v>
          </cell>
          <cell r="V1374">
            <v>1963</v>
          </cell>
        </row>
        <row r="1375">
          <cell r="A1375" t="str">
            <v>ÅRHUS</v>
          </cell>
          <cell r="C1375" t="str">
            <v>HANDICAP</v>
          </cell>
          <cell r="I1375" t="str">
            <v>Passagerer</v>
          </cell>
          <cell r="V1375">
            <v>51</v>
          </cell>
        </row>
        <row r="1376">
          <cell r="A1376" t="str">
            <v>ÅRHUS</v>
          </cell>
          <cell r="C1376" t="str">
            <v>HANDICAP</v>
          </cell>
          <cell r="I1376" t="str">
            <v>Netto</v>
          </cell>
          <cell r="V1376">
            <v>1237.25</v>
          </cell>
        </row>
        <row r="1377">
          <cell r="A1377" t="str">
            <v>ÅRHUS</v>
          </cell>
          <cell r="C1377" t="str">
            <v>HANDICAP</v>
          </cell>
          <cell r="I1377" t="str">
            <v>Adm.omk</v>
          </cell>
          <cell r="V1377">
            <v>0</v>
          </cell>
        </row>
        <row r="1378">
          <cell r="A1378" t="str">
            <v>ÅRHUS</v>
          </cell>
          <cell r="C1378" t="str">
            <v>HANDICAP</v>
          </cell>
          <cell r="I1378" t="str">
            <v>EB</v>
          </cell>
          <cell r="V1378">
            <v>0</v>
          </cell>
        </row>
        <row r="1379">
          <cell r="A1379" t="str">
            <v>ÅRHUS</v>
          </cell>
          <cell r="C1379" t="str">
            <v>HANDICAP</v>
          </cell>
          <cell r="I1379" t="str">
            <v>Ture</v>
          </cell>
          <cell r="V1379">
            <v>2</v>
          </cell>
        </row>
        <row r="1380">
          <cell r="A1380" t="str">
            <v>ÅRHUS</v>
          </cell>
          <cell r="C1380" t="str">
            <v>HANDICAP</v>
          </cell>
          <cell r="I1380" t="str">
            <v>Rejselængde</v>
          </cell>
          <cell r="V1380">
            <v>104</v>
          </cell>
        </row>
        <row r="1381">
          <cell r="A1381" t="str">
            <v>ÅRHUS</v>
          </cell>
          <cell r="C1381" t="str">
            <v>HANDICAP</v>
          </cell>
          <cell r="I1381" t="str">
            <v>Passagerer</v>
          </cell>
          <cell r="V1381">
            <v>2</v>
          </cell>
        </row>
        <row r="1382">
          <cell r="A1382" t="str">
            <v>ÅRHUS</v>
          </cell>
          <cell r="C1382" t="str">
            <v>HANDICAP</v>
          </cell>
          <cell r="I1382" t="str">
            <v>Netto</v>
          </cell>
          <cell r="V1382">
            <v>1413.49</v>
          </cell>
        </row>
        <row r="1383">
          <cell r="A1383" t="str">
            <v>ÅRHUS</v>
          </cell>
          <cell r="C1383" t="str">
            <v>HANDICAP</v>
          </cell>
          <cell r="I1383" t="str">
            <v>Adm.omk</v>
          </cell>
          <cell r="V1383">
            <v>0</v>
          </cell>
        </row>
        <row r="1384">
          <cell r="A1384" t="str">
            <v>ÅRHUS</v>
          </cell>
          <cell r="C1384" t="str">
            <v>HANDICAP</v>
          </cell>
          <cell r="I1384" t="str">
            <v>EB</v>
          </cell>
          <cell r="V1384">
            <v>1232</v>
          </cell>
        </row>
        <row r="1385">
          <cell r="A1385" t="str">
            <v>ÅRHUS</v>
          </cell>
          <cell r="C1385" t="str">
            <v>HANDICAP</v>
          </cell>
          <cell r="I1385" t="str">
            <v>Ture</v>
          </cell>
          <cell r="V1385">
            <v>1</v>
          </cell>
        </row>
        <row r="1386">
          <cell r="A1386" t="str">
            <v>ÅRHUS</v>
          </cell>
          <cell r="C1386" t="str">
            <v>HANDICAP</v>
          </cell>
          <cell r="I1386" t="str">
            <v>Rejselængde</v>
          </cell>
          <cell r="V1386">
            <v>164</v>
          </cell>
        </row>
        <row r="1387">
          <cell r="A1387" t="str">
            <v>ÅRHUS</v>
          </cell>
          <cell r="C1387" t="str">
            <v>HANDICAP</v>
          </cell>
          <cell r="I1387" t="str">
            <v>Passagerer</v>
          </cell>
          <cell r="V1387">
            <v>1</v>
          </cell>
        </row>
        <row r="1388">
          <cell r="A1388" t="str">
            <v>ÅRHUS</v>
          </cell>
          <cell r="C1388" t="str">
            <v>HANDICAP</v>
          </cell>
          <cell r="I1388" t="str">
            <v>Netto</v>
          </cell>
          <cell r="V1388">
            <v>1429.06</v>
          </cell>
        </row>
        <row r="1389">
          <cell r="A1389" t="str">
            <v>ÅRHUS</v>
          </cell>
          <cell r="C1389" t="str">
            <v>HANDICAP</v>
          </cell>
          <cell r="I1389" t="str">
            <v>Adm.omk</v>
          </cell>
          <cell r="V1389">
            <v>0</v>
          </cell>
        </row>
        <row r="1390">
          <cell r="A1390" t="str">
            <v>ÅRHUS</v>
          </cell>
          <cell r="C1390" t="str">
            <v>HANDICAP</v>
          </cell>
          <cell r="I1390" t="str">
            <v>EB</v>
          </cell>
          <cell r="V1390">
            <v>6578</v>
          </cell>
        </row>
        <row r="1391">
          <cell r="A1391" t="str">
            <v>ÅRHUS</v>
          </cell>
          <cell r="C1391" t="str">
            <v>HANDICAP</v>
          </cell>
          <cell r="I1391" t="str">
            <v>Ture</v>
          </cell>
          <cell r="V1391">
            <v>6</v>
          </cell>
        </row>
        <row r="1392">
          <cell r="A1392" t="str">
            <v>ÅRHUS</v>
          </cell>
          <cell r="C1392" t="str">
            <v>HANDICAP</v>
          </cell>
          <cell r="I1392" t="str">
            <v>Rejselængde</v>
          </cell>
          <cell r="V1392">
            <v>891</v>
          </cell>
        </row>
        <row r="1393">
          <cell r="A1393" t="str">
            <v>ÅRHUS</v>
          </cell>
          <cell r="C1393" t="str">
            <v>HANDICAP</v>
          </cell>
          <cell r="I1393" t="str">
            <v>Passagerer</v>
          </cell>
          <cell r="V1393">
            <v>7</v>
          </cell>
        </row>
        <row r="1394">
          <cell r="A1394" t="str">
            <v>ÅRHUS</v>
          </cell>
          <cell r="C1394" t="str">
            <v>HANDICAP</v>
          </cell>
          <cell r="I1394" t="str">
            <v>Netto</v>
          </cell>
          <cell r="V1394">
            <v>657.81</v>
          </cell>
        </row>
        <row r="1395">
          <cell r="A1395" t="str">
            <v>ÅRHUS</v>
          </cell>
          <cell r="C1395" t="str">
            <v>HANDICAP</v>
          </cell>
          <cell r="I1395" t="str">
            <v>Adm.omk</v>
          </cell>
          <cell r="V1395">
            <v>0</v>
          </cell>
        </row>
        <row r="1396">
          <cell r="A1396" t="str">
            <v>ÅRHUS</v>
          </cell>
          <cell r="C1396" t="str">
            <v>HANDICAP</v>
          </cell>
          <cell r="I1396" t="str">
            <v>EB</v>
          </cell>
          <cell r="V1396">
            <v>160</v>
          </cell>
        </row>
        <row r="1397">
          <cell r="A1397" t="str">
            <v>ÅRHUS</v>
          </cell>
          <cell r="C1397" t="str">
            <v>HANDICAP</v>
          </cell>
          <cell r="I1397" t="str">
            <v>Ture</v>
          </cell>
          <cell r="V1397">
            <v>1</v>
          </cell>
        </row>
        <row r="1398">
          <cell r="A1398" t="str">
            <v>ÅRHUS</v>
          </cell>
          <cell r="C1398" t="str">
            <v>HANDICAP</v>
          </cell>
          <cell r="I1398" t="str">
            <v>Rejselængde</v>
          </cell>
          <cell r="V1398">
            <v>40</v>
          </cell>
        </row>
        <row r="1399">
          <cell r="A1399" t="str">
            <v>ÅRHUS</v>
          </cell>
          <cell r="C1399" t="str">
            <v>HANDICAP</v>
          </cell>
          <cell r="I1399" t="str">
            <v>Passagerer</v>
          </cell>
          <cell r="V1399">
            <v>1</v>
          </cell>
        </row>
        <row r="1400">
          <cell r="A1400" t="str">
            <v>ÅRHUS</v>
          </cell>
          <cell r="C1400" t="str">
            <v>HANDICAP</v>
          </cell>
          <cell r="I1400" t="str">
            <v>Netto</v>
          </cell>
          <cell r="V1400">
            <v>1096.6399999999999</v>
          </cell>
        </row>
        <row r="1401">
          <cell r="A1401" t="str">
            <v>ÅRHUS</v>
          </cell>
          <cell r="C1401" t="str">
            <v>HANDICAP</v>
          </cell>
          <cell r="I1401" t="str">
            <v>Adm.omk</v>
          </cell>
          <cell r="V1401">
            <v>0</v>
          </cell>
        </row>
        <row r="1402">
          <cell r="A1402" t="str">
            <v>ÅRHUS</v>
          </cell>
          <cell r="C1402" t="str">
            <v>HANDICAP</v>
          </cell>
          <cell r="I1402" t="str">
            <v>EB</v>
          </cell>
          <cell r="V1402">
            <v>1986</v>
          </cell>
        </row>
        <row r="1403">
          <cell r="A1403" t="str">
            <v>ÅRHUS</v>
          </cell>
          <cell r="C1403" t="str">
            <v>HANDICAP</v>
          </cell>
          <cell r="I1403" t="str">
            <v>Ture</v>
          </cell>
          <cell r="V1403">
            <v>3</v>
          </cell>
        </row>
        <row r="1404">
          <cell r="A1404" t="str">
            <v>ÅRHUS</v>
          </cell>
          <cell r="C1404" t="str">
            <v>HANDICAP</v>
          </cell>
          <cell r="I1404" t="str">
            <v>Rejselængde</v>
          </cell>
          <cell r="V1404">
            <v>348</v>
          </cell>
        </row>
        <row r="1405">
          <cell r="A1405" t="str">
            <v>ÅRHUS</v>
          </cell>
          <cell r="C1405" t="str">
            <v>HANDICAP</v>
          </cell>
          <cell r="I1405" t="str">
            <v>Passagerer</v>
          </cell>
          <cell r="V1405">
            <v>3</v>
          </cell>
        </row>
        <row r="1406">
          <cell r="A1406" t="str">
            <v>ÅRHUS</v>
          </cell>
          <cell r="C1406" t="str">
            <v>HANDICAP</v>
          </cell>
          <cell r="I1406" t="str">
            <v>Netto</v>
          </cell>
          <cell r="V1406">
            <v>182.64</v>
          </cell>
        </row>
        <row r="1407">
          <cell r="A1407" t="str">
            <v>ÅRHUS</v>
          </cell>
          <cell r="C1407" t="str">
            <v>HANDICAP</v>
          </cell>
          <cell r="I1407" t="str">
            <v>Adm.omk</v>
          </cell>
          <cell r="V1407">
            <v>0</v>
          </cell>
        </row>
        <row r="1408">
          <cell r="A1408" t="str">
            <v>ÅRHUS</v>
          </cell>
          <cell r="C1408" t="str">
            <v>HANDICAP</v>
          </cell>
          <cell r="I1408" t="str">
            <v>EB</v>
          </cell>
          <cell r="V1408">
            <v>2451</v>
          </cell>
        </row>
        <row r="1409">
          <cell r="A1409" t="str">
            <v>ÅRHUS</v>
          </cell>
          <cell r="C1409" t="str">
            <v>HANDICAP</v>
          </cell>
          <cell r="I1409" t="str">
            <v>Ture</v>
          </cell>
          <cell r="V1409">
            <v>1</v>
          </cell>
        </row>
        <row r="1410">
          <cell r="A1410" t="str">
            <v>ÅRHUS</v>
          </cell>
          <cell r="C1410" t="str">
            <v>HANDICAP</v>
          </cell>
          <cell r="I1410" t="str">
            <v>Rejselængde</v>
          </cell>
          <cell r="V1410">
            <v>153</v>
          </cell>
        </row>
        <row r="1411">
          <cell r="A1411" t="str">
            <v>ÅRHUS</v>
          </cell>
          <cell r="C1411" t="str">
            <v>HANDICAP</v>
          </cell>
          <cell r="I1411" t="str">
            <v>Passagerer</v>
          </cell>
          <cell r="V1411">
            <v>2</v>
          </cell>
        </row>
        <row r="1412">
          <cell r="A1412" t="str">
            <v>ÅRHUS</v>
          </cell>
          <cell r="C1412" t="str">
            <v>HANDICAP</v>
          </cell>
          <cell r="I1412" t="str">
            <v>Netto</v>
          </cell>
          <cell r="V1412">
            <v>1010.99</v>
          </cell>
        </row>
        <row r="1413">
          <cell r="A1413" t="str">
            <v>ÅRHUS</v>
          </cell>
          <cell r="C1413" t="str">
            <v>HANDICAP</v>
          </cell>
          <cell r="I1413" t="str">
            <v>Adm.omk</v>
          </cell>
          <cell r="V1413">
            <v>0</v>
          </cell>
        </row>
        <row r="1414">
          <cell r="A1414" t="str">
            <v>ÅRHUS</v>
          </cell>
          <cell r="C1414" t="str">
            <v>HANDICAP</v>
          </cell>
          <cell r="I1414" t="str">
            <v>EB</v>
          </cell>
          <cell r="V1414">
            <v>348</v>
          </cell>
        </row>
        <row r="1415">
          <cell r="A1415" t="str">
            <v>ÅRHUS</v>
          </cell>
          <cell r="C1415" t="str">
            <v>HANDICAP</v>
          </cell>
          <cell r="I1415" t="str">
            <v>Ture</v>
          </cell>
          <cell r="V1415">
            <v>1</v>
          </cell>
        </row>
        <row r="1416">
          <cell r="A1416" t="str">
            <v>ÅRHUS</v>
          </cell>
          <cell r="C1416" t="str">
            <v>HANDICAP</v>
          </cell>
          <cell r="I1416" t="str">
            <v>Rejselængde</v>
          </cell>
          <cell r="V1416">
            <v>87</v>
          </cell>
        </row>
        <row r="1417">
          <cell r="A1417" t="str">
            <v>ÅRHUS</v>
          </cell>
          <cell r="C1417" t="str">
            <v>HANDICAP</v>
          </cell>
          <cell r="I1417" t="str">
            <v>Passagerer</v>
          </cell>
          <cell r="V1417">
            <v>1</v>
          </cell>
        </row>
        <row r="1418">
          <cell r="A1418" t="str">
            <v>ÅRHUS</v>
          </cell>
          <cell r="C1418" t="str">
            <v>HANDICAP</v>
          </cell>
          <cell r="I1418" t="str">
            <v>Netto</v>
          </cell>
          <cell r="V1418">
            <v>609.91</v>
          </cell>
        </row>
        <row r="1419">
          <cell r="A1419" t="str">
            <v>ÅRHUS</v>
          </cell>
          <cell r="C1419" t="str">
            <v>HANDICAP</v>
          </cell>
          <cell r="I1419" t="str">
            <v>Adm.omk</v>
          </cell>
          <cell r="V1419">
            <v>0</v>
          </cell>
        </row>
        <row r="1420">
          <cell r="A1420" t="str">
            <v>ÅRHUS</v>
          </cell>
          <cell r="C1420" t="str">
            <v>HANDICAP</v>
          </cell>
          <cell r="I1420" t="str">
            <v>EB</v>
          </cell>
          <cell r="V1420">
            <v>1205</v>
          </cell>
        </row>
        <row r="1421">
          <cell r="A1421" t="str">
            <v>ÅRHUS</v>
          </cell>
          <cell r="C1421" t="str">
            <v>HANDICAP</v>
          </cell>
          <cell r="I1421" t="str">
            <v>Ture</v>
          </cell>
          <cell r="V1421">
            <v>1</v>
          </cell>
        </row>
        <row r="1422">
          <cell r="A1422" t="str">
            <v>ÅRHUS</v>
          </cell>
          <cell r="C1422" t="str">
            <v>HANDICAP</v>
          </cell>
          <cell r="I1422" t="str">
            <v>Rejselængde</v>
          </cell>
          <cell r="V1422">
            <v>131</v>
          </cell>
        </row>
        <row r="1423">
          <cell r="A1423" t="str">
            <v>ÅRHUS</v>
          </cell>
          <cell r="C1423" t="str">
            <v>HANDICAP</v>
          </cell>
          <cell r="I1423" t="str">
            <v>Passagerer</v>
          </cell>
          <cell r="V1423">
            <v>2</v>
          </cell>
        </row>
        <row r="1424">
          <cell r="A1424" t="str">
            <v>ÅRHUS</v>
          </cell>
          <cell r="C1424" t="str">
            <v>HANDICAP</v>
          </cell>
          <cell r="I1424" t="str">
            <v>Netto</v>
          </cell>
          <cell r="V1424">
            <v>448.35</v>
          </cell>
        </row>
        <row r="1425">
          <cell r="A1425" t="str">
            <v>ÅRHUS</v>
          </cell>
          <cell r="C1425" t="str">
            <v>HANDICAP</v>
          </cell>
          <cell r="I1425" t="str">
            <v>Adm.omk</v>
          </cell>
          <cell r="V1425">
            <v>0</v>
          </cell>
        </row>
        <row r="1426">
          <cell r="A1426" t="str">
            <v>ÅRHUS</v>
          </cell>
          <cell r="C1426" t="str">
            <v>HANDICAP</v>
          </cell>
          <cell r="I1426" t="str">
            <v>EB</v>
          </cell>
          <cell r="V1426">
            <v>100</v>
          </cell>
        </row>
        <row r="1427">
          <cell r="A1427" t="str">
            <v>ÅRHUS</v>
          </cell>
          <cell r="C1427" t="str">
            <v>HANDICAP</v>
          </cell>
          <cell r="I1427" t="str">
            <v>Ture</v>
          </cell>
          <cell r="V1427">
            <v>1</v>
          </cell>
        </row>
        <row r="1428">
          <cell r="A1428" t="str">
            <v>ÅRHUS</v>
          </cell>
          <cell r="C1428" t="str">
            <v>HANDICAP</v>
          </cell>
          <cell r="I1428" t="str">
            <v>Rejselængde</v>
          </cell>
          <cell r="V1428">
            <v>25</v>
          </cell>
        </row>
        <row r="1429">
          <cell r="A1429" t="str">
            <v>ÅRHUS</v>
          </cell>
          <cell r="C1429" t="str">
            <v>HANDICAP</v>
          </cell>
          <cell r="I1429" t="str">
            <v>Passagerer</v>
          </cell>
          <cell r="V1429">
            <v>1</v>
          </cell>
        </row>
        <row r="1430">
          <cell r="A1430" t="str">
            <v>ÅRHUS</v>
          </cell>
          <cell r="C1430" t="str">
            <v>HANDICAP</v>
          </cell>
          <cell r="I1430" t="str">
            <v>Netto</v>
          </cell>
          <cell r="V1430">
            <v>1504.37</v>
          </cell>
        </row>
        <row r="1431">
          <cell r="A1431" t="str">
            <v>ÅRHUS</v>
          </cell>
          <cell r="C1431" t="str">
            <v>HANDICAP</v>
          </cell>
          <cell r="I1431" t="str">
            <v>Adm.omk</v>
          </cell>
          <cell r="V1431">
            <v>0</v>
          </cell>
        </row>
        <row r="1432">
          <cell r="A1432" t="str">
            <v>ÅRHUS</v>
          </cell>
          <cell r="C1432" t="str">
            <v>HANDICAP</v>
          </cell>
          <cell r="I1432" t="str">
            <v>EB</v>
          </cell>
          <cell r="V1432">
            <v>1735</v>
          </cell>
        </row>
        <row r="1433">
          <cell r="A1433" t="str">
            <v>ÅRHUS</v>
          </cell>
          <cell r="C1433" t="str">
            <v>HANDICAP</v>
          </cell>
          <cell r="I1433" t="str">
            <v>Ture</v>
          </cell>
          <cell r="V1433">
            <v>4</v>
          </cell>
        </row>
        <row r="1434">
          <cell r="A1434" t="str">
            <v>ÅRHUS</v>
          </cell>
          <cell r="C1434" t="str">
            <v>HANDICAP</v>
          </cell>
          <cell r="I1434" t="str">
            <v>Rejselængde</v>
          </cell>
          <cell r="V1434">
            <v>342</v>
          </cell>
        </row>
        <row r="1435">
          <cell r="A1435" t="str">
            <v>ÅRHUS</v>
          </cell>
          <cell r="C1435" t="str">
            <v>HANDICAP</v>
          </cell>
          <cell r="I1435" t="str">
            <v>Passagerer</v>
          </cell>
          <cell r="V1435">
            <v>4</v>
          </cell>
        </row>
        <row r="1436">
          <cell r="A1436" t="str">
            <v>ÅRHUS</v>
          </cell>
          <cell r="C1436" t="str">
            <v>HANDICAP</v>
          </cell>
          <cell r="I1436" t="str">
            <v>Netto</v>
          </cell>
          <cell r="V1436">
            <v>473.58</v>
          </cell>
        </row>
        <row r="1437">
          <cell r="A1437" t="str">
            <v>ÅRHUS</v>
          </cell>
          <cell r="C1437" t="str">
            <v>HANDICAP</v>
          </cell>
          <cell r="I1437" t="str">
            <v>Adm.omk</v>
          </cell>
          <cell r="V1437">
            <v>0</v>
          </cell>
        </row>
        <row r="1438">
          <cell r="A1438" t="str">
            <v>ÅRHUS</v>
          </cell>
          <cell r="C1438" t="str">
            <v>HANDICAP</v>
          </cell>
          <cell r="I1438" t="str">
            <v>EB</v>
          </cell>
          <cell r="V1438">
            <v>530</v>
          </cell>
        </row>
        <row r="1439">
          <cell r="A1439" t="str">
            <v>ÅRHUS</v>
          </cell>
          <cell r="C1439" t="str">
            <v>HANDICAP</v>
          </cell>
          <cell r="I1439" t="str">
            <v>Ture</v>
          </cell>
          <cell r="V1439">
            <v>1</v>
          </cell>
        </row>
        <row r="1440">
          <cell r="A1440" t="str">
            <v>ÅRHUS</v>
          </cell>
          <cell r="C1440" t="str">
            <v>HANDICAP</v>
          </cell>
          <cell r="I1440" t="str">
            <v>Rejselængde</v>
          </cell>
          <cell r="V1440">
            <v>110</v>
          </cell>
        </row>
        <row r="1441">
          <cell r="A1441" t="str">
            <v>ÅRHUS</v>
          </cell>
          <cell r="C1441" t="str">
            <v>HANDICAP</v>
          </cell>
          <cell r="I1441" t="str">
            <v>Passagerer</v>
          </cell>
          <cell r="V1441">
            <v>1</v>
          </cell>
        </row>
        <row r="1442">
          <cell r="A1442" t="str">
            <v>ÅRHUS</v>
          </cell>
          <cell r="C1442" t="str">
            <v>HANDICAP</v>
          </cell>
          <cell r="I1442" t="str">
            <v>Netto</v>
          </cell>
          <cell r="V1442">
            <v>9798.43</v>
          </cell>
        </row>
        <row r="1443">
          <cell r="A1443" t="str">
            <v>ÅRHUS</v>
          </cell>
          <cell r="C1443" t="str">
            <v>HANDICAP</v>
          </cell>
          <cell r="I1443" t="str">
            <v>Adm.omk</v>
          </cell>
          <cell r="V1443">
            <v>0</v>
          </cell>
        </row>
        <row r="1444">
          <cell r="A1444" t="str">
            <v>ÅRHUS</v>
          </cell>
          <cell r="C1444" t="str">
            <v>HANDICAP</v>
          </cell>
          <cell r="I1444" t="str">
            <v>EB</v>
          </cell>
          <cell r="V1444">
            <v>3450</v>
          </cell>
        </row>
        <row r="1445">
          <cell r="A1445" t="str">
            <v>ÅRHUS</v>
          </cell>
          <cell r="C1445" t="str">
            <v>HANDICAP</v>
          </cell>
          <cell r="I1445" t="str">
            <v>Ture</v>
          </cell>
          <cell r="V1445">
            <v>11</v>
          </cell>
        </row>
        <row r="1446">
          <cell r="A1446" t="str">
            <v>ÅRHUS</v>
          </cell>
          <cell r="C1446" t="str">
            <v>HANDICAP</v>
          </cell>
          <cell r="I1446" t="str">
            <v>Rejselængde</v>
          </cell>
          <cell r="V1446">
            <v>768</v>
          </cell>
        </row>
        <row r="1447">
          <cell r="A1447" t="str">
            <v>ÅRHUS</v>
          </cell>
          <cell r="C1447" t="str">
            <v>HANDICAP</v>
          </cell>
          <cell r="I1447" t="str">
            <v>Passagerer</v>
          </cell>
          <cell r="V1447">
            <v>15</v>
          </cell>
        </row>
        <row r="1448">
          <cell r="A1448" t="str">
            <v>ÅRHUS</v>
          </cell>
          <cell r="C1448" t="str">
            <v>HANDICAP</v>
          </cell>
          <cell r="I1448" t="str">
            <v>Netto</v>
          </cell>
          <cell r="V1448">
            <v>9903.9200000000019</v>
          </cell>
        </row>
        <row r="1449">
          <cell r="A1449" t="str">
            <v>ÅRHUS</v>
          </cell>
          <cell r="C1449" t="str">
            <v>HANDICAP</v>
          </cell>
          <cell r="I1449" t="str">
            <v>Adm.omk</v>
          </cell>
          <cell r="V1449">
            <v>0</v>
          </cell>
        </row>
        <row r="1450">
          <cell r="A1450" t="str">
            <v>ÅRHUS</v>
          </cell>
          <cell r="C1450" t="str">
            <v>HANDICAP</v>
          </cell>
          <cell r="I1450" t="str">
            <v>EB</v>
          </cell>
          <cell r="V1450">
            <v>6656</v>
          </cell>
        </row>
        <row r="1451">
          <cell r="A1451" t="str">
            <v>ÅRHUS</v>
          </cell>
          <cell r="C1451" t="str">
            <v>HANDICAP</v>
          </cell>
          <cell r="I1451" t="str">
            <v>Ture</v>
          </cell>
          <cell r="V1451">
            <v>22</v>
          </cell>
        </row>
        <row r="1452">
          <cell r="A1452" t="str">
            <v>ÅRHUS</v>
          </cell>
          <cell r="C1452" t="str">
            <v>HANDICAP</v>
          </cell>
          <cell r="I1452" t="str">
            <v>Rejselængde</v>
          </cell>
          <cell r="V1452">
            <v>1664</v>
          </cell>
        </row>
        <row r="1453">
          <cell r="A1453" t="str">
            <v>ÅRHUS</v>
          </cell>
          <cell r="C1453" t="str">
            <v>HANDICAP</v>
          </cell>
          <cell r="I1453" t="str">
            <v>Passagerer</v>
          </cell>
          <cell r="V1453">
            <v>23</v>
          </cell>
        </row>
        <row r="1454">
          <cell r="A1454" t="str">
            <v>ÅRHUS</v>
          </cell>
          <cell r="C1454" t="str">
            <v>HANDICAP</v>
          </cell>
          <cell r="I1454" t="str">
            <v>Netto</v>
          </cell>
          <cell r="V1454">
            <v>18923.310000000001</v>
          </cell>
        </row>
        <row r="1455">
          <cell r="A1455" t="str">
            <v>ÅRHUS</v>
          </cell>
          <cell r="C1455" t="str">
            <v>HANDICAP</v>
          </cell>
          <cell r="I1455" t="str">
            <v>Adm.omk</v>
          </cell>
          <cell r="V1455">
            <v>0</v>
          </cell>
        </row>
        <row r="1456">
          <cell r="A1456" t="str">
            <v>ÅRHUS</v>
          </cell>
          <cell r="C1456" t="str">
            <v>HANDICAP</v>
          </cell>
          <cell r="I1456" t="str">
            <v>EB</v>
          </cell>
          <cell r="V1456">
            <v>7660</v>
          </cell>
        </row>
        <row r="1457">
          <cell r="A1457" t="str">
            <v>ÅRHUS</v>
          </cell>
          <cell r="C1457" t="str">
            <v>HANDICAP</v>
          </cell>
          <cell r="I1457" t="str">
            <v>Ture</v>
          </cell>
          <cell r="V1457">
            <v>27</v>
          </cell>
        </row>
        <row r="1458">
          <cell r="A1458" t="str">
            <v>ÅRHUS</v>
          </cell>
          <cell r="C1458" t="str">
            <v>HANDICAP</v>
          </cell>
          <cell r="I1458" t="str">
            <v>Rejselængde</v>
          </cell>
          <cell r="V1458">
            <v>1565</v>
          </cell>
        </row>
        <row r="1459">
          <cell r="A1459" t="str">
            <v>ÅRHUS</v>
          </cell>
          <cell r="C1459" t="str">
            <v>HANDICAP</v>
          </cell>
          <cell r="I1459" t="str">
            <v>Passagerer</v>
          </cell>
          <cell r="V1459">
            <v>42</v>
          </cell>
        </row>
        <row r="1460">
          <cell r="A1460" t="str">
            <v>ÅRHUS</v>
          </cell>
          <cell r="C1460" t="str">
            <v>HANDICAP</v>
          </cell>
          <cell r="I1460" t="str">
            <v>Netto</v>
          </cell>
          <cell r="V1460">
            <v>17239.460000000003</v>
          </cell>
        </row>
        <row r="1461">
          <cell r="A1461" t="str">
            <v>ÅRHUS</v>
          </cell>
          <cell r="C1461" t="str">
            <v>HANDICAP</v>
          </cell>
          <cell r="I1461" t="str">
            <v>Adm.omk</v>
          </cell>
          <cell r="V1461">
            <v>0</v>
          </cell>
        </row>
        <row r="1462">
          <cell r="A1462" t="str">
            <v>ÅRHUS</v>
          </cell>
          <cell r="C1462" t="str">
            <v>HANDICAP</v>
          </cell>
          <cell r="I1462" t="str">
            <v>EB</v>
          </cell>
          <cell r="V1462">
            <v>11704</v>
          </cell>
        </row>
        <row r="1463">
          <cell r="A1463" t="str">
            <v>ÅRHUS</v>
          </cell>
          <cell r="C1463" t="str">
            <v>HANDICAP</v>
          </cell>
          <cell r="I1463" t="str">
            <v>Ture</v>
          </cell>
          <cell r="V1463">
            <v>39</v>
          </cell>
        </row>
        <row r="1464">
          <cell r="A1464" t="str">
            <v>ÅRHUS</v>
          </cell>
          <cell r="C1464" t="str">
            <v>HANDICAP</v>
          </cell>
          <cell r="I1464" t="str">
            <v>Rejselængde</v>
          </cell>
          <cell r="V1464">
            <v>2810</v>
          </cell>
        </row>
        <row r="1465">
          <cell r="A1465" t="str">
            <v>ÅRHUS</v>
          </cell>
          <cell r="C1465" t="str">
            <v>HANDICAP</v>
          </cell>
          <cell r="I1465" t="str">
            <v>Passagerer</v>
          </cell>
          <cell r="V1465">
            <v>42</v>
          </cell>
        </row>
        <row r="1466">
          <cell r="A1466" t="str">
            <v>ÅRHUS</v>
          </cell>
          <cell r="C1466" t="str">
            <v>HANDICAP</v>
          </cell>
          <cell r="I1466" t="str">
            <v>Netto</v>
          </cell>
          <cell r="V1466">
            <v>1593.14</v>
          </cell>
        </row>
        <row r="1467">
          <cell r="A1467" t="str">
            <v>ÅRHUS</v>
          </cell>
          <cell r="C1467" t="str">
            <v>HANDICAP</v>
          </cell>
          <cell r="I1467" t="str">
            <v>Adm.omk</v>
          </cell>
          <cell r="V1467">
            <v>0</v>
          </cell>
        </row>
        <row r="1468">
          <cell r="A1468" t="str">
            <v>ÅRHUS</v>
          </cell>
          <cell r="C1468" t="str">
            <v>HANDICAP</v>
          </cell>
          <cell r="I1468" t="str">
            <v>EB</v>
          </cell>
          <cell r="V1468">
            <v>601</v>
          </cell>
        </row>
        <row r="1469">
          <cell r="A1469" t="str">
            <v>ÅRHUS</v>
          </cell>
          <cell r="C1469" t="str">
            <v>HANDICAP</v>
          </cell>
          <cell r="I1469" t="str">
            <v>Ture</v>
          </cell>
          <cell r="V1469">
            <v>3</v>
          </cell>
        </row>
        <row r="1470">
          <cell r="A1470" t="str">
            <v>ÅRHUS</v>
          </cell>
          <cell r="C1470" t="str">
            <v>HANDICAP</v>
          </cell>
          <cell r="I1470" t="str">
            <v>Rejselængde</v>
          </cell>
          <cell r="V1470">
            <v>145</v>
          </cell>
        </row>
        <row r="1471">
          <cell r="A1471" t="str">
            <v>ÅRHUS</v>
          </cell>
          <cell r="C1471" t="str">
            <v>HANDICAP</v>
          </cell>
          <cell r="I1471" t="str">
            <v>Passagerer</v>
          </cell>
          <cell r="V1471">
            <v>3</v>
          </cell>
        </row>
        <row r="1472">
          <cell r="A1472" t="str">
            <v>ÅRHUS</v>
          </cell>
          <cell r="C1472" t="str">
            <v>HANDICAP</v>
          </cell>
          <cell r="I1472" t="str">
            <v>Netto</v>
          </cell>
          <cell r="V1472">
            <v>12584.44</v>
          </cell>
        </row>
        <row r="1473">
          <cell r="A1473" t="str">
            <v>ÅRHUS</v>
          </cell>
          <cell r="C1473" t="str">
            <v>HANDICAP</v>
          </cell>
          <cell r="I1473" t="str">
            <v>Adm.omk</v>
          </cell>
          <cell r="V1473">
            <v>0</v>
          </cell>
        </row>
        <row r="1474">
          <cell r="A1474" t="str">
            <v>ÅRHUS</v>
          </cell>
          <cell r="C1474" t="str">
            <v>HANDICAP</v>
          </cell>
          <cell r="I1474" t="str">
            <v>EB</v>
          </cell>
          <cell r="V1474">
            <v>6744</v>
          </cell>
        </row>
        <row r="1475">
          <cell r="A1475" t="str">
            <v>ÅRHUS</v>
          </cell>
          <cell r="C1475" t="str">
            <v>HANDICAP</v>
          </cell>
          <cell r="I1475" t="str">
            <v>Ture</v>
          </cell>
          <cell r="V1475">
            <v>22</v>
          </cell>
        </row>
        <row r="1476">
          <cell r="A1476" t="str">
            <v>ÅRHUS</v>
          </cell>
          <cell r="C1476" t="str">
            <v>HANDICAP</v>
          </cell>
          <cell r="I1476" t="str">
            <v>Rejselængde</v>
          </cell>
          <cell r="V1476">
            <v>1686</v>
          </cell>
        </row>
        <row r="1477">
          <cell r="A1477" t="str">
            <v>ÅRHUS</v>
          </cell>
          <cell r="C1477" t="str">
            <v>HANDICAP</v>
          </cell>
          <cell r="I1477" t="str">
            <v>Passagerer</v>
          </cell>
          <cell r="V1477">
            <v>22</v>
          </cell>
        </row>
        <row r="1478">
          <cell r="A1478" t="str">
            <v>ÅRHUS</v>
          </cell>
          <cell r="C1478" t="str">
            <v>HANDICAP</v>
          </cell>
          <cell r="I1478" t="str">
            <v>Netto</v>
          </cell>
          <cell r="V1478">
            <v>4700.53</v>
          </cell>
        </row>
        <row r="1479">
          <cell r="A1479" t="str">
            <v>ÅRHUS</v>
          </cell>
          <cell r="C1479" t="str">
            <v>HANDICAP</v>
          </cell>
          <cell r="I1479" t="str">
            <v>Adm.omk</v>
          </cell>
          <cell r="V1479">
            <v>0</v>
          </cell>
        </row>
        <row r="1480">
          <cell r="A1480" t="str">
            <v>ÅRHUS</v>
          </cell>
          <cell r="C1480" t="str">
            <v>HANDICAP</v>
          </cell>
          <cell r="I1480" t="str">
            <v>EB</v>
          </cell>
          <cell r="V1480">
            <v>926</v>
          </cell>
        </row>
        <row r="1481">
          <cell r="A1481" t="str">
            <v>ÅRHUS</v>
          </cell>
          <cell r="C1481" t="str">
            <v>HANDICAP</v>
          </cell>
          <cell r="I1481" t="str">
            <v>Ture</v>
          </cell>
          <cell r="V1481">
            <v>2</v>
          </cell>
        </row>
        <row r="1482">
          <cell r="A1482" t="str">
            <v>ÅRHUS</v>
          </cell>
          <cell r="C1482" t="str">
            <v>HANDICAP</v>
          </cell>
          <cell r="I1482" t="str">
            <v>Rejselængde</v>
          </cell>
          <cell r="V1482">
            <v>182</v>
          </cell>
        </row>
        <row r="1483">
          <cell r="A1483" t="str">
            <v>ÅRHUS</v>
          </cell>
          <cell r="C1483" t="str">
            <v>HANDICAP</v>
          </cell>
          <cell r="I1483" t="str">
            <v>Passagerer</v>
          </cell>
          <cell r="V1483">
            <v>3</v>
          </cell>
        </row>
        <row r="1484">
          <cell r="A1484" t="str">
            <v>ÅRHUS</v>
          </cell>
          <cell r="C1484" t="str">
            <v>HANDICAP</v>
          </cell>
          <cell r="I1484" t="str">
            <v>Netto</v>
          </cell>
          <cell r="V1484">
            <v>414.34</v>
          </cell>
        </row>
        <row r="1485">
          <cell r="A1485" t="str">
            <v>ÅRHUS</v>
          </cell>
          <cell r="C1485" t="str">
            <v>HANDICAP</v>
          </cell>
          <cell r="I1485" t="str">
            <v>Adm.omk</v>
          </cell>
          <cell r="V1485">
            <v>0</v>
          </cell>
        </row>
        <row r="1486">
          <cell r="A1486" t="str">
            <v>ÅRHUS</v>
          </cell>
          <cell r="C1486" t="str">
            <v>HANDICAP</v>
          </cell>
          <cell r="I1486" t="str">
            <v>EB</v>
          </cell>
          <cell r="V1486">
            <v>478</v>
          </cell>
        </row>
        <row r="1487">
          <cell r="A1487" t="str">
            <v>ÅRHUS</v>
          </cell>
          <cell r="C1487" t="str">
            <v>HANDICAP</v>
          </cell>
          <cell r="I1487" t="str">
            <v>Ture</v>
          </cell>
          <cell r="V1487">
            <v>1</v>
          </cell>
        </row>
        <row r="1488">
          <cell r="A1488" t="str">
            <v>ÅRHUS</v>
          </cell>
          <cell r="C1488" t="str">
            <v>HANDICAP</v>
          </cell>
          <cell r="I1488" t="str">
            <v>Rejselængde</v>
          </cell>
          <cell r="V1488">
            <v>106</v>
          </cell>
        </row>
        <row r="1489">
          <cell r="A1489" t="str">
            <v>ÅRHUS</v>
          </cell>
          <cell r="C1489" t="str">
            <v>HANDICAP</v>
          </cell>
          <cell r="I1489" t="str">
            <v>Passagerer</v>
          </cell>
          <cell r="V1489">
            <v>1</v>
          </cell>
        </row>
        <row r="1490">
          <cell r="A1490" t="str">
            <v>ÅRHUS</v>
          </cell>
          <cell r="C1490" t="str">
            <v>HANDICAP</v>
          </cell>
          <cell r="I1490" t="str">
            <v>Netto</v>
          </cell>
          <cell r="V1490">
            <v>9130.9600000000009</v>
          </cell>
        </row>
        <row r="1491">
          <cell r="A1491" t="str">
            <v>ÅRHUS</v>
          </cell>
          <cell r="C1491" t="str">
            <v>HANDICAP</v>
          </cell>
          <cell r="I1491" t="str">
            <v>Adm.omk</v>
          </cell>
          <cell r="V1491">
            <v>0</v>
          </cell>
        </row>
        <row r="1492">
          <cell r="A1492" t="str">
            <v>ÅRHUS</v>
          </cell>
          <cell r="C1492" t="str">
            <v>HANDICAP</v>
          </cell>
          <cell r="I1492" t="str">
            <v>EB</v>
          </cell>
          <cell r="V1492">
            <v>3249</v>
          </cell>
        </row>
        <row r="1493">
          <cell r="A1493" t="str">
            <v>ÅRHUS</v>
          </cell>
          <cell r="C1493" t="str">
            <v>HANDICAP</v>
          </cell>
          <cell r="I1493" t="str">
            <v>Ture</v>
          </cell>
          <cell r="V1493">
            <v>8</v>
          </cell>
        </row>
        <row r="1494">
          <cell r="A1494" t="str">
            <v>ÅRHUS</v>
          </cell>
          <cell r="C1494" t="str">
            <v>HANDICAP</v>
          </cell>
          <cell r="I1494" t="str">
            <v>Rejselængde</v>
          </cell>
          <cell r="V1494">
            <v>792</v>
          </cell>
        </row>
        <row r="1495">
          <cell r="A1495" t="str">
            <v>ÅRHUS</v>
          </cell>
          <cell r="C1495" t="str">
            <v>HANDICAP</v>
          </cell>
          <cell r="I1495" t="str">
            <v>Passagerer</v>
          </cell>
          <cell r="V1495">
            <v>8</v>
          </cell>
        </row>
        <row r="1496">
          <cell r="A1496" t="str">
            <v>ÅRHUS</v>
          </cell>
          <cell r="C1496" t="str">
            <v>HANDICAP</v>
          </cell>
          <cell r="I1496" t="str">
            <v>Netto</v>
          </cell>
          <cell r="V1496">
            <v>390.27</v>
          </cell>
        </row>
        <row r="1497">
          <cell r="A1497" t="str">
            <v>ÅRHUS</v>
          </cell>
          <cell r="C1497" t="str">
            <v>HANDICAP</v>
          </cell>
          <cell r="I1497" t="str">
            <v>Adm.omk</v>
          </cell>
          <cell r="V1497">
            <v>0</v>
          </cell>
        </row>
        <row r="1498">
          <cell r="A1498" t="str">
            <v>ÅRHUS</v>
          </cell>
          <cell r="C1498" t="str">
            <v>HANDICAP</v>
          </cell>
          <cell r="I1498" t="str">
            <v>EB</v>
          </cell>
          <cell r="V1498">
            <v>0</v>
          </cell>
        </row>
        <row r="1499">
          <cell r="A1499" t="str">
            <v>ÅRHUS</v>
          </cell>
          <cell r="C1499" t="str">
            <v>HANDICAP</v>
          </cell>
          <cell r="I1499" t="str">
            <v>Ture</v>
          </cell>
          <cell r="V1499">
            <v>1</v>
          </cell>
        </row>
        <row r="1500">
          <cell r="A1500" t="str">
            <v>ÅRHUS</v>
          </cell>
          <cell r="C1500" t="str">
            <v>HANDICAP</v>
          </cell>
          <cell r="I1500" t="str">
            <v>Rejselængde</v>
          </cell>
          <cell r="V1500">
            <v>53</v>
          </cell>
        </row>
        <row r="1501">
          <cell r="A1501" t="str">
            <v>ÅRHUS</v>
          </cell>
          <cell r="C1501" t="str">
            <v>HANDICAP</v>
          </cell>
          <cell r="I1501" t="str">
            <v>Passagerer</v>
          </cell>
          <cell r="V1501">
            <v>1</v>
          </cell>
        </row>
        <row r="1502">
          <cell r="A1502" t="str">
            <v>ÅRHUS</v>
          </cell>
          <cell r="C1502" t="str">
            <v>HANDICAP</v>
          </cell>
          <cell r="I1502" t="str">
            <v>Netto</v>
          </cell>
          <cell r="V1502">
            <v>10421.380000000001</v>
          </cell>
        </row>
        <row r="1503">
          <cell r="A1503" t="str">
            <v>ÅRHUS</v>
          </cell>
          <cell r="C1503" t="str">
            <v>HANDICAP</v>
          </cell>
          <cell r="I1503" t="str">
            <v>Adm.omk</v>
          </cell>
          <cell r="V1503">
            <v>0</v>
          </cell>
        </row>
        <row r="1504">
          <cell r="A1504" t="str">
            <v>ÅRHUS</v>
          </cell>
          <cell r="C1504" t="str">
            <v>HANDICAP</v>
          </cell>
          <cell r="I1504" t="str">
            <v>EB</v>
          </cell>
          <cell r="V1504">
            <v>3162</v>
          </cell>
        </row>
        <row r="1505">
          <cell r="A1505" t="str">
            <v>ÅRHUS</v>
          </cell>
          <cell r="C1505" t="str">
            <v>HANDICAP</v>
          </cell>
          <cell r="I1505" t="str">
            <v>Ture</v>
          </cell>
          <cell r="V1505">
            <v>11</v>
          </cell>
        </row>
        <row r="1506">
          <cell r="A1506" t="str">
            <v>ÅRHUS</v>
          </cell>
          <cell r="C1506" t="str">
            <v>HANDICAP</v>
          </cell>
          <cell r="I1506" t="str">
            <v>Rejselængde</v>
          </cell>
          <cell r="V1506">
            <v>659</v>
          </cell>
        </row>
        <row r="1507">
          <cell r="A1507" t="str">
            <v>ÅRHUS</v>
          </cell>
          <cell r="C1507" t="str">
            <v>HANDICAP</v>
          </cell>
          <cell r="I1507" t="str">
            <v>Passagerer</v>
          </cell>
          <cell r="V1507">
            <v>16</v>
          </cell>
        </row>
        <row r="1508">
          <cell r="A1508" t="str">
            <v>ÅRHUS</v>
          </cell>
          <cell r="C1508" t="str">
            <v>HANDICAP</v>
          </cell>
          <cell r="I1508" t="str">
            <v>Netto</v>
          </cell>
          <cell r="V1508">
            <v>17372.64</v>
          </cell>
        </row>
        <row r="1509">
          <cell r="A1509" t="str">
            <v>ÅRHUS</v>
          </cell>
          <cell r="C1509" t="str">
            <v>HANDICAP</v>
          </cell>
          <cell r="I1509" t="str">
            <v>Adm.omk</v>
          </cell>
          <cell r="V1509">
            <v>0</v>
          </cell>
        </row>
        <row r="1510">
          <cell r="A1510" t="str">
            <v>ÅRHUS</v>
          </cell>
          <cell r="C1510" t="str">
            <v>HANDICAP</v>
          </cell>
          <cell r="I1510" t="str">
            <v>EB</v>
          </cell>
          <cell r="V1510">
            <v>7664</v>
          </cell>
        </row>
        <row r="1511">
          <cell r="A1511" t="str">
            <v>ÅRHUS</v>
          </cell>
          <cell r="C1511" t="str">
            <v>HANDICAP</v>
          </cell>
          <cell r="I1511" t="str">
            <v>Ture</v>
          </cell>
          <cell r="V1511">
            <v>29</v>
          </cell>
        </row>
        <row r="1512">
          <cell r="A1512" t="str">
            <v>ÅRHUS</v>
          </cell>
          <cell r="C1512" t="str">
            <v>HANDICAP</v>
          </cell>
          <cell r="I1512" t="str">
            <v>Rejselængde</v>
          </cell>
          <cell r="V1512">
            <v>1925</v>
          </cell>
        </row>
        <row r="1513">
          <cell r="A1513" t="str">
            <v>ÅRHUS</v>
          </cell>
          <cell r="C1513" t="str">
            <v>HANDICAP</v>
          </cell>
          <cell r="I1513" t="str">
            <v>Passagerer</v>
          </cell>
          <cell r="V1513">
            <v>29</v>
          </cell>
        </row>
        <row r="1514">
          <cell r="A1514" t="str">
            <v>ÅRHUS</v>
          </cell>
          <cell r="C1514" t="str">
            <v>HANDICAP</v>
          </cell>
          <cell r="I1514" t="str">
            <v>Netto</v>
          </cell>
          <cell r="V1514">
            <v>35753.020000000004</v>
          </cell>
        </row>
        <row r="1515">
          <cell r="A1515" t="str">
            <v>ÅRHUS</v>
          </cell>
          <cell r="C1515" t="str">
            <v>HANDICAP</v>
          </cell>
          <cell r="I1515" t="str">
            <v>Adm.omk</v>
          </cell>
          <cell r="V1515">
            <v>0</v>
          </cell>
        </row>
        <row r="1516">
          <cell r="A1516" t="str">
            <v>ÅRHUS</v>
          </cell>
          <cell r="C1516" t="str">
            <v>HANDICAP</v>
          </cell>
          <cell r="I1516" t="str">
            <v>EB</v>
          </cell>
          <cell r="V1516">
            <v>8313</v>
          </cell>
        </row>
        <row r="1517">
          <cell r="A1517" t="str">
            <v>ÅRHUS</v>
          </cell>
          <cell r="C1517" t="str">
            <v>HANDICAP</v>
          </cell>
          <cell r="I1517" t="str">
            <v>Ture</v>
          </cell>
          <cell r="V1517">
            <v>31</v>
          </cell>
        </row>
        <row r="1518">
          <cell r="A1518" t="str">
            <v>ÅRHUS</v>
          </cell>
          <cell r="C1518" t="str">
            <v>HANDICAP</v>
          </cell>
          <cell r="I1518" t="str">
            <v>Rejselængde</v>
          </cell>
          <cell r="V1518">
            <v>1942</v>
          </cell>
        </row>
        <row r="1519">
          <cell r="A1519" t="str">
            <v>ÅRHUS</v>
          </cell>
          <cell r="C1519" t="str">
            <v>HANDICAP</v>
          </cell>
          <cell r="I1519" t="str">
            <v>Passagerer</v>
          </cell>
          <cell r="V1519">
            <v>39</v>
          </cell>
        </row>
        <row r="1520">
          <cell r="A1520" t="str">
            <v>ÅRHUS</v>
          </cell>
          <cell r="C1520" t="str">
            <v>HANDICAP</v>
          </cell>
          <cell r="I1520" t="str">
            <v>Netto</v>
          </cell>
          <cell r="V1520">
            <v>13142.68</v>
          </cell>
        </row>
        <row r="1521">
          <cell r="A1521" t="str">
            <v>ÅRHUS</v>
          </cell>
          <cell r="C1521" t="str">
            <v>HANDICAP</v>
          </cell>
          <cell r="I1521" t="str">
            <v>Adm.omk</v>
          </cell>
          <cell r="V1521">
            <v>0</v>
          </cell>
        </row>
        <row r="1522">
          <cell r="A1522" t="str">
            <v>ÅRHUS</v>
          </cell>
          <cell r="C1522" t="str">
            <v>HANDICAP</v>
          </cell>
          <cell r="I1522" t="str">
            <v>EB</v>
          </cell>
          <cell r="V1522">
            <v>7957</v>
          </cell>
        </row>
        <row r="1523">
          <cell r="A1523" t="str">
            <v>ÅRHUS</v>
          </cell>
          <cell r="C1523" t="str">
            <v>HANDICAP</v>
          </cell>
          <cell r="I1523" t="str">
            <v>Ture</v>
          </cell>
          <cell r="V1523">
            <v>27</v>
          </cell>
        </row>
        <row r="1524">
          <cell r="A1524" t="str">
            <v>ÅRHUS</v>
          </cell>
          <cell r="C1524" t="str">
            <v>HANDICAP</v>
          </cell>
          <cell r="I1524" t="str">
            <v>Rejselængde</v>
          </cell>
          <cell r="V1524">
            <v>1804</v>
          </cell>
        </row>
        <row r="1525">
          <cell r="A1525" t="str">
            <v>ÅRHUS</v>
          </cell>
          <cell r="C1525" t="str">
            <v>HANDICAP</v>
          </cell>
          <cell r="I1525" t="str">
            <v>Passagerer</v>
          </cell>
          <cell r="V1525">
            <v>29</v>
          </cell>
        </row>
        <row r="1526">
          <cell r="A1526" t="str">
            <v>ÅRHUS</v>
          </cell>
          <cell r="C1526" t="str">
            <v>HANDICAP</v>
          </cell>
          <cell r="I1526" t="str">
            <v>Netto</v>
          </cell>
          <cell r="V1526">
            <v>2594.37</v>
          </cell>
        </row>
        <row r="1527">
          <cell r="A1527" t="str">
            <v>ÅRHUS</v>
          </cell>
          <cell r="C1527" t="str">
            <v>HANDICAP</v>
          </cell>
          <cell r="I1527" t="str">
            <v>Adm.omk</v>
          </cell>
          <cell r="V1527">
            <v>0</v>
          </cell>
        </row>
        <row r="1528">
          <cell r="A1528" t="str">
            <v>ÅRHUS</v>
          </cell>
          <cell r="C1528" t="str">
            <v>HANDICAP</v>
          </cell>
          <cell r="I1528" t="str">
            <v>EB</v>
          </cell>
          <cell r="V1528">
            <v>750</v>
          </cell>
        </row>
        <row r="1529">
          <cell r="A1529" t="str">
            <v>ÅRHUS</v>
          </cell>
          <cell r="C1529" t="str">
            <v>HANDICAP</v>
          </cell>
          <cell r="I1529" t="str">
            <v>Ture</v>
          </cell>
          <cell r="V1529">
            <v>2</v>
          </cell>
        </row>
        <row r="1530">
          <cell r="A1530" t="str">
            <v>ÅRHUS</v>
          </cell>
          <cell r="C1530" t="str">
            <v>HANDICAP</v>
          </cell>
          <cell r="I1530" t="str">
            <v>Rejselængde</v>
          </cell>
          <cell r="V1530">
            <v>125</v>
          </cell>
        </row>
        <row r="1531">
          <cell r="A1531" t="str">
            <v>ÅRHUS</v>
          </cell>
          <cell r="C1531" t="str">
            <v>HANDICAP</v>
          </cell>
          <cell r="I1531" t="str">
            <v>Passagerer</v>
          </cell>
          <cell r="V1531">
            <v>4</v>
          </cell>
        </row>
        <row r="1532">
          <cell r="A1532" t="str">
            <v>ÅRHUS</v>
          </cell>
          <cell r="C1532" t="str">
            <v>HANDICAP</v>
          </cell>
          <cell r="I1532" t="str">
            <v>Netto</v>
          </cell>
          <cell r="V1532">
            <v>11017.600000000002</v>
          </cell>
        </row>
        <row r="1533">
          <cell r="A1533" t="str">
            <v>ÅRHUS</v>
          </cell>
          <cell r="C1533" t="str">
            <v>HANDICAP</v>
          </cell>
          <cell r="I1533" t="str">
            <v>Adm.omk</v>
          </cell>
          <cell r="V1533">
            <v>0</v>
          </cell>
        </row>
        <row r="1534">
          <cell r="A1534" t="str">
            <v>ÅRHUS</v>
          </cell>
          <cell r="C1534" t="str">
            <v>HANDICAP</v>
          </cell>
          <cell r="I1534" t="str">
            <v>EB</v>
          </cell>
          <cell r="V1534">
            <v>6688</v>
          </cell>
        </row>
        <row r="1535">
          <cell r="A1535" t="str">
            <v>ÅRHUS</v>
          </cell>
          <cell r="C1535" t="str">
            <v>HANDICAP</v>
          </cell>
          <cell r="I1535" t="str">
            <v>Ture</v>
          </cell>
          <cell r="V1535">
            <v>23</v>
          </cell>
        </row>
        <row r="1536">
          <cell r="A1536" t="str">
            <v>ÅRHUS</v>
          </cell>
          <cell r="C1536" t="str">
            <v>HANDICAP</v>
          </cell>
          <cell r="I1536" t="str">
            <v>Rejselængde</v>
          </cell>
          <cell r="V1536">
            <v>1672</v>
          </cell>
        </row>
        <row r="1537">
          <cell r="A1537" t="str">
            <v>ÅRHUS</v>
          </cell>
          <cell r="C1537" t="str">
            <v>HANDICAP</v>
          </cell>
          <cell r="I1537" t="str">
            <v>Passagerer</v>
          </cell>
          <cell r="V1537">
            <v>23</v>
          </cell>
        </row>
        <row r="1538">
          <cell r="A1538" t="str">
            <v>ÅRHUS</v>
          </cell>
          <cell r="C1538" t="str">
            <v>HANDICAP</v>
          </cell>
          <cell r="I1538" t="str">
            <v>Netto</v>
          </cell>
          <cell r="V1538">
            <v>394.97</v>
          </cell>
        </row>
        <row r="1539">
          <cell r="A1539" t="str">
            <v>ÅRHUS</v>
          </cell>
          <cell r="C1539" t="str">
            <v>HANDICAP</v>
          </cell>
          <cell r="I1539" t="str">
            <v>Adm.omk</v>
          </cell>
          <cell r="V1539">
            <v>0</v>
          </cell>
        </row>
        <row r="1540">
          <cell r="A1540" t="str">
            <v>ÅRHUS</v>
          </cell>
          <cell r="C1540" t="str">
            <v>HANDICAP</v>
          </cell>
          <cell r="I1540" t="str">
            <v>EB</v>
          </cell>
          <cell r="V1540">
            <v>0</v>
          </cell>
        </row>
        <row r="1541">
          <cell r="A1541" t="str">
            <v>ÅRHUS</v>
          </cell>
          <cell r="C1541" t="str">
            <v>HANDICAP</v>
          </cell>
          <cell r="I1541" t="str">
            <v>Ture</v>
          </cell>
          <cell r="V1541">
            <v>1</v>
          </cell>
        </row>
        <row r="1542">
          <cell r="A1542" t="str">
            <v>ÅRHUS</v>
          </cell>
          <cell r="C1542" t="str">
            <v>HANDICAP</v>
          </cell>
          <cell r="I1542" t="str">
            <v>Rejselængde</v>
          </cell>
          <cell r="V1542">
            <v>60</v>
          </cell>
        </row>
        <row r="1543">
          <cell r="A1543" t="str">
            <v>ÅRHUS</v>
          </cell>
          <cell r="C1543" t="str">
            <v>HANDICAP</v>
          </cell>
          <cell r="I1543" t="str">
            <v>Passagerer</v>
          </cell>
          <cell r="V1543">
            <v>1</v>
          </cell>
        </row>
        <row r="1544">
          <cell r="A1544" t="str">
            <v>FAVRSKOV</v>
          </cell>
          <cell r="C1544" t="str">
            <v>HANDICAP</v>
          </cell>
          <cell r="I1544" t="str">
            <v>Netto</v>
          </cell>
          <cell r="V1544">
            <v>118.74</v>
          </cell>
        </row>
        <row r="1545">
          <cell r="A1545" t="str">
            <v>FAVRSKOV</v>
          </cell>
          <cell r="C1545" t="str">
            <v>HANDICAP</v>
          </cell>
          <cell r="I1545" t="str">
            <v>Adm.omk</v>
          </cell>
          <cell r="V1545">
            <v>0</v>
          </cell>
        </row>
        <row r="1546">
          <cell r="A1546" t="str">
            <v>FAVRSKOV</v>
          </cell>
          <cell r="C1546" t="str">
            <v>HANDICAP</v>
          </cell>
          <cell r="I1546" t="str">
            <v>EB</v>
          </cell>
          <cell r="V1546">
            <v>1245</v>
          </cell>
        </row>
        <row r="1547">
          <cell r="A1547" t="str">
            <v>FAVRSKOV</v>
          </cell>
          <cell r="C1547" t="str">
            <v>HANDICAP</v>
          </cell>
          <cell r="I1547" t="str">
            <v>Ture</v>
          </cell>
          <cell r="V1547">
            <v>1</v>
          </cell>
        </row>
        <row r="1548">
          <cell r="A1548" t="str">
            <v>FAVRSKOV</v>
          </cell>
          <cell r="C1548" t="str">
            <v>HANDICAP</v>
          </cell>
          <cell r="I1548" t="str">
            <v>Rejselængde</v>
          </cell>
          <cell r="V1548">
            <v>165</v>
          </cell>
        </row>
        <row r="1549">
          <cell r="A1549" t="str">
            <v>FAVRSKOV</v>
          </cell>
          <cell r="C1549" t="str">
            <v>HANDICAP</v>
          </cell>
          <cell r="I1549" t="str">
            <v>Passagerer</v>
          </cell>
          <cell r="V1549">
            <v>1</v>
          </cell>
        </row>
        <row r="1550">
          <cell r="A1550" t="str">
            <v>FAVRSKOV</v>
          </cell>
          <cell r="C1550" t="str">
            <v>HANDICAP</v>
          </cell>
          <cell r="I1550" t="str">
            <v>Netto</v>
          </cell>
          <cell r="V1550">
            <v>1247.43</v>
          </cell>
        </row>
        <row r="1551">
          <cell r="A1551" t="str">
            <v>FAVRSKOV</v>
          </cell>
          <cell r="C1551" t="str">
            <v>HANDICAP</v>
          </cell>
          <cell r="I1551" t="str">
            <v>Adm.omk</v>
          </cell>
          <cell r="V1551">
            <v>0</v>
          </cell>
        </row>
        <row r="1552">
          <cell r="A1552" t="str">
            <v>FAVRSKOV</v>
          </cell>
          <cell r="C1552" t="str">
            <v>HANDICAP</v>
          </cell>
          <cell r="I1552" t="str">
            <v>EB</v>
          </cell>
          <cell r="V1552">
            <v>356</v>
          </cell>
        </row>
        <row r="1553">
          <cell r="A1553" t="str">
            <v>FAVRSKOV</v>
          </cell>
          <cell r="C1553" t="str">
            <v>HANDICAP</v>
          </cell>
          <cell r="I1553" t="str">
            <v>Ture</v>
          </cell>
          <cell r="V1553">
            <v>1</v>
          </cell>
        </row>
        <row r="1554">
          <cell r="A1554" t="str">
            <v>FAVRSKOV</v>
          </cell>
          <cell r="C1554" t="str">
            <v>HANDICAP</v>
          </cell>
          <cell r="I1554" t="str">
            <v>Rejselængde</v>
          </cell>
          <cell r="V1554">
            <v>89</v>
          </cell>
        </row>
        <row r="1555">
          <cell r="A1555" t="str">
            <v>FAVRSKOV</v>
          </cell>
          <cell r="C1555" t="str">
            <v>HANDICAP</v>
          </cell>
          <cell r="I1555" t="str">
            <v>Passagerer</v>
          </cell>
          <cell r="V1555">
            <v>1</v>
          </cell>
        </row>
        <row r="1556">
          <cell r="A1556" t="str">
            <v>FAVRSKOV</v>
          </cell>
          <cell r="C1556" t="str">
            <v>HANDICAP</v>
          </cell>
          <cell r="I1556" t="str">
            <v>Netto</v>
          </cell>
          <cell r="V1556">
            <v>31062.469999999998</v>
          </cell>
        </row>
        <row r="1557">
          <cell r="A1557" t="str">
            <v>FAVRSKOV</v>
          </cell>
          <cell r="C1557" t="str">
            <v>HANDICAP</v>
          </cell>
          <cell r="I1557" t="str">
            <v>Adm.omk</v>
          </cell>
          <cell r="V1557">
            <v>0</v>
          </cell>
        </row>
        <row r="1558">
          <cell r="A1558" t="str">
            <v>FAVRSKOV</v>
          </cell>
          <cell r="C1558" t="str">
            <v>HANDICAP</v>
          </cell>
          <cell r="I1558" t="str">
            <v>EB</v>
          </cell>
          <cell r="V1558">
            <v>4928</v>
          </cell>
        </row>
        <row r="1559">
          <cell r="A1559" t="str">
            <v>FAVRSKOV</v>
          </cell>
          <cell r="C1559" t="str">
            <v>HANDICAP</v>
          </cell>
          <cell r="I1559" t="str">
            <v>Ture</v>
          </cell>
          <cell r="V1559">
            <v>53</v>
          </cell>
        </row>
        <row r="1560">
          <cell r="A1560" t="str">
            <v>FAVRSKOV</v>
          </cell>
          <cell r="C1560" t="str">
            <v>HANDICAP</v>
          </cell>
          <cell r="I1560" t="str">
            <v>Rejselængde</v>
          </cell>
          <cell r="V1560">
            <v>1142</v>
          </cell>
        </row>
        <row r="1561">
          <cell r="A1561" t="str">
            <v>FAVRSKOV</v>
          </cell>
          <cell r="C1561" t="str">
            <v>HANDICAP</v>
          </cell>
          <cell r="I1561" t="str">
            <v>Passagerer</v>
          </cell>
          <cell r="V1561">
            <v>66</v>
          </cell>
        </row>
        <row r="1562">
          <cell r="A1562" t="str">
            <v>FAVRSKOV</v>
          </cell>
          <cell r="C1562" t="str">
            <v>HANDICAP</v>
          </cell>
          <cell r="I1562" t="str">
            <v>Netto</v>
          </cell>
          <cell r="V1562">
            <v>47910.999999999993</v>
          </cell>
        </row>
        <row r="1563">
          <cell r="A1563" t="str">
            <v>FAVRSKOV</v>
          </cell>
          <cell r="C1563" t="str">
            <v>HANDICAP</v>
          </cell>
          <cell r="I1563" t="str">
            <v>Adm.omk</v>
          </cell>
          <cell r="V1563">
            <v>0</v>
          </cell>
        </row>
        <row r="1564">
          <cell r="A1564" t="str">
            <v>FAVRSKOV</v>
          </cell>
          <cell r="C1564" t="str">
            <v>HANDICAP</v>
          </cell>
          <cell r="I1564" t="str">
            <v>EB</v>
          </cell>
          <cell r="V1564">
            <v>14483</v>
          </cell>
        </row>
        <row r="1565">
          <cell r="A1565" t="str">
            <v>FAVRSKOV</v>
          </cell>
          <cell r="C1565" t="str">
            <v>HANDICAP</v>
          </cell>
          <cell r="I1565" t="str">
            <v>Ture</v>
          </cell>
          <cell r="V1565">
            <v>188</v>
          </cell>
        </row>
        <row r="1566">
          <cell r="A1566" t="str">
            <v>FAVRSKOV</v>
          </cell>
          <cell r="C1566" t="str">
            <v>HANDICAP</v>
          </cell>
          <cell r="I1566" t="str">
            <v>Rejselængde</v>
          </cell>
          <cell r="V1566">
            <v>3263</v>
          </cell>
        </row>
        <row r="1567">
          <cell r="A1567" t="str">
            <v>FAVRSKOV</v>
          </cell>
          <cell r="C1567" t="str">
            <v>HANDICAP</v>
          </cell>
          <cell r="I1567" t="str">
            <v>Passagerer</v>
          </cell>
          <cell r="V1567">
            <v>223</v>
          </cell>
        </row>
        <row r="1568">
          <cell r="A1568" t="str">
            <v>FAVRSKOV</v>
          </cell>
          <cell r="C1568" t="str">
            <v>HANDICAP</v>
          </cell>
          <cell r="I1568" t="str">
            <v>Netto</v>
          </cell>
          <cell r="V1568">
            <v>112141.89000000001</v>
          </cell>
        </row>
        <row r="1569">
          <cell r="A1569" t="str">
            <v>FAVRSKOV</v>
          </cell>
          <cell r="C1569" t="str">
            <v>HANDICAP</v>
          </cell>
          <cell r="I1569" t="str">
            <v>Adm.omk</v>
          </cell>
          <cell r="V1569">
            <v>0</v>
          </cell>
        </row>
        <row r="1570">
          <cell r="A1570" t="str">
            <v>FAVRSKOV</v>
          </cell>
          <cell r="C1570" t="str">
            <v>HANDICAP</v>
          </cell>
          <cell r="I1570" t="str">
            <v>EB</v>
          </cell>
          <cell r="V1570">
            <v>17769</v>
          </cell>
        </row>
        <row r="1571">
          <cell r="A1571" t="str">
            <v>FAVRSKOV</v>
          </cell>
          <cell r="C1571" t="str">
            <v>HANDICAP</v>
          </cell>
          <cell r="I1571" t="str">
            <v>Ture</v>
          </cell>
          <cell r="V1571">
            <v>174</v>
          </cell>
        </row>
        <row r="1572">
          <cell r="A1572" t="str">
            <v>FAVRSKOV</v>
          </cell>
          <cell r="C1572" t="str">
            <v>HANDICAP</v>
          </cell>
          <cell r="I1572" t="str">
            <v>Rejselængde</v>
          </cell>
          <cell r="V1572">
            <v>3773</v>
          </cell>
        </row>
        <row r="1573">
          <cell r="A1573" t="str">
            <v>FAVRSKOV</v>
          </cell>
          <cell r="C1573" t="str">
            <v>HANDICAP</v>
          </cell>
          <cell r="I1573" t="str">
            <v>Passagerer</v>
          </cell>
          <cell r="V1573">
            <v>244</v>
          </cell>
        </row>
        <row r="1574">
          <cell r="A1574" t="str">
            <v>FAVRSKOV</v>
          </cell>
          <cell r="C1574" t="str">
            <v>HANDICAP</v>
          </cell>
          <cell r="I1574" t="str">
            <v>Netto</v>
          </cell>
          <cell r="V1574">
            <v>41210.920000000006</v>
          </cell>
        </row>
        <row r="1575">
          <cell r="A1575" t="str">
            <v>FAVRSKOV</v>
          </cell>
          <cell r="C1575" t="str">
            <v>HANDICAP</v>
          </cell>
          <cell r="I1575" t="str">
            <v>Adm.omk</v>
          </cell>
          <cell r="V1575">
            <v>0</v>
          </cell>
        </row>
        <row r="1576">
          <cell r="A1576" t="str">
            <v>FAVRSKOV</v>
          </cell>
          <cell r="C1576" t="str">
            <v>HANDICAP</v>
          </cell>
          <cell r="I1576" t="str">
            <v>EB</v>
          </cell>
          <cell r="V1576">
            <v>11494</v>
          </cell>
        </row>
        <row r="1577">
          <cell r="A1577" t="str">
            <v>FAVRSKOV</v>
          </cell>
          <cell r="C1577" t="str">
            <v>HANDICAP</v>
          </cell>
          <cell r="I1577" t="str">
            <v>Ture</v>
          </cell>
          <cell r="V1577">
            <v>122</v>
          </cell>
        </row>
        <row r="1578">
          <cell r="A1578" t="str">
            <v>FAVRSKOV</v>
          </cell>
          <cell r="C1578" t="str">
            <v>HANDICAP</v>
          </cell>
          <cell r="I1578" t="str">
            <v>Rejselængde</v>
          </cell>
          <cell r="V1578">
            <v>2537</v>
          </cell>
        </row>
        <row r="1579">
          <cell r="A1579" t="str">
            <v>FAVRSKOV</v>
          </cell>
          <cell r="C1579" t="str">
            <v>HANDICAP</v>
          </cell>
          <cell r="I1579" t="str">
            <v>Passagerer</v>
          </cell>
          <cell r="V1579">
            <v>159</v>
          </cell>
        </row>
        <row r="1580">
          <cell r="A1580" t="str">
            <v>FAVRSKOV</v>
          </cell>
          <cell r="C1580" t="str">
            <v>HANDICAP</v>
          </cell>
          <cell r="I1580" t="str">
            <v>Netto</v>
          </cell>
          <cell r="V1580">
            <v>5618.9699999999993</v>
          </cell>
        </row>
        <row r="1581">
          <cell r="A1581" t="str">
            <v>FAVRSKOV</v>
          </cell>
          <cell r="C1581" t="str">
            <v>HANDICAP</v>
          </cell>
          <cell r="I1581" t="str">
            <v>Adm.omk</v>
          </cell>
          <cell r="V1581">
            <v>0</v>
          </cell>
        </row>
        <row r="1582">
          <cell r="A1582" t="str">
            <v>FAVRSKOV</v>
          </cell>
          <cell r="C1582" t="str">
            <v>HANDICAP</v>
          </cell>
          <cell r="I1582" t="str">
            <v>EB</v>
          </cell>
          <cell r="V1582">
            <v>1254</v>
          </cell>
        </row>
        <row r="1583">
          <cell r="A1583" t="str">
            <v>FAVRSKOV</v>
          </cell>
          <cell r="C1583" t="str">
            <v>HANDICAP</v>
          </cell>
          <cell r="I1583" t="str">
            <v>Ture</v>
          </cell>
          <cell r="V1583">
            <v>12</v>
          </cell>
        </row>
        <row r="1584">
          <cell r="A1584" t="str">
            <v>FAVRSKOV</v>
          </cell>
          <cell r="C1584" t="str">
            <v>HANDICAP</v>
          </cell>
          <cell r="I1584" t="str">
            <v>Rejselængde</v>
          </cell>
          <cell r="V1584">
            <v>258</v>
          </cell>
        </row>
        <row r="1585">
          <cell r="A1585" t="str">
            <v>FAVRSKOV</v>
          </cell>
          <cell r="C1585" t="str">
            <v>HANDICAP</v>
          </cell>
          <cell r="I1585" t="str">
            <v>Passagerer</v>
          </cell>
          <cell r="V1585">
            <v>17</v>
          </cell>
        </row>
        <row r="1586">
          <cell r="A1586" t="str">
            <v>FAVRSKOV</v>
          </cell>
          <cell r="C1586" t="str">
            <v>HANDICAP</v>
          </cell>
          <cell r="I1586" t="str">
            <v>Netto</v>
          </cell>
          <cell r="V1586">
            <v>8723.4100000000017</v>
          </cell>
        </row>
        <row r="1587">
          <cell r="A1587" t="str">
            <v>FAVRSKOV</v>
          </cell>
          <cell r="C1587" t="str">
            <v>HANDICAP</v>
          </cell>
          <cell r="I1587" t="str">
            <v>Adm.omk</v>
          </cell>
          <cell r="V1587">
            <v>0</v>
          </cell>
        </row>
        <row r="1588">
          <cell r="A1588" t="str">
            <v>FAVRSKOV</v>
          </cell>
          <cell r="C1588" t="str">
            <v>HANDICAP</v>
          </cell>
          <cell r="I1588" t="str">
            <v>EB</v>
          </cell>
          <cell r="V1588">
            <v>4638</v>
          </cell>
        </row>
        <row r="1589">
          <cell r="A1589" t="str">
            <v>FAVRSKOV</v>
          </cell>
          <cell r="C1589" t="str">
            <v>HANDICAP</v>
          </cell>
          <cell r="I1589" t="str">
            <v>Ture</v>
          </cell>
          <cell r="V1589">
            <v>29</v>
          </cell>
        </row>
        <row r="1590">
          <cell r="A1590" t="str">
            <v>FAVRSKOV</v>
          </cell>
          <cell r="C1590" t="str">
            <v>HANDICAP</v>
          </cell>
          <cell r="I1590" t="str">
            <v>Rejselængde</v>
          </cell>
          <cell r="V1590">
            <v>871</v>
          </cell>
        </row>
        <row r="1591">
          <cell r="A1591" t="str">
            <v>FAVRSKOV</v>
          </cell>
          <cell r="C1591" t="str">
            <v>HANDICAP</v>
          </cell>
          <cell r="I1591" t="str">
            <v>Passagerer</v>
          </cell>
          <cell r="V1591">
            <v>40</v>
          </cell>
        </row>
        <row r="1592">
          <cell r="A1592" t="str">
            <v>FAVRSKOV</v>
          </cell>
          <cell r="C1592" t="str">
            <v>TELETAXI</v>
          </cell>
          <cell r="I1592" t="str">
            <v>Netto</v>
          </cell>
          <cell r="V1592">
            <v>151.68</v>
          </cell>
        </row>
        <row r="1593">
          <cell r="A1593" t="str">
            <v>FAVRSKOV</v>
          </cell>
          <cell r="C1593" t="str">
            <v>TELETAXI</v>
          </cell>
          <cell r="I1593" t="str">
            <v>Adm.omk</v>
          </cell>
          <cell r="V1593">
            <v>64.319999999999993</v>
          </cell>
        </row>
        <row r="1594">
          <cell r="A1594" t="str">
            <v>FAVRSKOV</v>
          </cell>
          <cell r="C1594" t="str">
            <v>TELETAXI</v>
          </cell>
          <cell r="I1594" t="str">
            <v>EB</v>
          </cell>
          <cell r="V1594">
            <v>48</v>
          </cell>
        </row>
        <row r="1595">
          <cell r="A1595" t="str">
            <v>FAVRSKOV</v>
          </cell>
          <cell r="C1595" t="str">
            <v>TELETAXI</v>
          </cell>
          <cell r="I1595" t="str">
            <v>Ture</v>
          </cell>
          <cell r="V1595">
            <v>2</v>
          </cell>
        </row>
        <row r="1596">
          <cell r="A1596" t="str">
            <v>FAVRSKOV</v>
          </cell>
          <cell r="C1596" t="str">
            <v>TELETAXI</v>
          </cell>
          <cell r="I1596" t="str">
            <v>Rejselængde</v>
          </cell>
          <cell r="V1596">
            <v>11</v>
          </cell>
        </row>
        <row r="1597">
          <cell r="A1597" t="str">
            <v>FAVRSKOV</v>
          </cell>
          <cell r="C1597" t="str">
            <v>TELETAXI</v>
          </cell>
          <cell r="I1597" t="str">
            <v>Passagerer</v>
          </cell>
          <cell r="V1597">
            <v>2</v>
          </cell>
        </row>
        <row r="1598">
          <cell r="A1598" t="str">
            <v>FAVRSKOV</v>
          </cell>
          <cell r="C1598" t="str">
            <v>TELETAXI</v>
          </cell>
          <cell r="I1598" t="str">
            <v>Netto</v>
          </cell>
          <cell r="V1598">
            <v>151.06</v>
          </cell>
        </row>
        <row r="1599">
          <cell r="A1599" t="str">
            <v>FAVRSKOV</v>
          </cell>
          <cell r="C1599" t="str">
            <v>TELETAXI</v>
          </cell>
          <cell r="I1599" t="str">
            <v>Adm.omk</v>
          </cell>
          <cell r="V1599">
            <v>32.159999999999997</v>
          </cell>
        </row>
        <row r="1600">
          <cell r="A1600" t="str">
            <v>FAVRSKOV</v>
          </cell>
          <cell r="C1600" t="str">
            <v>TELETAXI</v>
          </cell>
          <cell r="I1600" t="str">
            <v>EB</v>
          </cell>
          <cell r="V1600">
            <v>24</v>
          </cell>
        </row>
        <row r="1601">
          <cell r="A1601" t="str">
            <v>FAVRSKOV</v>
          </cell>
          <cell r="C1601" t="str">
            <v>TELETAXI</v>
          </cell>
          <cell r="I1601" t="str">
            <v>Ture</v>
          </cell>
          <cell r="V1601">
            <v>1</v>
          </cell>
        </row>
        <row r="1602">
          <cell r="A1602" t="str">
            <v>FAVRSKOV</v>
          </cell>
          <cell r="C1602" t="str">
            <v>TELETAXI</v>
          </cell>
          <cell r="I1602" t="str">
            <v>Rejselængde</v>
          </cell>
          <cell r="V1602">
            <v>7</v>
          </cell>
        </row>
        <row r="1603">
          <cell r="A1603" t="str">
            <v>FAVRSKOV</v>
          </cell>
          <cell r="C1603" t="str">
            <v>TELETAXI</v>
          </cell>
          <cell r="I1603" t="str">
            <v>Passagerer</v>
          </cell>
          <cell r="V1603">
            <v>1</v>
          </cell>
        </row>
        <row r="1604">
          <cell r="A1604" t="str">
            <v>FAVRSKOV</v>
          </cell>
          <cell r="C1604" t="str">
            <v>TELETAXI</v>
          </cell>
          <cell r="I1604" t="str">
            <v>Netto</v>
          </cell>
          <cell r="V1604">
            <v>774.59999999999991</v>
          </cell>
        </row>
        <row r="1605">
          <cell r="A1605" t="str">
            <v>FAVRSKOV</v>
          </cell>
          <cell r="C1605" t="str">
            <v>TELETAXI</v>
          </cell>
          <cell r="I1605" t="str">
            <v>Adm.omk</v>
          </cell>
          <cell r="V1605">
            <v>192.95999999999998</v>
          </cell>
        </row>
        <row r="1606">
          <cell r="A1606" t="str">
            <v>FAVRSKOV</v>
          </cell>
          <cell r="C1606" t="str">
            <v>TELETAXI</v>
          </cell>
          <cell r="I1606" t="str">
            <v>EB</v>
          </cell>
          <cell r="V1606">
            <v>0</v>
          </cell>
        </row>
        <row r="1607">
          <cell r="A1607" t="str">
            <v>FAVRSKOV</v>
          </cell>
          <cell r="C1607" t="str">
            <v>TELETAXI</v>
          </cell>
          <cell r="I1607" t="str">
            <v>Ture</v>
          </cell>
          <cell r="V1607">
            <v>6</v>
          </cell>
        </row>
        <row r="1608">
          <cell r="A1608" t="str">
            <v>FAVRSKOV</v>
          </cell>
          <cell r="C1608" t="str">
            <v>TELETAXI</v>
          </cell>
          <cell r="I1608" t="str">
            <v>Rejselængde</v>
          </cell>
          <cell r="V1608">
            <v>20</v>
          </cell>
        </row>
        <row r="1609">
          <cell r="A1609" t="str">
            <v>FAVRSKOV</v>
          </cell>
          <cell r="C1609" t="str">
            <v>TELETAXI</v>
          </cell>
          <cell r="I1609" t="str">
            <v>Passagerer</v>
          </cell>
          <cell r="V1609">
            <v>8</v>
          </cell>
        </row>
        <row r="1610">
          <cell r="A1610" t="str">
            <v>FAVRSKOV</v>
          </cell>
          <cell r="C1610" t="str">
            <v>HANDICAP</v>
          </cell>
          <cell r="I1610" t="str">
            <v>Netto</v>
          </cell>
          <cell r="V1610">
            <v>2089.6800000000003</v>
          </cell>
        </row>
        <row r="1611">
          <cell r="A1611" t="str">
            <v>FAVRSKOV</v>
          </cell>
          <cell r="C1611" t="str">
            <v>HANDICAP</v>
          </cell>
          <cell r="I1611" t="str">
            <v>Adm.omk</v>
          </cell>
          <cell r="V1611">
            <v>0</v>
          </cell>
        </row>
        <row r="1612">
          <cell r="A1612" t="str">
            <v>FAVRSKOV</v>
          </cell>
          <cell r="C1612" t="str">
            <v>HANDICAP</v>
          </cell>
          <cell r="I1612" t="str">
            <v>EB</v>
          </cell>
          <cell r="V1612">
            <v>4200</v>
          </cell>
        </row>
        <row r="1613">
          <cell r="A1613" t="str">
            <v>FAVRSKOV</v>
          </cell>
          <cell r="C1613" t="str">
            <v>HANDICAP</v>
          </cell>
          <cell r="I1613" t="str">
            <v>Ture</v>
          </cell>
          <cell r="V1613">
            <v>4</v>
          </cell>
        </row>
        <row r="1614">
          <cell r="A1614" t="str">
            <v>FAVRSKOV</v>
          </cell>
          <cell r="C1614" t="str">
            <v>HANDICAP</v>
          </cell>
          <cell r="I1614" t="str">
            <v>Rejselængde</v>
          </cell>
          <cell r="V1614">
            <v>600</v>
          </cell>
        </row>
        <row r="1615">
          <cell r="A1615" t="str">
            <v>FAVRSKOV</v>
          </cell>
          <cell r="C1615" t="str">
            <v>HANDICAP</v>
          </cell>
          <cell r="I1615" t="str">
            <v>Passagerer</v>
          </cell>
          <cell r="V1615">
            <v>4</v>
          </cell>
        </row>
        <row r="1616">
          <cell r="A1616" t="str">
            <v>FAVRSKOV</v>
          </cell>
          <cell r="C1616" t="str">
            <v>FLEXTUR</v>
          </cell>
          <cell r="I1616" t="str">
            <v>Netto</v>
          </cell>
          <cell r="V1616">
            <v>33.479999999999997</v>
          </cell>
        </row>
        <row r="1617">
          <cell r="A1617" t="str">
            <v>FAVRSKOV</v>
          </cell>
          <cell r="C1617" t="str">
            <v>FLEXTUR</v>
          </cell>
          <cell r="I1617" t="str">
            <v>Adm.omk</v>
          </cell>
          <cell r="V1617">
            <v>32.159999999999997</v>
          </cell>
        </row>
        <row r="1618">
          <cell r="A1618" t="str">
            <v>FAVRSKOV</v>
          </cell>
          <cell r="C1618" t="str">
            <v>FLEXTUR</v>
          </cell>
          <cell r="I1618" t="str">
            <v>EB</v>
          </cell>
          <cell r="V1618">
            <v>0</v>
          </cell>
        </row>
        <row r="1619">
          <cell r="A1619" t="str">
            <v>FAVRSKOV</v>
          </cell>
          <cell r="C1619" t="str">
            <v>FLEXTUR</v>
          </cell>
          <cell r="I1619" t="str">
            <v>Ture</v>
          </cell>
          <cell r="V1619">
            <v>1</v>
          </cell>
        </row>
        <row r="1620">
          <cell r="A1620" t="str">
            <v>FAVRSKOV</v>
          </cell>
          <cell r="C1620" t="str">
            <v>FLEXTUR</v>
          </cell>
          <cell r="I1620" t="str">
            <v>Rejselængde</v>
          </cell>
          <cell r="V1620">
            <v>0</v>
          </cell>
        </row>
        <row r="1621">
          <cell r="A1621" t="str">
            <v>FAVRSKOV</v>
          </cell>
          <cell r="C1621" t="str">
            <v>FLEXTUR</v>
          </cell>
          <cell r="I1621" t="str">
            <v>Passagerer</v>
          </cell>
          <cell r="V1621">
            <v>1</v>
          </cell>
        </row>
        <row r="1622">
          <cell r="A1622" t="str">
            <v>FAVRSKOV</v>
          </cell>
          <cell r="C1622" t="str">
            <v>FLEXTUR</v>
          </cell>
          <cell r="I1622" t="str">
            <v>Netto</v>
          </cell>
          <cell r="V1622">
            <v>377.57</v>
          </cell>
        </row>
        <row r="1623">
          <cell r="A1623" t="str">
            <v>FAVRSKOV</v>
          </cell>
          <cell r="C1623" t="str">
            <v>FLEXTUR</v>
          </cell>
          <cell r="I1623" t="str">
            <v>Adm.omk</v>
          </cell>
          <cell r="V1623">
            <v>64.319999999999993</v>
          </cell>
        </row>
        <row r="1624">
          <cell r="A1624" t="str">
            <v>FAVRSKOV</v>
          </cell>
          <cell r="C1624" t="str">
            <v>FLEXTUR</v>
          </cell>
          <cell r="I1624" t="str">
            <v>EB</v>
          </cell>
          <cell r="V1624">
            <v>126</v>
          </cell>
        </row>
        <row r="1625">
          <cell r="A1625" t="str">
            <v>FAVRSKOV</v>
          </cell>
          <cell r="C1625" t="str">
            <v>FLEXTUR</v>
          </cell>
          <cell r="I1625" t="str">
            <v>Ture</v>
          </cell>
          <cell r="V1625">
            <v>2</v>
          </cell>
        </row>
        <row r="1626">
          <cell r="A1626" t="str">
            <v>FAVRSKOV</v>
          </cell>
          <cell r="C1626" t="str">
            <v>FLEXTUR</v>
          </cell>
          <cell r="I1626" t="str">
            <v>Rejselængde</v>
          </cell>
          <cell r="V1626">
            <v>18</v>
          </cell>
        </row>
        <row r="1627">
          <cell r="A1627" t="str">
            <v>FAVRSKOV</v>
          </cell>
          <cell r="C1627" t="str">
            <v>FLEXTUR</v>
          </cell>
          <cell r="I1627" t="str">
            <v>Passagerer</v>
          </cell>
          <cell r="V1627">
            <v>2</v>
          </cell>
        </row>
        <row r="1628">
          <cell r="A1628" t="str">
            <v>FAVRSKOV</v>
          </cell>
          <cell r="C1628" t="str">
            <v>FLEXTUR</v>
          </cell>
          <cell r="I1628" t="str">
            <v>Netto</v>
          </cell>
          <cell r="V1628">
            <v>313294.92000000004</v>
          </cell>
        </row>
        <row r="1629">
          <cell r="A1629" t="str">
            <v>FAVRSKOV</v>
          </cell>
          <cell r="C1629" t="str">
            <v>FLEXTUR</v>
          </cell>
          <cell r="I1629" t="str">
            <v>Adm.omk</v>
          </cell>
          <cell r="V1629">
            <v>179999.52</v>
          </cell>
        </row>
        <row r="1630">
          <cell r="A1630" t="str">
            <v>FAVRSKOV</v>
          </cell>
          <cell r="C1630" t="str">
            <v>FLEXTUR</v>
          </cell>
          <cell r="I1630" t="str">
            <v>EB</v>
          </cell>
          <cell r="V1630">
            <v>307688</v>
          </cell>
        </row>
        <row r="1631">
          <cell r="A1631" t="str">
            <v>FAVRSKOV</v>
          </cell>
          <cell r="C1631" t="str">
            <v>FLEXTUR</v>
          </cell>
          <cell r="I1631" t="str">
            <v>Ture</v>
          </cell>
          <cell r="V1631">
            <v>5597</v>
          </cell>
        </row>
        <row r="1632">
          <cell r="A1632" t="str">
            <v>FAVRSKOV</v>
          </cell>
          <cell r="C1632" t="str">
            <v>FLEXTUR</v>
          </cell>
          <cell r="I1632" t="str">
            <v>Rejselængde</v>
          </cell>
          <cell r="V1632">
            <v>40181</v>
          </cell>
        </row>
        <row r="1633">
          <cell r="A1633" t="str">
            <v>FAVRSKOV</v>
          </cell>
          <cell r="C1633" t="str">
            <v>FLEXTUR</v>
          </cell>
          <cell r="I1633" t="str">
            <v>Passagerer</v>
          </cell>
          <cell r="V1633">
            <v>5974</v>
          </cell>
        </row>
        <row r="1634">
          <cell r="A1634" t="str">
            <v>FAVRSKOV</v>
          </cell>
          <cell r="C1634" t="str">
            <v>FLEXTUR</v>
          </cell>
          <cell r="I1634" t="str">
            <v>Netto</v>
          </cell>
          <cell r="V1634">
            <v>271.77999999999997</v>
          </cell>
        </row>
        <row r="1635">
          <cell r="A1635" t="str">
            <v>FAVRSKOV</v>
          </cell>
          <cell r="C1635" t="str">
            <v>FLEXTUR</v>
          </cell>
          <cell r="I1635" t="str">
            <v>Adm.omk</v>
          </cell>
          <cell r="V1635">
            <v>96.47999999999999</v>
          </cell>
        </row>
        <row r="1636">
          <cell r="A1636" t="str">
            <v>FAVRSKOV</v>
          </cell>
          <cell r="C1636" t="str">
            <v>FLEXTUR</v>
          </cell>
          <cell r="I1636" t="str">
            <v>EB</v>
          </cell>
          <cell r="V1636">
            <v>357</v>
          </cell>
        </row>
        <row r="1637">
          <cell r="A1637" t="str">
            <v>FAVRSKOV</v>
          </cell>
          <cell r="C1637" t="str">
            <v>FLEXTUR</v>
          </cell>
          <cell r="I1637" t="str">
            <v>Ture</v>
          </cell>
          <cell r="V1637">
            <v>3</v>
          </cell>
        </row>
        <row r="1638">
          <cell r="A1638" t="str">
            <v>FAVRSKOV</v>
          </cell>
          <cell r="C1638" t="str">
            <v>FLEXTUR</v>
          </cell>
          <cell r="I1638" t="str">
            <v>Rejselængde</v>
          </cell>
          <cell r="V1638">
            <v>25</v>
          </cell>
        </row>
        <row r="1639">
          <cell r="A1639" t="str">
            <v>FAVRSKOV</v>
          </cell>
          <cell r="C1639" t="str">
            <v>FLEXTUR</v>
          </cell>
          <cell r="I1639" t="str">
            <v>Passagerer</v>
          </cell>
          <cell r="V1639">
            <v>6</v>
          </cell>
        </row>
        <row r="1640">
          <cell r="A1640" t="str">
            <v>FAVRSKOV</v>
          </cell>
          <cell r="C1640" t="str">
            <v>FLEXTUR</v>
          </cell>
          <cell r="I1640" t="str">
            <v>Netto</v>
          </cell>
          <cell r="V1640">
            <v>262365.18</v>
          </cell>
        </row>
        <row r="1641">
          <cell r="A1641" t="str">
            <v>FAVRSKOV</v>
          </cell>
          <cell r="C1641" t="str">
            <v>FLEXTUR</v>
          </cell>
          <cell r="I1641" t="str">
            <v>Adm.omk</v>
          </cell>
          <cell r="V1641">
            <v>104294.88</v>
          </cell>
        </row>
        <row r="1642">
          <cell r="A1642" t="str">
            <v>FAVRSKOV</v>
          </cell>
          <cell r="C1642" t="str">
            <v>FLEXTUR</v>
          </cell>
          <cell r="I1642" t="str">
            <v>EB</v>
          </cell>
          <cell r="V1642">
            <v>206777</v>
          </cell>
        </row>
        <row r="1643">
          <cell r="A1643" t="str">
            <v>FAVRSKOV</v>
          </cell>
          <cell r="C1643" t="str">
            <v>FLEXTUR</v>
          </cell>
          <cell r="I1643" t="str">
            <v>Ture</v>
          </cell>
          <cell r="V1643">
            <v>3243</v>
          </cell>
        </row>
        <row r="1644">
          <cell r="A1644" t="str">
            <v>FAVRSKOV</v>
          </cell>
          <cell r="C1644" t="str">
            <v>FLEXTUR</v>
          </cell>
          <cell r="I1644" t="str">
            <v>Rejselængde</v>
          </cell>
          <cell r="V1644">
            <v>31598</v>
          </cell>
        </row>
        <row r="1645">
          <cell r="A1645" t="str">
            <v>FAVRSKOV</v>
          </cell>
          <cell r="C1645" t="str">
            <v>FLEXTUR</v>
          </cell>
          <cell r="I1645" t="str">
            <v>Passagerer</v>
          </cell>
          <cell r="V1645">
            <v>3534</v>
          </cell>
        </row>
        <row r="1646">
          <cell r="A1646" t="str">
            <v>FAVRSKOV</v>
          </cell>
          <cell r="C1646" t="str">
            <v>FLEXTUR</v>
          </cell>
          <cell r="I1646" t="str">
            <v>Netto</v>
          </cell>
          <cell r="V1646">
            <v>51965.05</v>
          </cell>
        </row>
        <row r="1647">
          <cell r="A1647" t="str">
            <v>FAVRSKOV</v>
          </cell>
          <cell r="C1647" t="str">
            <v>FLEXTUR</v>
          </cell>
          <cell r="I1647" t="str">
            <v>Adm.omk</v>
          </cell>
          <cell r="V1647">
            <v>16594.560000000001</v>
          </cell>
        </row>
        <row r="1648">
          <cell r="A1648" t="str">
            <v>FAVRSKOV</v>
          </cell>
          <cell r="C1648" t="str">
            <v>FLEXTUR</v>
          </cell>
          <cell r="I1648" t="str">
            <v>EB</v>
          </cell>
          <cell r="V1648">
            <v>32854</v>
          </cell>
        </row>
        <row r="1649">
          <cell r="A1649" t="str">
            <v>FAVRSKOV</v>
          </cell>
          <cell r="C1649" t="str">
            <v>FLEXTUR</v>
          </cell>
          <cell r="I1649" t="str">
            <v>Ture</v>
          </cell>
          <cell r="V1649">
            <v>516</v>
          </cell>
        </row>
        <row r="1650">
          <cell r="A1650" t="str">
            <v>FAVRSKOV</v>
          </cell>
          <cell r="C1650" t="str">
            <v>FLEXTUR</v>
          </cell>
          <cell r="I1650" t="str">
            <v>Rejselængde</v>
          </cell>
          <cell r="V1650">
            <v>5489</v>
          </cell>
        </row>
        <row r="1651">
          <cell r="A1651" t="str">
            <v>FAVRSKOV</v>
          </cell>
          <cell r="C1651" t="str">
            <v>FLEXTUR</v>
          </cell>
          <cell r="I1651" t="str">
            <v>Passagerer</v>
          </cell>
          <cell r="V1651">
            <v>617</v>
          </cell>
        </row>
        <row r="1652">
          <cell r="A1652" t="str">
            <v>FAVRSKOV</v>
          </cell>
          <cell r="C1652" t="str">
            <v>FLEXTUR</v>
          </cell>
          <cell r="I1652" t="str">
            <v>Netto</v>
          </cell>
          <cell r="V1652">
            <v>59947.58</v>
          </cell>
        </row>
        <row r="1653">
          <cell r="A1653" t="str">
            <v>FAVRSKOV</v>
          </cell>
          <cell r="C1653" t="str">
            <v>FLEXTUR</v>
          </cell>
          <cell r="I1653" t="str">
            <v>Adm.omk</v>
          </cell>
          <cell r="V1653">
            <v>14568.48</v>
          </cell>
        </row>
        <row r="1654">
          <cell r="A1654" t="str">
            <v>FAVRSKOV</v>
          </cell>
          <cell r="C1654" t="str">
            <v>FLEXTUR</v>
          </cell>
          <cell r="I1654" t="str">
            <v>EB</v>
          </cell>
          <cell r="V1654">
            <v>32036</v>
          </cell>
        </row>
        <row r="1655">
          <cell r="A1655" t="str">
            <v>FAVRSKOV</v>
          </cell>
          <cell r="C1655" t="str">
            <v>FLEXTUR</v>
          </cell>
          <cell r="I1655" t="str">
            <v>Ture</v>
          </cell>
          <cell r="V1655">
            <v>453</v>
          </cell>
        </row>
        <row r="1656">
          <cell r="A1656" t="str">
            <v>FAVRSKOV</v>
          </cell>
          <cell r="C1656" t="str">
            <v>FLEXTUR</v>
          </cell>
          <cell r="I1656" t="str">
            <v>Rejselængde</v>
          </cell>
          <cell r="V1656">
            <v>5757</v>
          </cell>
        </row>
        <row r="1657">
          <cell r="A1657" t="str">
            <v>FAVRSKOV</v>
          </cell>
          <cell r="C1657" t="str">
            <v>FLEXTUR</v>
          </cell>
          <cell r="I1657" t="str">
            <v>Passagerer</v>
          </cell>
          <cell r="V1657">
            <v>590</v>
          </cell>
        </row>
        <row r="1658">
          <cell r="A1658" t="str">
            <v>FAVRSKOV</v>
          </cell>
          <cell r="C1658" t="str">
            <v>FLEXTUR</v>
          </cell>
          <cell r="I1658" t="str">
            <v>Netto</v>
          </cell>
          <cell r="V1658">
            <v>-572.97</v>
          </cell>
        </row>
        <row r="1659">
          <cell r="A1659" t="str">
            <v>FAVRSKOV</v>
          </cell>
          <cell r="C1659" t="str">
            <v>FLEXTUR</v>
          </cell>
          <cell r="I1659" t="str">
            <v>Adm.omk</v>
          </cell>
          <cell r="V1659">
            <v>32.159999999999997</v>
          </cell>
        </row>
        <row r="1660">
          <cell r="A1660" t="str">
            <v>FAVRSKOV</v>
          </cell>
          <cell r="C1660" t="str">
            <v>FLEXTUR</v>
          </cell>
          <cell r="I1660" t="str">
            <v>EB</v>
          </cell>
          <cell r="V1660">
            <v>1088</v>
          </cell>
        </row>
        <row r="1661">
          <cell r="A1661" t="str">
            <v>FAVRSKOV</v>
          </cell>
          <cell r="C1661" t="str">
            <v>FLEXTUR</v>
          </cell>
          <cell r="I1661" t="str">
            <v>Ture</v>
          </cell>
          <cell r="V1661">
            <v>1</v>
          </cell>
        </row>
        <row r="1662">
          <cell r="A1662" t="str">
            <v>FAVRSKOV</v>
          </cell>
          <cell r="C1662" t="str">
            <v>FLEXTUR</v>
          </cell>
          <cell r="I1662" t="str">
            <v>Rejselængde</v>
          </cell>
          <cell r="V1662">
            <v>75</v>
          </cell>
        </row>
        <row r="1663">
          <cell r="A1663" t="str">
            <v>FAVRSKOV</v>
          </cell>
          <cell r="C1663" t="str">
            <v>FLEXTUR</v>
          </cell>
          <cell r="I1663" t="str">
            <v>Passagerer</v>
          </cell>
          <cell r="V1663">
            <v>1</v>
          </cell>
        </row>
        <row r="1664">
          <cell r="A1664" t="str">
            <v>FAVRSKOV</v>
          </cell>
          <cell r="C1664" t="str">
            <v>FLEXTUR</v>
          </cell>
          <cell r="I1664" t="str">
            <v>Netto</v>
          </cell>
          <cell r="V1664">
            <v>100.89</v>
          </cell>
        </row>
        <row r="1665">
          <cell r="A1665" t="str">
            <v>FAVRSKOV</v>
          </cell>
          <cell r="C1665" t="str">
            <v>FLEXTUR</v>
          </cell>
          <cell r="I1665" t="str">
            <v>Adm.omk</v>
          </cell>
          <cell r="V1665">
            <v>96.47999999999999</v>
          </cell>
        </row>
        <row r="1666">
          <cell r="A1666" t="str">
            <v>FAVRSKOV</v>
          </cell>
          <cell r="C1666" t="str">
            <v>FLEXTUR</v>
          </cell>
          <cell r="I1666" t="str">
            <v>EB</v>
          </cell>
          <cell r="V1666">
            <v>118</v>
          </cell>
        </row>
        <row r="1667">
          <cell r="A1667" t="str">
            <v>FAVRSKOV</v>
          </cell>
          <cell r="C1667" t="str">
            <v>FLEXTUR</v>
          </cell>
          <cell r="I1667" t="str">
            <v>Ture</v>
          </cell>
          <cell r="V1667">
            <v>3</v>
          </cell>
        </row>
        <row r="1668">
          <cell r="A1668" t="str">
            <v>FAVRSKOV</v>
          </cell>
          <cell r="C1668" t="str">
            <v>FLEXTUR</v>
          </cell>
          <cell r="I1668" t="str">
            <v>Rejselængde</v>
          </cell>
          <cell r="V1668">
            <v>10</v>
          </cell>
        </row>
        <row r="1669">
          <cell r="A1669" t="str">
            <v>FAVRSKOV</v>
          </cell>
          <cell r="C1669" t="str">
            <v>FLEXTUR</v>
          </cell>
          <cell r="I1669" t="str">
            <v>Passagerer</v>
          </cell>
          <cell r="V1669">
            <v>3</v>
          </cell>
        </row>
        <row r="1670">
          <cell r="A1670" t="str">
            <v>FAVRSKOV</v>
          </cell>
          <cell r="C1670" t="str">
            <v>HANDICAP</v>
          </cell>
          <cell r="I1670" t="str">
            <v>Netto</v>
          </cell>
          <cell r="V1670">
            <v>226215.45</v>
          </cell>
        </row>
        <row r="1671">
          <cell r="A1671" t="str">
            <v>FAVRSKOV</v>
          </cell>
          <cell r="C1671" t="str">
            <v>HANDICAP</v>
          </cell>
          <cell r="I1671" t="str">
            <v>Adm.omk</v>
          </cell>
          <cell r="V1671">
            <v>0</v>
          </cell>
        </row>
        <row r="1672">
          <cell r="A1672" t="str">
            <v>FAVRSKOV</v>
          </cell>
          <cell r="C1672" t="str">
            <v>HANDICAP</v>
          </cell>
          <cell r="I1672" t="str">
            <v>EB</v>
          </cell>
          <cell r="V1672">
            <v>42717</v>
          </cell>
        </row>
        <row r="1673">
          <cell r="A1673" t="str">
            <v>FAVRSKOV</v>
          </cell>
          <cell r="C1673" t="str">
            <v>HANDICAP</v>
          </cell>
          <cell r="I1673" t="str">
            <v>Ture</v>
          </cell>
          <cell r="V1673">
            <v>558</v>
          </cell>
        </row>
        <row r="1674">
          <cell r="A1674" t="str">
            <v>FAVRSKOV</v>
          </cell>
          <cell r="C1674" t="str">
            <v>HANDICAP</v>
          </cell>
          <cell r="I1674" t="str">
            <v>Rejselængde</v>
          </cell>
          <cell r="V1674">
            <v>7063</v>
          </cell>
        </row>
        <row r="1675">
          <cell r="A1675" t="str">
            <v>FAVRSKOV</v>
          </cell>
          <cell r="C1675" t="str">
            <v>HANDICAP</v>
          </cell>
          <cell r="I1675" t="str">
            <v>Passagerer</v>
          </cell>
          <cell r="V1675">
            <v>684</v>
          </cell>
        </row>
        <row r="1676">
          <cell r="A1676" t="str">
            <v>FAVRSKOV</v>
          </cell>
          <cell r="C1676" t="str">
            <v>HANDICAP</v>
          </cell>
          <cell r="I1676" t="str">
            <v>Netto</v>
          </cell>
          <cell r="V1676">
            <v>158995.30000000005</v>
          </cell>
        </row>
        <row r="1677">
          <cell r="A1677" t="str">
            <v>FAVRSKOV</v>
          </cell>
          <cell r="C1677" t="str">
            <v>HANDICAP</v>
          </cell>
          <cell r="I1677" t="str">
            <v>Adm.omk</v>
          </cell>
          <cell r="V1677">
            <v>0</v>
          </cell>
        </row>
        <row r="1678">
          <cell r="A1678" t="str">
            <v>FAVRSKOV</v>
          </cell>
          <cell r="C1678" t="str">
            <v>HANDICAP</v>
          </cell>
          <cell r="I1678" t="str">
            <v>EB</v>
          </cell>
          <cell r="V1678">
            <v>63774</v>
          </cell>
        </row>
        <row r="1679">
          <cell r="A1679" t="str">
            <v>FAVRSKOV</v>
          </cell>
          <cell r="C1679" t="str">
            <v>HANDICAP</v>
          </cell>
          <cell r="I1679" t="str">
            <v>Ture</v>
          </cell>
          <cell r="V1679">
            <v>910</v>
          </cell>
        </row>
        <row r="1680">
          <cell r="A1680" t="str">
            <v>FAVRSKOV</v>
          </cell>
          <cell r="C1680" t="str">
            <v>HANDICAP</v>
          </cell>
          <cell r="I1680" t="str">
            <v>Rejselængde</v>
          </cell>
          <cell r="V1680">
            <v>11757</v>
          </cell>
        </row>
        <row r="1681">
          <cell r="A1681" t="str">
            <v>FAVRSKOV</v>
          </cell>
          <cell r="C1681" t="str">
            <v>HANDICAP</v>
          </cell>
          <cell r="I1681" t="str">
            <v>Passagerer</v>
          </cell>
          <cell r="V1681">
            <v>1021</v>
          </cell>
        </row>
        <row r="1682">
          <cell r="A1682" t="str">
            <v>FAVRSKOV</v>
          </cell>
          <cell r="C1682" t="str">
            <v>HANDICAP</v>
          </cell>
          <cell r="I1682" t="str">
            <v>Netto</v>
          </cell>
          <cell r="V1682">
            <v>449657.52</v>
          </cell>
        </row>
        <row r="1683">
          <cell r="A1683" t="str">
            <v>FAVRSKOV</v>
          </cell>
          <cell r="C1683" t="str">
            <v>HANDICAP</v>
          </cell>
          <cell r="I1683" t="str">
            <v>Adm.omk</v>
          </cell>
          <cell r="V1683">
            <v>0</v>
          </cell>
        </row>
        <row r="1684">
          <cell r="A1684" t="str">
            <v>FAVRSKOV</v>
          </cell>
          <cell r="C1684" t="str">
            <v>HANDICAP</v>
          </cell>
          <cell r="I1684" t="str">
            <v>EB</v>
          </cell>
          <cell r="V1684">
            <v>81580</v>
          </cell>
        </row>
        <row r="1685">
          <cell r="A1685" t="str">
            <v>FAVRSKOV</v>
          </cell>
          <cell r="C1685" t="str">
            <v>HANDICAP</v>
          </cell>
          <cell r="I1685" t="str">
            <v>Ture</v>
          </cell>
          <cell r="V1685">
            <v>1028</v>
          </cell>
        </row>
        <row r="1686">
          <cell r="A1686" t="str">
            <v>FAVRSKOV</v>
          </cell>
          <cell r="C1686" t="str">
            <v>HANDICAP</v>
          </cell>
          <cell r="I1686" t="str">
            <v>Rejselængde</v>
          </cell>
          <cell r="V1686">
            <v>14455</v>
          </cell>
        </row>
        <row r="1687">
          <cell r="A1687" t="str">
            <v>FAVRSKOV</v>
          </cell>
          <cell r="C1687" t="str">
            <v>HANDICAP</v>
          </cell>
          <cell r="I1687" t="str">
            <v>Passagerer</v>
          </cell>
          <cell r="V1687">
            <v>1241</v>
          </cell>
        </row>
        <row r="1688">
          <cell r="A1688" t="str">
            <v>FAVRSKOV</v>
          </cell>
          <cell r="C1688" t="str">
            <v>HANDICAP</v>
          </cell>
          <cell r="I1688" t="str">
            <v>Netto</v>
          </cell>
          <cell r="V1688">
            <v>234744.94</v>
          </cell>
        </row>
        <row r="1689">
          <cell r="A1689" t="str">
            <v>FAVRSKOV</v>
          </cell>
          <cell r="C1689" t="str">
            <v>HANDICAP</v>
          </cell>
          <cell r="I1689" t="str">
            <v>Adm.omk</v>
          </cell>
          <cell r="V1689">
            <v>0</v>
          </cell>
        </row>
        <row r="1690">
          <cell r="A1690" t="str">
            <v>FAVRSKOV</v>
          </cell>
          <cell r="C1690" t="str">
            <v>HANDICAP</v>
          </cell>
          <cell r="I1690" t="str">
            <v>EB</v>
          </cell>
          <cell r="V1690">
            <v>89641</v>
          </cell>
        </row>
        <row r="1691">
          <cell r="A1691" t="str">
            <v>FAVRSKOV</v>
          </cell>
          <cell r="C1691" t="str">
            <v>HANDICAP</v>
          </cell>
          <cell r="I1691" t="str">
            <v>Ture</v>
          </cell>
          <cell r="V1691">
            <v>1080</v>
          </cell>
        </row>
        <row r="1692">
          <cell r="A1692" t="str">
            <v>FAVRSKOV</v>
          </cell>
          <cell r="C1692" t="str">
            <v>HANDICAP</v>
          </cell>
          <cell r="I1692" t="str">
            <v>Rejselængde</v>
          </cell>
          <cell r="V1692">
            <v>18054</v>
          </cell>
        </row>
        <row r="1693">
          <cell r="A1693" t="str">
            <v>FAVRSKOV</v>
          </cell>
          <cell r="C1693" t="str">
            <v>HANDICAP</v>
          </cell>
          <cell r="I1693" t="str">
            <v>Passagerer</v>
          </cell>
          <cell r="V1693">
            <v>1179</v>
          </cell>
        </row>
        <row r="1694">
          <cell r="A1694" t="str">
            <v>FAVRSKOV</v>
          </cell>
          <cell r="C1694" t="str">
            <v>HANDICAP</v>
          </cell>
          <cell r="I1694" t="str">
            <v>Netto</v>
          </cell>
          <cell r="V1694">
            <v>46380.75</v>
          </cell>
        </row>
        <row r="1695">
          <cell r="A1695" t="str">
            <v>FAVRSKOV</v>
          </cell>
          <cell r="C1695" t="str">
            <v>HANDICAP</v>
          </cell>
          <cell r="I1695" t="str">
            <v>Adm.omk</v>
          </cell>
          <cell r="V1695">
            <v>0</v>
          </cell>
        </row>
        <row r="1696">
          <cell r="A1696" t="str">
            <v>FAVRSKOV</v>
          </cell>
          <cell r="C1696" t="str">
            <v>HANDICAP</v>
          </cell>
          <cell r="I1696" t="str">
            <v>EB</v>
          </cell>
          <cell r="V1696">
            <v>7949</v>
          </cell>
        </row>
        <row r="1697">
          <cell r="A1697" t="str">
            <v>FAVRSKOV</v>
          </cell>
          <cell r="C1697" t="str">
            <v>HANDICAP</v>
          </cell>
          <cell r="I1697" t="str">
            <v>Ture</v>
          </cell>
          <cell r="V1697">
            <v>107</v>
          </cell>
        </row>
        <row r="1698">
          <cell r="A1698" t="str">
            <v>FAVRSKOV</v>
          </cell>
          <cell r="C1698" t="str">
            <v>HANDICAP</v>
          </cell>
          <cell r="I1698" t="str">
            <v>Rejselængde</v>
          </cell>
          <cell r="V1698">
            <v>1463</v>
          </cell>
        </row>
        <row r="1699">
          <cell r="A1699" t="str">
            <v>FAVRSKOV</v>
          </cell>
          <cell r="C1699" t="str">
            <v>HANDICAP</v>
          </cell>
          <cell r="I1699" t="str">
            <v>Passagerer</v>
          </cell>
          <cell r="V1699">
            <v>145</v>
          </cell>
        </row>
        <row r="1700">
          <cell r="A1700" t="str">
            <v>FAVRSKOV</v>
          </cell>
          <cell r="C1700" t="str">
            <v>HANDICAP</v>
          </cell>
          <cell r="I1700" t="str">
            <v>Netto</v>
          </cell>
          <cell r="V1700">
            <v>18656.670000000006</v>
          </cell>
        </row>
        <row r="1701">
          <cell r="A1701" t="str">
            <v>FAVRSKOV</v>
          </cell>
          <cell r="C1701" t="str">
            <v>HANDICAP</v>
          </cell>
          <cell r="I1701" t="str">
            <v>Adm.omk</v>
          </cell>
          <cell r="V1701">
            <v>0</v>
          </cell>
        </row>
        <row r="1702">
          <cell r="A1702" t="str">
            <v>FAVRSKOV</v>
          </cell>
          <cell r="C1702" t="str">
            <v>HANDICAP</v>
          </cell>
          <cell r="I1702" t="str">
            <v>EB</v>
          </cell>
          <cell r="V1702">
            <v>9092</v>
          </cell>
        </row>
        <row r="1703">
          <cell r="A1703" t="str">
            <v>FAVRSKOV</v>
          </cell>
          <cell r="C1703" t="str">
            <v>HANDICAP</v>
          </cell>
          <cell r="I1703" t="str">
            <v>Ture</v>
          </cell>
          <cell r="V1703">
            <v>137</v>
          </cell>
        </row>
        <row r="1704">
          <cell r="A1704" t="str">
            <v>FAVRSKOV</v>
          </cell>
          <cell r="C1704" t="str">
            <v>HANDICAP</v>
          </cell>
          <cell r="I1704" t="str">
            <v>Rejselængde</v>
          </cell>
          <cell r="V1704">
            <v>1599</v>
          </cell>
        </row>
        <row r="1705">
          <cell r="A1705" t="str">
            <v>FAVRSKOV</v>
          </cell>
          <cell r="C1705" t="str">
            <v>HANDICAP</v>
          </cell>
          <cell r="I1705" t="str">
            <v>Passagerer</v>
          </cell>
          <cell r="V1705">
            <v>140</v>
          </cell>
        </row>
        <row r="1706">
          <cell r="A1706" t="str">
            <v>FAVRSKOV</v>
          </cell>
          <cell r="C1706" t="str">
            <v>HANDICAP</v>
          </cell>
          <cell r="I1706" t="str">
            <v>Netto</v>
          </cell>
          <cell r="V1706">
            <v>214.47</v>
          </cell>
        </row>
        <row r="1707">
          <cell r="A1707" t="str">
            <v>FAVRSKOV</v>
          </cell>
          <cell r="C1707" t="str">
            <v>HANDICAP</v>
          </cell>
          <cell r="I1707" t="str">
            <v>Adm.omk</v>
          </cell>
          <cell r="V1707">
            <v>0</v>
          </cell>
        </row>
        <row r="1708">
          <cell r="A1708" t="str">
            <v>FAVRSKOV</v>
          </cell>
          <cell r="C1708" t="str">
            <v>HANDICAP</v>
          </cell>
          <cell r="I1708" t="str">
            <v>EB</v>
          </cell>
          <cell r="V1708">
            <v>0</v>
          </cell>
        </row>
        <row r="1709">
          <cell r="A1709" t="str">
            <v>FAVRSKOV</v>
          </cell>
          <cell r="C1709" t="str">
            <v>HANDICAP</v>
          </cell>
          <cell r="I1709" t="str">
            <v>Ture</v>
          </cell>
          <cell r="V1709">
            <v>1</v>
          </cell>
        </row>
        <row r="1710">
          <cell r="A1710" t="str">
            <v>FAVRSKOV</v>
          </cell>
          <cell r="C1710" t="str">
            <v>HANDICAP</v>
          </cell>
          <cell r="I1710" t="str">
            <v>Rejselængde</v>
          </cell>
          <cell r="V1710">
            <v>10</v>
          </cell>
        </row>
        <row r="1711">
          <cell r="A1711" t="str">
            <v>FAVRSKOV</v>
          </cell>
          <cell r="C1711" t="str">
            <v>HANDICAP</v>
          </cell>
          <cell r="I1711" t="str">
            <v>Passagerer</v>
          </cell>
          <cell r="V1711">
            <v>1</v>
          </cell>
        </row>
        <row r="1712">
          <cell r="A1712" t="str">
            <v>FAVRSKOV</v>
          </cell>
          <cell r="C1712" t="str">
            <v>PLUSTUR</v>
          </cell>
          <cell r="I1712" t="str">
            <v>Netto</v>
          </cell>
          <cell r="V1712">
            <v>100331.09999999999</v>
          </cell>
        </row>
        <row r="1713">
          <cell r="A1713" t="str">
            <v>FAVRSKOV</v>
          </cell>
          <cell r="C1713" t="str">
            <v>PLUSTUR</v>
          </cell>
          <cell r="I1713" t="str">
            <v>Adm.omk</v>
          </cell>
          <cell r="V1713">
            <v>32352.959999999999</v>
          </cell>
        </row>
        <row r="1714">
          <cell r="A1714" t="str">
            <v>FAVRSKOV</v>
          </cell>
          <cell r="C1714" t="str">
            <v>PLUSTUR</v>
          </cell>
          <cell r="I1714" t="str">
            <v>EB</v>
          </cell>
          <cell r="V1714">
            <v>11913</v>
          </cell>
        </row>
        <row r="1715">
          <cell r="A1715" t="str">
            <v>FAVRSKOV</v>
          </cell>
          <cell r="C1715" t="str">
            <v>PLUSTUR</v>
          </cell>
          <cell r="I1715" t="str">
            <v>Ture</v>
          </cell>
          <cell r="V1715">
            <v>1006</v>
          </cell>
        </row>
        <row r="1716">
          <cell r="A1716" t="str">
            <v>FAVRSKOV</v>
          </cell>
          <cell r="C1716" t="str">
            <v>PLUSTUR</v>
          </cell>
          <cell r="I1716" t="str">
            <v>Rejselængde</v>
          </cell>
          <cell r="V1716">
            <v>6121</v>
          </cell>
        </row>
        <row r="1717">
          <cell r="A1717" t="str">
            <v>FAVRSKOV</v>
          </cell>
          <cell r="C1717" t="str">
            <v>PLUSTUR</v>
          </cell>
          <cell r="I1717" t="str">
            <v>Passagerer</v>
          </cell>
          <cell r="V1717">
            <v>1087</v>
          </cell>
        </row>
        <row r="1718">
          <cell r="A1718" t="str">
            <v>FAVRSKOV</v>
          </cell>
          <cell r="C1718" t="str">
            <v>PLUSTUR</v>
          </cell>
          <cell r="I1718" t="str">
            <v>Netto</v>
          </cell>
          <cell r="V1718">
            <v>57803.48</v>
          </cell>
        </row>
        <row r="1719">
          <cell r="A1719" t="str">
            <v>FAVRSKOV</v>
          </cell>
          <cell r="C1719" t="str">
            <v>PLUSTUR</v>
          </cell>
          <cell r="I1719" t="str">
            <v>Adm.omk</v>
          </cell>
          <cell r="V1719">
            <v>16819.68</v>
          </cell>
        </row>
        <row r="1720">
          <cell r="A1720" t="str">
            <v>FAVRSKOV</v>
          </cell>
          <cell r="C1720" t="str">
            <v>PLUSTUR</v>
          </cell>
          <cell r="I1720" t="str">
            <v>EB</v>
          </cell>
          <cell r="V1720">
            <v>4744</v>
          </cell>
        </row>
        <row r="1721">
          <cell r="A1721" t="str">
            <v>FAVRSKOV</v>
          </cell>
          <cell r="C1721" t="str">
            <v>PLUSTUR</v>
          </cell>
          <cell r="I1721" t="str">
            <v>Ture</v>
          </cell>
          <cell r="V1721">
            <v>523</v>
          </cell>
        </row>
        <row r="1722">
          <cell r="A1722" t="str">
            <v>FAVRSKOV</v>
          </cell>
          <cell r="C1722" t="str">
            <v>PLUSTUR</v>
          </cell>
          <cell r="I1722" t="str">
            <v>Rejselængde</v>
          </cell>
          <cell r="V1722">
            <v>3202</v>
          </cell>
        </row>
        <row r="1723">
          <cell r="A1723" t="str">
            <v>FAVRSKOV</v>
          </cell>
          <cell r="C1723" t="str">
            <v>PLUSTUR</v>
          </cell>
          <cell r="I1723" t="str">
            <v>Passagerer</v>
          </cell>
          <cell r="V1723">
            <v>587</v>
          </cell>
        </row>
        <row r="1724">
          <cell r="A1724" t="str">
            <v>FAVRSKOV</v>
          </cell>
          <cell r="C1724" t="str">
            <v>PLUSTUR</v>
          </cell>
          <cell r="I1724" t="str">
            <v>Netto</v>
          </cell>
          <cell r="V1724">
            <v>1081.0999999999999</v>
          </cell>
        </row>
        <row r="1725">
          <cell r="A1725" t="str">
            <v>FAVRSKOV</v>
          </cell>
          <cell r="C1725" t="str">
            <v>PLUSTUR</v>
          </cell>
          <cell r="I1725" t="str">
            <v>Adm.omk</v>
          </cell>
          <cell r="V1725">
            <v>128.63999999999999</v>
          </cell>
        </row>
        <row r="1726">
          <cell r="A1726" t="str">
            <v>FAVRSKOV</v>
          </cell>
          <cell r="C1726" t="str">
            <v>PLUSTUR</v>
          </cell>
          <cell r="I1726" t="str">
            <v>EB</v>
          </cell>
          <cell r="V1726">
            <v>0</v>
          </cell>
        </row>
        <row r="1727">
          <cell r="A1727" t="str">
            <v>FAVRSKOV</v>
          </cell>
          <cell r="C1727" t="str">
            <v>PLUSTUR</v>
          </cell>
          <cell r="I1727" t="str">
            <v>Ture</v>
          </cell>
          <cell r="V1727">
            <v>4</v>
          </cell>
        </row>
        <row r="1728">
          <cell r="A1728" t="str">
            <v>FAVRSKOV</v>
          </cell>
          <cell r="C1728" t="str">
            <v>PLUSTUR</v>
          </cell>
          <cell r="I1728" t="str">
            <v>Rejselængde</v>
          </cell>
          <cell r="V1728">
            <v>48</v>
          </cell>
        </row>
        <row r="1729">
          <cell r="A1729" t="str">
            <v>FAVRSKOV</v>
          </cell>
          <cell r="C1729" t="str">
            <v>PLUSTUR</v>
          </cell>
          <cell r="I1729" t="str">
            <v>Passagerer</v>
          </cell>
          <cell r="V1729">
            <v>4</v>
          </cell>
        </row>
        <row r="1730">
          <cell r="A1730" t="str">
            <v>FAVRSKOV</v>
          </cell>
          <cell r="C1730" t="str">
            <v>PLUSTUR</v>
          </cell>
          <cell r="I1730" t="str">
            <v>Netto</v>
          </cell>
          <cell r="V1730">
            <v>495.07</v>
          </cell>
        </row>
        <row r="1731">
          <cell r="A1731" t="str">
            <v>FAVRSKOV</v>
          </cell>
          <cell r="C1731" t="str">
            <v>PLUSTUR</v>
          </cell>
          <cell r="I1731" t="str">
            <v>Adm.omk</v>
          </cell>
          <cell r="V1731">
            <v>64.319999999999993</v>
          </cell>
        </row>
        <row r="1732">
          <cell r="A1732" t="str">
            <v>FAVRSKOV</v>
          </cell>
          <cell r="C1732" t="str">
            <v>PLUSTUR</v>
          </cell>
          <cell r="I1732" t="str">
            <v>EB</v>
          </cell>
          <cell r="V1732">
            <v>0</v>
          </cell>
        </row>
        <row r="1733">
          <cell r="A1733" t="str">
            <v>FAVRSKOV</v>
          </cell>
          <cell r="C1733" t="str">
            <v>PLUSTUR</v>
          </cell>
          <cell r="I1733" t="str">
            <v>Ture</v>
          </cell>
          <cell r="V1733">
            <v>2</v>
          </cell>
        </row>
        <row r="1734">
          <cell r="A1734" t="str">
            <v>FAVRSKOV</v>
          </cell>
          <cell r="C1734" t="str">
            <v>PLUSTUR</v>
          </cell>
          <cell r="I1734" t="str">
            <v>Rejselængde</v>
          </cell>
          <cell r="V1734">
            <v>24</v>
          </cell>
        </row>
        <row r="1735">
          <cell r="A1735" t="str">
            <v>FAVRSKOV</v>
          </cell>
          <cell r="C1735" t="str">
            <v>PLUSTUR</v>
          </cell>
          <cell r="I1735" t="str">
            <v>Passagerer</v>
          </cell>
          <cell r="V1735">
            <v>2</v>
          </cell>
        </row>
        <row r="1736">
          <cell r="A1736" t="str">
            <v>FAVRSKOV</v>
          </cell>
          <cell r="C1736" t="str">
            <v>PLUSTUR</v>
          </cell>
          <cell r="I1736" t="str">
            <v>Netto</v>
          </cell>
          <cell r="V1736">
            <v>430.42</v>
          </cell>
        </row>
        <row r="1737">
          <cell r="A1737" t="str">
            <v>FAVRSKOV</v>
          </cell>
          <cell r="C1737" t="str">
            <v>PLUSTUR</v>
          </cell>
          <cell r="I1737" t="str">
            <v>Adm.omk</v>
          </cell>
          <cell r="V1737">
            <v>96.47999999999999</v>
          </cell>
        </row>
        <row r="1738">
          <cell r="A1738" t="str">
            <v>FAVRSKOV</v>
          </cell>
          <cell r="C1738" t="str">
            <v>PLUSTUR</v>
          </cell>
          <cell r="I1738" t="str">
            <v>EB</v>
          </cell>
          <cell r="V1738">
            <v>0</v>
          </cell>
        </row>
        <row r="1739">
          <cell r="A1739" t="str">
            <v>FAVRSKOV</v>
          </cell>
          <cell r="C1739" t="str">
            <v>PLUSTUR</v>
          </cell>
          <cell r="I1739" t="str">
            <v>Ture</v>
          </cell>
          <cell r="V1739">
            <v>3</v>
          </cell>
        </row>
        <row r="1740">
          <cell r="A1740" t="str">
            <v>FAVRSKOV</v>
          </cell>
          <cell r="C1740" t="str">
            <v>PLUSTUR</v>
          </cell>
          <cell r="I1740" t="str">
            <v>Rejselængde</v>
          </cell>
          <cell r="V1740">
            <v>18</v>
          </cell>
        </row>
        <row r="1741">
          <cell r="A1741" t="str">
            <v>FAVRSKOV</v>
          </cell>
          <cell r="C1741" t="str">
            <v>PLUSTUR</v>
          </cell>
          <cell r="I1741" t="str">
            <v>Passagerer</v>
          </cell>
          <cell r="V1741">
            <v>3</v>
          </cell>
        </row>
        <row r="1742">
          <cell r="A1742" t="str">
            <v>FAVRSKOV</v>
          </cell>
          <cell r="C1742" t="str">
            <v>PLUSTUR</v>
          </cell>
          <cell r="I1742" t="str">
            <v>Netto</v>
          </cell>
          <cell r="V1742">
            <v>311.20000000000005</v>
          </cell>
        </row>
        <row r="1743">
          <cell r="A1743" t="str">
            <v>FAVRSKOV</v>
          </cell>
          <cell r="C1743" t="str">
            <v>PLUSTUR</v>
          </cell>
          <cell r="I1743" t="str">
            <v>Adm.omk</v>
          </cell>
          <cell r="V1743">
            <v>64.319999999999993</v>
          </cell>
        </row>
        <row r="1744">
          <cell r="A1744" t="str">
            <v>FAVRSKOV</v>
          </cell>
          <cell r="C1744" t="str">
            <v>PLUSTUR</v>
          </cell>
          <cell r="I1744" t="str">
            <v>EB</v>
          </cell>
          <cell r="V1744">
            <v>264</v>
          </cell>
        </row>
        <row r="1745">
          <cell r="A1745" t="str">
            <v>FAVRSKOV</v>
          </cell>
          <cell r="C1745" t="str">
            <v>PLUSTUR</v>
          </cell>
          <cell r="I1745" t="str">
            <v>Ture</v>
          </cell>
          <cell r="V1745">
            <v>2</v>
          </cell>
        </row>
        <row r="1746">
          <cell r="A1746" t="str">
            <v>FAVRSKOV</v>
          </cell>
          <cell r="C1746" t="str">
            <v>PLUSTUR</v>
          </cell>
          <cell r="I1746" t="str">
            <v>Rejselængde</v>
          </cell>
          <cell r="V1746">
            <v>23</v>
          </cell>
        </row>
        <row r="1747">
          <cell r="A1747" t="str">
            <v>FAVRSKOV</v>
          </cell>
          <cell r="C1747" t="str">
            <v>PLUSTUR</v>
          </cell>
          <cell r="I1747" t="str">
            <v>Passagerer</v>
          </cell>
          <cell r="V1747">
            <v>3</v>
          </cell>
        </row>
        <row r="1748">
          <cell r="A1748" t="str">
            <v>FAVRSKOV</v>
          </cell>
          <cell r="C1748" t="str">
            <v>PLUSTUR</v>
          </cell>
          <cell r="I1748" t="str">
            <v>Netto</v>
          </cell>
          <cell r="V1748">
            <v>65.930000000000007</v>
          </cell>
        </row>
        <row r="1749">
          <cell r="A1749" t="str">
            <v>FAVRSKOV</v>
          </cell>
          <cell r="C1749" t="str">
            <v>PLUSTUR</v>
          </cell>
          <cell r="I1749" t="str">
            <v>Adm.omk</v>
          </cell>
          <cell r="V1749">
            <v>96.47999999999999</v>
          </cell>
        </row>
        <row r="1750">
          <cell r="A1750" t="str">
            <v>FAVRSKOV</v>
          </cell>
          <cell r="C1750" t="str">
            <v>PLUSTUR</v>
          </cell>
          <cell r="I1750" t="str">
            <v>EB</v>
          </cell>
          <cell r="V1750">
            <v>362</v>
          </cell>
        </row>
        <row r="1751">
          <cell r="A1751" t="str">
            <v>FAVRSKOV</v>
          </cell>
          <cell r="C1751" t="str">
            <v>PLUSTUR</v>
          </cell>
          <cell r="I1751" t="str">
            <v>Ture</v>
          </cell>
          <cell r="V1751">
            <v>3</v>
          </cell>
        </row>
        <row r="1752">
          <cell r="A1752" t="str">
            <v>FAVRSKOV</v>
          </cell>
          <cell r="C1752" t="str">
            <v>PLUSTUR</v>
          </cell>
          <cell r="I1752" t="str">
            <v>Rejselængde</v>
          </cell>
          <cell r="V1752">
            <v>31</v>
          </cell>
        </row>
        <row r="1753">
          <cell r="A1753" t="str">
            <v>FAVRSKOV</v>
          </cell>
          <cell r="C1753" t="str">
            <v>PLUSTUR</v>
          </cell>
          <cell r="I1753" t="str">
            <v>Passagerer</v>
          </cell>
          <cell r="V1753">
            <v>3</v>
          </cell>
        </row>
        <row r="1754">
          <cell r="A1754" t="str">
            <v>FAVRSKOV</v>
          </cell>
          <cell r="C1754" t="str">
            <v>TELETAXI</v>
          </cell>
          <cell r="I1754" t="str">
            <v>Netto</v>
          </cell>
          <cell r="V1754">
            <v>441.78999999999996</v>
          </cell>
        </row>
        <row r="1755">
          <cell r="A1755" t="str">
            <v>FAVRSKOV</v>
          </cell>
          <cell r="C1755" t="str">
            <v>TELETAXI</v>
          </cell>
          <cell r="I1755" t="str">
            <v>Adm.omk</v>
          </cell>
          <cell r="V1755">
            <v>96.47999999999999</v>
          </cell>
        </row>
        <row r="1756">
          <cell r="A1756" t="str">
            <v>FAVRSKOV</v>
          </cell>
          <cell r="C1756" t="str">
            <v>TELETAXI</v>
          </cell>
          <cell r="I1756" t="str">
            <v>EB</v>
          </cell>
          <cell r="V1756">
            <v>0</v>
          </cell>
        </row>
        <row r="1757">
          <cell r="A1757" t="str">
            <v>FAVRSKOV</v>
          </cell>
          <cell r="C1757" t="str">
            <v>TELETAXI</v>
          </cell>
          <cell r="I1757" t="str">
            <v>Ture</v>
          </cell>
          <cell r="V1757">
            <v>3</v>
          </cell>
        </row>
        <row r="1758">
          <cell r="A1758" t="str">
            <v>FAVRSKOV</v>
          </cell>
          <cell r="C1758" t="str">
            <v>TELETAXI</v>
          </cell>
          <cell r="I1758" t="str">
            <v>Rejselængde</v>
          </cell>
          <cell r="V1758">
            <v>21</v>
          </cell>
        </row>
        <row r="1759">
          <cell r="A1759" t="str">
            <v>FAVRSKOV</v>
          </cell>
          <cell r="C1759" t="str">
            <v>TELETAXI</v>
          </cell>
          <cell r="I1759" t="str">
            <v>Passagerer</v>
          </cell>
          <cell r="V1759">
            <v>3</v>
          </cell>
        </row>
        <row r="1760">
          <cell r="A1760" t="str">
            <v>FAVRSKOV</v>
          </cell>
          <cell r="C1760" t="str">
            <v>TELETAXI</v>
          </cell>
          <cell r="I1760" t="str">
            <v>Netto</v>
          </cell>
          <cell r="V1760">
            <v>876.52</v>
          </cell>
        </row>
        <row r="1761">
          <cell r="A1761" t="str">
            <v>FAVRSKOV</v>
          </cell>
          <cell r="C1761" t="str">
            <v>TELETAXI</v>
          </cell>
          <cell r="I1761" t="str">
            <v>Adm.omk</v>
          </cell>
          <cell r="V1761">
            <v>192.95999999999998</v>
          </cell>
        </row>
        <row r="1762">
          <cell r="A1762" t="str">
            <v>FAVRSKOV</v>
          </cell>
          <cell r="C1762" t="str">
            <v>TELETAXI</v>
          </cell>
          <cell r="I1762" t="str">
            <v>EB</v>
          </cell>
          <cell r="V1762">
            <v>164</v>
          </cell>
        </row>
        <row r="1763">
          <cell r="A1763" t="str">
            <v>FAVRSKOV</v>
          </cell>
          <cell r="C1763" t="str">
            <v>TELETAXI</v>
          </cell>
          <cell r="I1763" t="str">
            <v>Ture</v>
          </cell>
          <cell r="V1763">
            <v>6</v>
          </cell>
        </row>
        <row r="1764">
          <cell r="A1764" t="str">
            <v>FAVRSKOV</v>
          </cell>
          <cell r="C1764" t="str">
            <v>TELETAXI</v>
          </cell>
          <cell r="I1764" t="str">
            <v>Rejselængde</v>
          </cell>
          <cell r="V1764">
            <v>41</v>
          </cell>
        </row>
        <row r="1765">
          <cell r="A1765" t="str">
            <v>FAVRSKOV</v>
          </cell>
          <cell r="C1765" t="str">
            <v>TELETAXI</v>
          </cell>
          <cell r="I1765" t="str">
            <v>Passagerer</v>
          </cell>
          <cell r="V1765">
            <v>6</v>
          </cell>
        </row>
        <row r="1766">
          <cell r="A1766" t="str">
            <v>FAVRSKOV</v>
          </cell>
          <cell r="C1766" t="str">
            <v>TELETAXI</v>
          </cell>
          <cell r="I1766" t="str">
            <v>Netto</v>
          </cell>
          <cell r="V1766">
            <v>711.51</v>
          </cell>
        </row>
        <row r="1767">
          <cell r="A1767" t="str">
            <v>FAVRSKOV</v>
          </cell>
          <cell r="C1767" t="str">
            <v>TELETAXI</v>
          </cell>
          <cell r="I1767" t="str">
            <v>Adm.omk</v>
          </cell>
          <cell r="V1767">
            <v>160.80000000000001</v>
          </cell>
        </row>
        <row r="1768">
          <cell r="A1768" t="str">
            <v>FAVRSKOV</v>
          </cell>
          <cell r="C1768" t="str">
            <v>TELETAXI</v>
          </cell>
          <cell r="I1768" t="str">
            <v>EB</v>
          </cell>
          <cell r="V1768">
            <v>12</v>
          </cell>
        </row>
        <row r="1769">
          <cell r="A1769" t="str">
            <v>FAVRSKOV</v>
          </cell>
          <cell r="C1769" t="str">
            <v>TELETAXI</v>
          </cell>
          <cell r="I1769" t="str">
            <v>Ture</v>
          </cell>
          <cell r="V1769">
            <v>5</v>
          </cell>
        </row>
        <row r="1770">
          <cell r="A1770" t="str">
            <v>FAVRSKOV</v>
          </cell>
          <cell r="C1770" t="str">
            <v>TELETAXI</v>
          </cell>
          <cell r="I1770" t="str">
            <v>Rejselængde</v>
          </cell>
          <cell r="V1770">
            <v>15</v>
          </cell>
        </row>
        <row r="1771">
          <cell r="A1771" t="str">
            <v>FAVRSKOV</v>
          </cell>
          <cell r="C1771" t="str">
            <v>TELETAXI</v>
          </cell>
          <cell r="I1771" t="str">
            <v>Passagerer</v>
          </cell>
          <cell r="V1771">
            <v>5</v>
          </cell>
        </row>
        <row r="1772">
          <cell r="A1772" t="str">
            <v>FAVRSKOV</v>
          </cell>
          <cell r="C1772" t="str">
            <v>TELETAXI</v>
          </cell>
          <cell r="I1772" t="str">
            <v>Netto</v>
          </cell>
          <cell r="V1772">
            <v>12699.910000000002</v>
          </cell>
        </row>
        <row r="1773">
          <cell r="A1773" t="str">
            <v>FAVRSKOV</v>
          </cell>
          <cell r="C1773" t="str">
            <v>TELETAXI</v>
          </cell>
          <cell r="I1773" t="str">
            <v>Adm.omk</v>
          </cell>
          <cell r="V1773">
            <v>2379.84</v>
          </cell>
        </row>
        <row r="1774">
          <cell r="A1774" t="str">
            <v>FAVRSKOV</v>
          </cell>
          <cell r="C1774" t="str">
            <v>TELETAXI</v>
          </cell>
          <cell r="I1774" t="str">
            <v>EB</v>
          </cell>
          <cell r="V1774">
            <v>0</v>
          </cell>
        </row>
        <row r="1775">
          <cell r="A1775" t="str">
            <v>FAVRSKOV</v>
          </cell>
          <cell r="C1775" t="str">
            <v>TELETAXI</v>
          </cell>
          <cell r="I1775" t="str">
            <v>Ture</v>
          </cell>
          <cell r="V1775">
            <v>74</v>
          </cell>
        </row>
        <row r="1776">
          <cell r="A1776" t="str">
            <v>FAVRSKOV</v>
          </cell>
          <cell r="C1776" t="str">
            <v>TELETAXI</v>
          </cell>
          <cell r="I1776" t="str">
            <v>Rejselængde</v>
          </cell>
          <cell r="V1776">
            <v>517</v>
          </cell>
        </row>
        <row r="1777">
          <cell r="A1777" t="str">
            <v>FAVRSKOV</v>
          </cell>
          <cell r="C1777" t="str">
            <v>TELETAXI</v>
          </cell>
          <cell r="I1777" t="str">
            <v>Passagerer</v>
          </cell>
          <cell r="V1777">
            <v>77</v>
          </cell>
        </row>
        <row r="1778">
          <cell r="A1778" t="str">
            <v>FAVRSKOV</v>
          </cell>
          <cell r="C1778" t="str">
            <v>TELETAXI</v>
          </cell>
          <cell r="I1778" t="str">
            <v>Netto</v>
          </cell>
          <cell r="V1778">
            <v>4587.4799999999996</v>
          </cell>
        </row>
        <row r="1779">
          <cell r="A1779" t="str">
            <v>FAVRSKOV</v>
          </cell>
          <cell r="C1779" t="str">
            <v>TELETAXI</v>
          </cell>
          <cell r="I1779" t="str">
            <v>Adm.omk</v>
          </cell>
          <cell r="V1779">
            <v>1254.2399999999998</v>
          </cell>
        </row>
        <row r="1780">
          <cell r="A1780" t="str">
            <v>FAVRSKOV</v>
          </cell>
          <cell r="C1780" t="str">
            <v>TELETAXI</v>
          </cell>
          <cell r="I1780" t="str">
            <v>EB</v>
          </cell>
          <cell r="V1780">
            <v>1379</v>
          </cell>
        </row>
        <row r="1781">
          <cell r="A1781" t="str">
            <v>FAVRSKOV</v>
          </cell>
          <cell r="C1781" t="str">
            <v>TELETAXI</v>
          </cell>
          <cell r="I1781" t="str">
            <v>Ture</v>
          </cell>
          <cell r="V1781">
            <v>39</v>
          </cell>
        </row>
        <row r="1782">
          <cell r="A1782" t="str">
            <v>FAVRSKOV</v>
          </cell>
          <cell r="C1782" t="str">
            <v>TELETAXI</v>
          </cell>
          <cell r="I1782" t="str">
            <v>Rejselængde</v>
          </cell>
          <cell r="V1782">
            <v>301</v>
          </cell>
        </row>
        <row r="1783">
          <cell r="A1783" t="str">
            <v>FAVRSKOV</v>
          </cell>
          <cell r="C1783" t="str">
            <v>TELETAXI</v>
          </cell>
          <cell r="I1783" t="str">
            <v>Passagerer</v>
          </cell>
          <cell r="V1783">
            <v>59</v>
          </cell>
        </row>
        <row r="1784">
          <cell r="A1784" t="str">
            <v>FAVRSKOV</v>
          </cell>
          <cell r="C1784" t="str">
            <v>TELETAXI</v>
          </cell>
          <cell r="I1784" t="str">
            <v>Netto</v>
          </cell>
          <cell r="V1784">
            <v>2356.44</v>
          </cell>
        </row>
        <row r="1785">
          <cell r="A1785" t="str">
            <v>FAVRSKOV</v>
          </cell>
          <cell r="C1785" t="str">
            <v>TELETAXI</v>
          </cell>
          <cell r="I1785" t="str">
            <v>Adm.omk</v>
          </cell>
          <cell r="V1785">
            <v>514.55999999999995</v>
          </cell>
        </row>
        <row r="1786">
          <cell r="A1786" t="str">
            <v>FAVRSKOV</v>
          </cell>
          <cell r="C1786" t="str">
            <v>TELETAXI</v>
          </cell>
          <cell r="I1786" t="str">
            <v>EB</v>
          </cell>
          <cell r="V1786">
            <v>280</v>
          </cell>
        </row>
        <row r="1787">
          <cell r="A1787" t="str">
            <v>FAVRSKOV</v>
          </cell>
          <cell r="C1787" t="str">
            <v>TELETAXI</v>
          </cell>
          <cell r="I1787" t="str">
            <v>Ture</v>
          </cell>
          <cell r="V1787">
            <v>16</v>
          </cell>
        </row>
        <row r="1788">
          <cell r="A1788" t="str">
            <v>FAVRSKOV</v>
          </cell>
          <cell r="C1788" t="str">
            <v>TELETAXI</v>
          </cell>
          <cell r="I1788" t="str">
            <v>Rejselængde</v>
          </cell>
          <cell r="V1788">
            <v>117</v>
          </cell>
        </row>
        <row r="1789">
          <cell r="A1789" t="str">
            <v>FAVRSKOV</v>
          </cell>
          <cell r="C1789" t="str">
            <v>TELETAXI</v>
          </cell>
          <cell r="I1789" t="str">
            <v>Passagerer</v>
          </cell>
          <cell r="V1789">
            <v>21</v>
          </cell>
        </row>
        <row r="1790">
          <cell r="A1790" t="str">
            <v>FAVRSKOV</v>
          </cell>
          <cell r="C1790" t="str">
            <v>TELETAXI</v>
          </cell>
          <cell r="I1790" t="str">
            <v>Netto</v>
          </cell>
          <cell r="V1790">
            <v>1393.85</v>
          </cell>
        </row>
        <row r="1791">
          <cell r="A1791" t="str">
            <v>FAVRSKOV</v>
          </cell>
          <cell r="C1791" t="str">
            <v>TELETAXI</v>
          </cell>
          <cell r="I1791" t="str">
            <v>Adm.omk</v>
          </cell>
          <cell r="V1791">
            <v>96.47999999999999</v>
          </cell>
        </row>
        <row r="1792">
          <cell r="A1792" t="str">
            <v>FAVRSKOV</v>
          </cell>
          <cell r="C1792" t="str">
            <v>TELETAXI</v>
          </cell>
          <cell r="I1792" t="str">
            <v>EB</v>
          </cell>
          <cell r="V1792">
            <v>0</v>
          </cell>
        </row>
        <row r="1793">
          <cell r="A1793" t="str">
            <v>FAVRSKOV</v>
          </cell>
          <cell r="C1793" t="str">
            <v>TELETAXI</v>
          </cell>
          <cell r="I1793" t="str">
            <v>Ture</v>
          </cell>
          <cell r="V1793">
            <v>3</v>
          </cell>
        </row>
        <row r="1794">
          <cell r="A1794" t="str">
            <v>FAVRSKOV</v>
          </cell>
          <cell r="C1794" t="str">
            <v>TELETAXI</v>
          </cell>
          <cell r="I1794" t="str">
            <v>Rejselængde</v>
          </cell>
          <cell r="V1794">
            <v>42</v>
          </cell>
        </row>
        <row r="1795">
          <cell r="A1795" t="str">
            <v>FAVRSKOV</v>
          </cell>
          <cell r="C1795" t="str">
            <v>TELETAXI</v>
          </cell>
          <cell r="I1795" t="str">
            <v>Passagerer</v>
          </cell>
          <cell r="V1795">
            <v>4</v>
          </cell>
        </row>
        <row r="1796">
          <cell r="A1796" t="str">
            <v>FAVRSKOV</v>
          </cell>
          <cell r="C1796" t="str">
            <v>TELETAXI</v>
          </cell>
          <cell r="I1796" t="str">
            <v>Netto</v>
          </cell>
          <cell r="V1796">
            <v>1533.2</v>
          </cell>
        </row>
        <row r="1797">
          <cell r="A1797" t="str">
            <v>FAVRSKOV</v>
          </cell>
          <cell r="C1797" t="str">
            <v>TELETAXI</v>
          </cell>
          <cell r="I1797" t="str">
            <v>Adm.omk</v>
          </cell>
          <cell r="V1797">
            <v>225.12</v>
          </cell>
        </row>
        <row r="1798">
          <cell r="A1798" t="str">
            <v>FAVRSKOV</v>
          </cell>
          <cell r="C1798" t="str">
            <v>TELETAXI</v>
          </cell>
          <cell r="I1798" t="str">
            <v>EB</v>
          </cell>
          <cell r="V1798">
            <v>272</v>
          </cell>
        </row>
        <row r="1799">
          <cell r="A1799" t="str">
            <v>FAVRSKOV</v>
          </cell>
          <cell r="C1799" t="str">
            <v>TELETAXI</v>
          </cell>
          <cell r="I1799" t="str">
            <v>Ture</v>
          </cell>
          <cell r="V1799">
            <v>7</v>
          </cell>
        </row>
        <row r="1800">
          <cell r="A1800" t="str">
            <v>FAVRSKOV</v>
          </cell>
          <cell r="C1800" t="str">
            <v>TELETAXI</v>
          </cell>
          <cell r="I1800" t="str">
            <v>Rejselængde</v>
          </cell>
          <cell r="V1800">
            <v>98</v>
          </cell>
        </row>
        <row r="1801">
          <cell r="A1801" t="str">
            <v>FAVRSKOV</v>
          </cell>
          <cell r="C1801" t="str">
            <v>TELETAXI</v>
          </cell>
          <cell r="I1801" t="str">
            <v>Passagerer</v>
          </cell>
          <cell r="V1801">
            <v>8</v>
          </cell>
        </row>
        <row r="1802">
          <cell r="A1802" t="str">
            <v>FAVRSKOV</v>
          </cell>
          <cell r="C1802" t="str">
            <v>TELETAXI</v>
          </cell>
          <cell r="I1802" t="str">
            <v>Netto</v>
          </cell>
          <cell r="V1802">
            <v>755.88</v>
          </cell>
        </row>
        <row r="1803">
          <cell r="A1803" t="str">
            <v>FAVRSKOV</v>
          </cell>
          <cell r="C1803" t="str">
            <v>TELETAXI</v>
          </cell>
          <cell r="I1803" t="str">
            <v>Adm.omk</v>
          </cell>
          <cell r="V1803">
            <v>96.47999999999999</v>
          </cell>
        </row>
        <row r="1804">
          <cell r="A1804" t="str">
            <v>FAVRSKOV</v>
          </cell>
          <cell r="C1804" t="str">
            <v>TELETAXI</v>
          </cell>
          <cell r="I1804" t="str">
            <v>EB</v>
          </cell>
          <cell r="V1804">
            <v>102</v>
          </cell>
        </row>
        <row r="1805">
          <cell r="A1805" t="str">
            <v>FAVRSKOV</v>
          </cell>
          <cell r="C1805" t="str">
            <v>TELETAXI</v>
          </cell>
          <cell r="I1805" t="str">
            <v>Ture</v>
          </cell>
          <cell r="V1805">
            <v>3</v>
          </cell>
        </row>
        <row r="1806">
          <cell r="A1806" t="str">
            <v>FAVRSKOV</v>
          </cell>
          <cell r="C1806" t="str">
            <v>TELETAXI</v>
          </cell>
          <cell r="I1806" t="str">
            <v>Rejselængde</v>
          </cell>
          <cell r="V1806">
            <v>40</v>
          </cell>
        </row>
        <row r="1807">
          <cell r="A1807" t="str">
            <v>FAVRSKOV</v>
          </cell>
          <cell r="C1807" t="str">
            <v>TELETAXI</v>
          </cell>
          <cell r="I1807" t="str">
            <v>Passagerer</v>
          </cell>
          <cell r="V1807">
            <v>3</v>
          </cell>
        </row>
        <row r="1808">
          <cell r="A1808" t="str">
            <v>FAVRSKOV</v>
          </cell>
          <cell r="C1808" t="str">
            <v>TELETAXI</v>
          </cell>
          <cell r="I1808" t="str">
            <v>Netto</v>
          </cell>
          <cell r="V1808">
            <v>1889.9900000000002</v>
          </cell>
        </row>
        <row r="1809">
          <cell r="A1809" t="str">
            <v>FAVRSKOV</v>
          </cell>
          <cell r="C1809" t="str">
            <v>TELETAXI</v>
          </cell>
          <cell r="I1809" t="str">
            <v>Adm.omk</v>
          </cell>
          <cell r="V1809">
            <v>321.59999999999997</v>
          </cell>
        </row>
        <row r="1810">
          <cell r="A1810" t="str">
            <v>FAVRSKOV</v>
          </cell>
          <cell r="C1810" t="str">
            <v>TELETAXI</v>
          </cell>
          <cell r="I1810" t="str">
            <v>EB</v>
          </cell>
          <cell r="V1810">
            <v>68</v>
          </cell>
        </row>
        <row r="1811">
          <cell r="A1811" t="str">
            <v>FAVRSKOV</v>
          </cell>
          <cell r="C1811" t="str">
            <v>TELETAXI</v>
          </cell>
          <cell r="I1811" t="str">
            <v>Ture</v>
          </cell>
          <cell r="V1811">
            <v>10</v>
          </cell>
        </row>
        <row r="1812">
          <cell r="A1812" t="str">
            <v>FAVRSKOV</v>
          </cell>
          <cell r="C1812" t="str">
            <v>TELETAXI</v>
          </cell>
          <cell r="I1812" t="str">
            <v>Rejselængde</v>
          </cell>
          <cell r="V1812">
            <v>117</v>
          </cell>
        </row>
        <row r="1813">
          <cell r="A1813" t="str">
            <v>FAVRSKOV</v>
          </cell>
          <cell r="C1813" t="str">
            <v>TELETAXI</v>
          </cell>
          <cell r="I1813" t="str">
            <v>Passagerer</v>
          </cell>
          <cell r="V1813">
            <v>10</v>
          </cell>
        </row>
        <row r="1814">
          <cell r="A1814" t="str">
            <v>FAVRSKOV</v>
          </cell>
          <cell r="C1814" t="str">
            <v>TELETAXI</v>
          </cell>
          <cell r="I1814" t="str">
            <v>Netto</v>
          </cell>
          <cell r="V1814">
            <v>264.87</v>
          </cell>
        </row>
        <row r="1815">
          <cell r="A1815" t="str">
            <v>FAVRSKOV</v>
          </cell>
          <cell r="C1815" t="str">
            <v>TELETAXI</v>
          </cell>
          <cell r="I1815" t="str">
            <v>Adm.omk</v>
          </cell>
          <cell r="V1815">
            <v>64.319999999999993</v>
          </cell>
        </row>
        <row r="1816">
          <cell r="A1816" t="str">
            <v>FAVRSKOV</v>
          </cell>
          <cell r="C1816" t="str">
            <v>TELETAXI</v>
          </cell>
          <cell r="I1816" t="str">
            <v>EB</v>
          </cell>
          <cell r="V1816">
            <v>0</v>
          </cell>
        </row>
        <row r="1817">
          <cell r="A1817" t="str">
            <v>FAVRSKOV</v>
          </cell>
          <cell r="C1817" t="str">
            <v>TELETAXI</v>
          </cell>
          <cell r="I1817" t="str">
            <v>Ture</v>
          </cell>
          <cell r="V1817">
            <v>2</v>
          </cell>
        </row>
        <row r="1818">
          <cell r="A1818" t="str">
            <v>FAVRSKOV</v>
          </cell>
          <cell r="C1818" t="str">
            <v>TELETAXI</v>
          </cell>
          <cell r="I1818" t="str">
            <v>Rejselængde</v>
          </cell>
          <cell r="V1818">
            <v>14</v>
          </cell>
        </row>
        <row r="1819">
          <cell r="A1819" t="str">
            <v>FAVRSKOV</v>
          </cell>
          <cell r="C1819" t="str">
            <v>TELETAXI</v>
          </cell>
          <cell r="I1819" t="str">
            <v>Passagerer</v>
          </cell>
          <cell r="V1819">
            <v>2</v>
          </cell>
        </row>
        <row r="1820">
          <cell r="A1820" t="str">
            <v>FAVRSKOV</v>
          </cell>
          <cell r="C1820" t="str">
            <v>TELETAXI</v>
          </cell>
          <cell r="I1820" t="str">
            <v>Netto</v>
          </cell>
          <cell r="V1820">
            <v>112.91</v>
          </cell>
        </row>
        <row r="1821">
          <cell r="A1821" t="str">
            <v>FAVRSKOV</v>
          </cell>
          <cell r="C1821" t="str">
            <v>TELETAXI</v>
          </cell>
          <cell r="I1821" t="str">
            <v>Adm.omk</v>
          </cell>
          <cell r="V1821">
            <v>32.159999999999997</v>
          </cell>
        </row>
        <row r="1822">
          <cell r="A1822" t="str">
            <v>FAVRSKOV</v>
          </cell>
          <cell r="C1822" t="str">
            <v>TELETAXI</v>
          </cell>
          <cell r="I1822" t="str">
            <v>EB</v>
          </cell>
          <cell r="V1822">
            <v>10</v>
          </cell>
        </row>
        <row r="1823">
          <cell r="A1823" t="str">
            <v>FAVRSKOV</v>
          </cell>
          <cell r="C1823" t="str">
            <v>TELETAXI</v>
          </cell>
          <cell r="I1823" t="str">
            <v>Ture</v>
          </cell>
          <cell r="V1823">
            <v>1</v>
          </cell>
        </row>
        <row r="1824">
          <cell r="A1824" t="str">
            <v>FAVRSKOV</v>
          </cell>
          <cell r="C1824" t="str">
            <v>TELETAXI</v>
          </cell>
          <cell r="I1824" t="str">
            <v>Rejselængde</v>
          </cell>
          <cell r="V1824">
            <v>7</v>
          </cell>
        </row>
        <row r="1825">
          <cell r="A1825" t="str">
            <v>FAVRSKOV</v>
          </cell>
          <cell r="C1825" t="str">
            <v>TELETAXI</v>
          </cell>
          <cell r="I1825" t="str">
            <v>Passagerer</v>
          </cell>
          <cell r="V1825">
            <v>1</v>
          </cell>
        </row>
        <row r="1826">
          <cell r="A1826" t="str">
            <v>FAVRSKOV</v>
          </cell>
          <cell r="C1826" t="str">
            <v>TELETAXI</v>
          </cell>
          <cell r="I1826" t="str">
            <v>Netto</v>
          </cell>
          <cell r="V1826">
            <v>99.4</v>
          </cell>
        </row>
        <row r="1827">
          <cell r="A1827" t="str">
            <v>FAVRSKOV</v>
          </cell>
          <cell r="C1827" t="str">
            <v>TELETAXI</v>
          </cell>
          <cell r="I1827" t="str">
            <v>Adm.omk</v>
          </cell>
          <cell r="V1827">
            <v>32.159999999999997</v>
          </cell>
        </row>
        <row r="1828">
          <cell r="A1828" t="str">
            <v>FAVRSKOV</v>
          </cell>
          <cell r="C1828" t="str">
            <v>TELETAXI</v>
          </cell>
          <cell r="I1828" t="str">
            <v>EB</v>
          </cell>
          <cell r="V1828">
            <v>24</v>
          </cell>
        </row>
        <row r="1829">
          <cell r="A1829" t="str">
            <v>FAVRSKOV</v>
          </cell>
          <cell r="C1829" t="str">
            <v>TELETAXI</v>
          </cell>
          <cell r="I1829" t="str">
            <v>Ture</v>
          </cell>
          <cell r="V1829">
            <v>1</v>
          </cell>
        </row>
        <row r="1830">
          <cell r="A1830" t="str">
            <v>FAVRSKOV</v>
          </cell>
          <cell r="C1830" t="str">
            <v>TELETAXI</v>
          </cell>
          <cell r="I1830" t="str">
            <v>Rejselængde</v>
          </cell>
          <cell r="V1830">
            <v>7</v>
          </cell>
        </row>
        <row r="1831">
          <cell r="A1831" t="str">
            <v>FAVRSKOV</v>
          </cell>
          <cell r="C1831" t="str">
            <v>TELETAXI</v>
          </cell>
          <cell r="I1831" t="str">
            <v>Passagerer</v>
          </cell>
          <cell r="V1831">
            <v>1</v>
          </cell>
        </row>
        <row r="1832">
          <cell r="A1832" t="str">
            <v>FAVRSKOV</v>
          </cell>
          <cell r="C1832" t="str">
            <v>TELETAXI</v>
          </cell>
          <cell r="I1832" t="str">
            <v>Netto</v>
          </cell>
          <cell r="V1832">
            <v>14266.52</v>
          </cell>
        </row>
        <row r="1833">
          <cell r="A1833" t="str">
            <v>FAVRSKOV</v>
          </cell>
          <cell r="C1833" t="str">
            <v>TELETAXI</v>
          </cell>
          <cell r="I1833" t="str">
            <v>Adm.omk</v>
          </cell>
          <cell r="V1833">
            <v>4212.96</v>
          </cell>
        </row>
        <row r="1834">
          <cell r="A1834" t="str">
            <v>FAVRSKOV</v>
          </cell>
          <cell r="C1834" t="str">
            <v>TELETAXI</v>
          </cell>
          <cell r="I1834" t="str">
            <v>EB</v>
          </cell>
          <cell r="V1834">
            <v>3062</v>
          </cell>
        </row>
        <row r="1835">
          <cell r="A1835" t="str">
            <v>FAVRSKOV</v>
          </cell>
          <cell r="C1835" t="str">
            <v>TELETAXI</v>
          </cell>
          <cell r="I1835" t="str">
            <v>Ture</v>
          </cell>
          <cell r="V1835">
            <v>131</v>
          </cell>
        </row>
        <row r="1836">
          <cell r="A1836" t="str">
            <v>FAVRSKOV</v>
          </cell>
          <cell r="C1836" t="str">
            <v>TELETAXI</v>
          </cell>
          <cell r="I1836" t="str">
            <v>Rejselængde</v>
          </cell>
          <cell r="V1836">
            <v>910</v>
          </cell>
        </row>
        <row r="1837">
          <cell r="A1837" t="str">
            <v>FAVRSKOV</v>
          </cell>
          <cell r="C1837" t="str">
            <v>TELETAXI</v>
          </cell>
          <cell r="I1837" t="str">
            <v>Passagerer</v>
          </cell>
          <cell r="V1837">
            <v>131</v>
          </cell>
        </row>
        <row r="1838">
          <cell r="A1838" t="str">
            <v>FAVRSKOV</v>
          </cell>
          <cell r="C1838" t="str">
            <v>TELETAXI</v>
          </cell>
          <cell r="I1838" t="str">
            <v>Netto</v>
          </cell>
          <cell r="V1838">
            <v>86.82</v>
          </cell>
        </row>
        <row r="1839">
          <cell r="A1839" t="str">
            <v>FAVRSKOV</v>
          </cell>
          <cell r="C1839" t="str">
            <v>TELETAXI</v>
          </cell>
          <cell r="I1839" t="str">
            <v>Adm.omk</v>
          </cell>
          <cell r="V1839">
            <v>32.159999999999997</v>
          </cell>
        </row>
        <row r="1840">
          <cell r="A1840" t="str">
            <v>FAVRSKOV</v>
          </cell>
          <cell r="C1840" t="str">
            <v>TELETAXI</v>
          </cell>
          <cell r="I1840" t="str">
            <v>EB</v>
          </cell>
          <cell r="V1840">
            <v>0</v>
          </cell>
        </row>
        <row r="1841">
          <cell r="A1841" t="str">
            <v>FAVRSKOV</v>
          </cell>
          <cell r="C1841" t="str">
            <v>TELETAXI</v>
          </cell>
          <cell r="I1841" t="str">
            <v>Ture</v>
          </cell>
          <cell r="V1841">
            <v>1</v>
          </cell>
        </row>
        <row r="1842">
          <cell r="A1842" t="str">
            <v>FAVRSKOV</v>
          </cell>
          <cell r="C1842" t="str">
            <v>TELETAXI</v>
          </cell>
          <cell r="I1842" t="str">
            <v>Rejselængde</v>
          </cell>
          <cell r="V1842">
            <v>3</v>
          </cell>
        </row>
        <row r="1843">
          <cell r="A1843" t="str">
            <v>FAVRSKOV</v>
          </cell>
          <cell r="C1843" t="str">
            <v>TELETAXI</v>
          </cell>
          <cell r="I1843" t="str">
            <v>Passagerer</v>
          </cell>
          <cell r="V1843">
            <v>1</v>
          </cell>
        </row>
        <row r="1844">
          <cell r="A1844" t="str">
            <v>FAVRSKOV</v>
          </cell>
          <cell r="C1844" t="str">
            <v>TELETAXI</v>
          </cell>
          <cell r="I1844" t="str">
            <v>Netto</v>
          </cell>
          <cell r="V1844">
            <v>68.319999999999993</v>
          </cell>
        </row>
        <row r="1845">
          <cell r="A1845" t="str">
            <v>FAVRSKOV</v>
          </cell>
          <cell r="C1845" t="str">
            <v>TELETAXI</v>
          </cell>
          <cell r="I1845" t="str">
            <v>Adm.omk</v>
          </cell>
          <cell r="V1845">
            <v>32.159999999999997</v>
          </cell>
        </row>
        <row r="1846">
          <cell r="A1846" t="str">
            <v>FAVRSKOV</v>
          </cell>
          <cell r="C1846" t="str">
            <v>TELETAXI</v>
          </cell>
          <cell r="I1846" t="str">
            <v>EB</v>
          </cell>
          <cell r="V1846">
            <v>0</v>
          </cell>
        </row>
        <row r="1847">
          <cell r="A1847" t="str">
            <v>FAVRSKOV</v>
          </cell>
          <cell r="C1847" t="str">
            <v>TELETAXI</v>
          </cell>
          <cell r="I1847" t="str">
            <v>Ture</v>
          </cell>
          <cell r="V1847">
            <v>1</v>
          </cell>
        </row>
        <row r="1848">
          <cell r="A1848" t="str">
            <v>FAVRSKOV</v>
          </cell>
          <cell r="C1848" t="str">
            <v>TELETAXI</v>
          </cell>
          <cell r="I1848" t="str">
            <v>Rejselængde</v>
          </cell>
          <cell r="V1848">
            <v>0</v>
          </cell>
        </row>
        <row r="1849">
          <cell r="A1849" t="str">
            <v>FAVRSKOV</v>
          </cell>
          <cell r="C1849" t="str">
            <v>TELETAXI</v>
          </cell>
          <cell r="I1849" t="str">
            <v>Passagerer</v>
          </cell>
          <cell r="V1849">
            <v>1</v>
          </cell>
        </row>
        <row r="1850">
          <cell r="A1850" t="str">
            <v>FAVRSKOV</v>
          </cell>
          <cell r="C1850" t="str">
            <v>TELETAXI</v>
          </cell>
          <cell r="I1850" t="str">
            <v>Netto</v>
          </cell>
          <cell r="V1850">
            <v>2096.3599999999997</v>
          </cell>
        </row>
        <row r="1851">
          <cell r="A1851" t="str">
            <v>FAVRSKOV</v>
          </cell>
          <cell r="C1851" t="str">
            <v>TELETAXI</v>
          </cell>
          <cell r="I1851" t="str">
            <v>Adm.omk</v>
          </cell>
          <cell r="V1851">
            <v>643.20000000000005</v>
          </cell>
        </row>
        <row r="1852">
          <cell r="A1852" t="str">
            <v>FAVRSKOV</v>
          </cell>
          <cell r="C1852" t="str">
            <v>TELETAXI</v>
          </cell>
          <cell r="I1852" t="str">
            <v>EB</v>
          </cell>
          <cell r="V1852">
            <v>324</v>
          </cell>
        </row>
        <row r="1853">
          <cell r="A1853" t="str">
            <v>FAVRSKOV</v>
          </cell>
          <cell r="C1853" t="str">
            <v>TELETAXI</v>
          </cell>
          <cell r="I1853" t="str">
            <v>Ture</v>
          </cell>
          <cell r="V1853">
            <v>20</v>
          </cell>
        </row>
        <row r="1854">
          <cell r="A1854" t="str">
            <v>FAVRSKOV</v>
          </cell>
          <cell r="C1854" t="str">
            <v>TELETAXI</v>
          </cell>
          <cell r="I1854" t="str">
            <v>Rejselængde</v>
          </cell>
          <cell r="V1854">
            <v>121</v>
          </cell>
        </row>
        <row r="1855">
          <cell r="A1855" t="str">
            <v>FAVRSKOV</v>
          </cell>
          <cell r="C1855" t="str">
            <v>TELETAXI</v>
          </cell>
          <cell r="I1855" t="str">
            <v>Passagerer</v>
          </cell>
          <cell r="V1855">
            <v>21</v>
          </cell>
        </row>
        <row r="1856">
          <cell r="A1856" t="str">
            <v>FAVRSKOV</v>
          </cell>
          <cell r="C1856" t="str">
            <v>TELETAXI</v>
          </cell>
          <cell r="I1856" t="str">
            <v>Netto</v>
          </cell>
          <cell r="V1856">
            <v>3200.22</v>
          </cell>
        </row>
        <row r="1857">
          <cell r="A1857" t="str">
            <v>FAVRSKOV</v>
          </cell>
          <cell r="C1857" t="str">
            <v>TELETAXI</v>
          </cell>
          <cell r="I1857" t="str">
            <v>Adm.omk</v>
          </cell>
          <cell r="V1857">
            <v>739.68000000000006</v>
          </cell>
        </row>
        <row r="1858">
          <cell r="A1858" t="str">
            <v>FAVRSKOV</v>
          </cell>
          <cell r="C1858" t="str">
            <v>TELETAXI</v>
          </cell>
          <cell r="I1858" t="str">
            <v>EB</v>
          </cell>
          <cell r="V1858">
            <v>48</v>
          </cell>
        </row>
        <row r="1859">
          <cell r="A1859" t="str">
            <v>FAVRSKOV</v>
          </cell>
          <cell r="C1859" t="str">
            <v>TELETAXI</v>
          </cell>
          <cell r="I1859" t="str">
            <v>Ture</v>
          </cell>
          <cell r="V1859">
            <v>23</v>
          </cell>
        </row>
        <row r="1860">
          <cell r="A1860" t="str">
            <v>FAVRSKOV</v>
          </cell>
          <cell r="C1860" t="str">
            <v>TELETAXI</v>
          </cell>
          <cell r="I1860" t="str">
            <v>Rejselængde</v>
          </cell>
          <cell r="V1860">
            <v>69</v>
          </cell>
        </row>
        <row r="1861">
          <cell r="A1861" t="str">
            <v>FAVRSKOV</v>
          </cell>
          <cell r="C1861" t="str">
            <v>TELETAXI</v>
          </cell>
          <cell r="I1861" t="str">
            <v>Passagerer</v>
          </cell>
          <cell r="V1861">
            <v>27</v>
          </cell>
        </row>
        <row r="1862">
          <cell r="A1862" t="str">
            <v>FAVRSKOV</v>
          </cell>
          <cell r="C1862" t="str">
            <v>HANDICAP</v>
          </cell>
          <cell r="I1862" t="str">
            <v>Netto</v>
          </cell>
          <cell r="V1862">
            <v>1403.79</v>
          </cell>
        </row>
        <row r="1863">
          <cell r="A1863" t="str">
            <v>FAVRSKOV</v>
          </cell>
          <cell r="C1863" t="str">
            <v>HANDICAP</v>
          </cell>
          <cell r="I1863" t="str">
            <v>Adm.omk</v>
          </cell>
          <cell r="V1863">
            <v>0</v>
          </cell>
        </row>
        <row r="1864">
          <cell r="A1864" t="str">
            <v>FAVRSKOV</v>
          </cell>
          <cell r="C1864" t="str">
            <v>HANDICAP</v>
          </cell>
          <cell r="I1864" t="str">
            <v>EB</v>
          </cell>
          <cell r="V1864">
            <v>1627</v>
          </cell>
        </row>
        <row r="1865">
          <cell r="A1865" t="str">
            <v>FAVRSKOV</v>
          </cell>
          <cell r="C1865" t="str">
            <v>HANDICAP</v>
          </cell>
          <cell r="I1865" t="str">
            <v>Ture</v>
          </cell>
          <cell r="V1865">
            <v>4</v>
          </cell>
        </row>
        <row r="1866">
          <cell r="A1866" t="str">
            <v>FAVRSKOV</v>
          </cell>
          <cell r="C1866" t="str">
            <v>HANDICAP</v>
          </cell>
          <cell r="I1866" t="str">
            <v>Rejselængde</v>
          </cell>
          <cell r="V1866">
            <v>400</v>
          </cell>
        </row>
        <row r="1867">
          <cell r="A1867" t="str">
            <v>FAVRSKOV</v>
          </cell>
          <cell r="C1867" t="str">
            <v>HANDICAP</v>
          </cell>
          <cell r="I1867" t="str">
            <v>Passagerer</v>
          </cell>
          <cell r="V1867">
            <v>4</v>
          </cell>
        </row>
        <row r="1868">
          <cell r="A1868" t="str">
            <v>FAVRSKOV</v>
          </cell>
          <cell r="C1868" t="str">
            <v>HANDICAP</v>
          </cell>
          <cell r="I1868" t="str">
            <v>Netto</v>
          </cell>
          <cell r="V1868">
            <v>4170.0599999999995</v>
          </cell>
        </row>
        <row r="1869">
          <cell r="A1869" t="str">
            <v>FAVRSKOV</v>
          </cell>
          <cell r="C1869" t="str">
            <v>HANDICAP</v>
          </cell>
          <cell r="I1869" t="str">
            <v>Adm.omk</v>
          </cell>
          <cell r="V1869">
            <v>0</v>
          </cell>
        </row>
        <row r="1870">
          <cell r="A1870" t="str">
            <v>FAVRSKOV</v>
          </cell>
          <cell r="C1870" t="str">
            <v>HANDICAP</v>
          </cell>
          <cell r="I1870" t="str">
            <v>EB</v>
          </cell>
          <cell r="V1870">
            <v>4318</v>
          </cell>
        </row>
        <row r="1871">
          <cell r="A1871" t="str">
            <v>FAVRSKOV</v>
          </cell>
          <cell r="C1871" t="str">
            <v>HANDICAP</v>
          </cell>
          <cell r="I1871" t="str">
            <v>Ture</v>
          </cell>
          <cell r="V1871">
            <v>10</v>
          </cell>
        </row>
        <row r="1872">
          <cell r="A1872" t="str">
            <v>FAVRSKOV</v>
          </cell>
          <cell r="C1872" t="str">
            <v>HANDICAP</v>
          </cell>
          <cell r="I1872" t="str">
            <v>Rejselængde</v>
          </cell>
          <cell r="V1872">
            <v>1026</v>
          </cell>
        </row>
        <row r="1873">
          <cell r="A1873" t="str">
            <v>FAVRSKOV</v>
          </cell>
          <cell r="C1873" t="str">
            <v>HANDICAP</v>
          </cell>
          <cell r="I1873" t="str">
            <v>Passagerer</v>
          </cell>
          <cell r="V1873">
            <v>10</v>
          </cell>
        </row>
        <row r="1874">
          <cell r="A1874" t="str">
            <v>FAVRSKOV</v>
          </cell>
          <cell r="C1874" t="str">
            <v>HANDICAP</v>
          </cell>
          <cell r="I1874" t="str">
            <v>Netto</v>
          </cell>
          <cell r="V1874">
            <v>2875.38</v>
          </cell>
        </row>
        <row r="1875">
          <cell r="A1875" t="str">
            <v>FAVRSKOV</v>
          </cell>
          <cell r="C1875" t="str">
            <v>HANDICAP</v>
          </cell>
          <cell r="I1875" t="str">
            <v>Adm.omk</v>
          </cell>
          <cell r="V1875">
            <v>0</v>
          </cell>
        </row>
        <row r="1876">
          <cell r="A1876" t="str">
            <v>FAVRSKOV</v>
          </cell>
          <cell r="C1876" t="str">
            <v>HANDICAP</v>
          </cell>
          <cell r="I1876" t="str">
            <v>EB</v>
          </cell>
          <cell r="V1876">
            <v>3306</v>
          </cell>
        </row>
        <row r="1877">
          <cell r="A1877" t="str">
            <v>FAVRSKOV</v>
          </cell>
          <cell r="C1877" t="str">
            <v>HANDICAP</v>
          </cell>
          <cell r="I1877" t="str">
            <v>Ture</v>
          </cell>
          <cell r="V1877">
            <v>3</v>
          </cell>
        </row>
        <row r="1878">
          <cell r="A1878" t="str">
            <v>FAVRSKOV</v>
          </cell>
          <cell r="C1878" t="str">
            <v>HANDICAP</v>
          </cell>
          <cell r="I1878" t="str">
            <v>Rejselængde</v>
          </cell>
          <cell r="V1878">
            <v>462</v>
          </cell>
        </row>
        <row r="1879">
          <cell r="A1879" t="str">
            <v>FAVRSKOV</v>
          </cell>
          <cell r="C1879" t="str">
            <v>HANDICAP</v>
          </cell>
          <cell r="I1879" t="str">
            <v>Passagerer</v>
          </cell>
          <cell r="V1879">
            <v>3</v>
          </cell>
        </row>
        <row r="1880">
          <cell r="A1880" t="str">
            <v>FAVRSKOV</v>
          </cell>
          <cell r="C1880" t="str">
            <v>HANDICAP</v>
          </cell>
          <cell r="I1880" t="str">
            <v>Netto</v>
          </cell>
          <cell r="V1880">
            <v>1363.04</v>
          </cell>
        </row>
        <row r="1881">
          <cell r="A1881" t="str">
            <v>FAVRSKOV</v>
          </cell>
          <cell r="C1881" t="str">
            <v>HANDICAP</v>
          </cell>
          <cell r="I1881" t="str">
            <v>Adm.omk</v>
          </cell>
          <cell r="V1881">
            <v>0</v>
          </cell>
        </row>
        <row r="1882">
          <cell r="A1882" t="str">
            <v>FAVRSKOV</v>
          </cell>
          <cell r="C1882" t="str">
            <v>HANDICAP</v>
          </cell>
          <cell r="I1882" t="str">
            <v>EB</v>
          </cell>
          <cell r="V1882">
            <v>1279</v>
          </cell>
        </row>
        <row r="1883">
          <cell r="A1883" t="str">
            <v>FAVRSKOV</v>
          </cell>
          <cell r="C1883" t="str">
            <v>HANDICAP</v>
          </cell>
          <cell r="I1883" t="str">
            <v>Ture</v>
          </cell>
          <cell r="V1883">
            <v>2</v>
          </cell>
        </row>
        <row r="1884">
          <cell r="A1884" t="str">
            <v>FAVRSKOV</v>
          </cell>
          <cell r="C1884" t="str">
            <v>HANDICAP</v>
          </cell>
          <cell r="I1884" t="str">
            <v>Rejselængde</v>
          </cell>
          <cell r="V1884">
            <v>150</v>
          </cell>
        </row>
        <row r="1885">
          <cell r="A1885" t="str">
            <v>FAVRSKOV</v>
          </cell>
          <cell r="C1885" t="str">
            <v>HANDICAP</v>
          </cell>
          <cell r="I1885" t="str">
            <v>Passagerer</v>
          </cell>
          <cell r="V1885">
            <v>4</v>
          </cell>
        </row>
        <row r="1886">
          <cell r="A1886" t="str">
            <v>FAVRSKOV</v>
          </cell>
          <cell r="C1886" t="str">
            <v>HANDICAP</v>
          </cell>
          <cell r="I1886" t="str">
            <v>Netto</v>
          </cell>
          <cell r="V1886">
            <v>766.71</v>
          </cell>
        </row>
        <row r="1887">
          <cell r="A1887" t="str">
            <v>FAVRSKOV</v>
          </cell>
          <cell r="C1887" t="str">
            <v>HANDICAP</v>
          </cell>
          <cell r="I1887" t="str">
            <v>Adm.omk</v>
          </cell>
          <cell r="V1887">
            <v>0</v>
          </cell>
        </row>
        <row r="1888">
          <cell r="A1888" t="str">
            <v>FAVRSKOV</v>
          </cell>
          <cell r="C1888" t="str">
            <v>HANDICAP</v>
          </cell>
          <cell r="I1888" t="str">
            <v>EB</v>
          </cell>
          <cell r="V1888">
            <v>252</v>
          </cell>
        </row>
        <row r="1889">
          <cell r="A1889" t="str">
            <v>FAVRSKOV</v>
          </cell>
          <cell r="C1889" t="str">
            <v>HANDICAP</v>
          </cell>
          <cell r="I1889" t="str">
            <v>Ture</v>
          </cell>
          <cell r="V1889">
            <v>1</v>
          </cell>
        </row>
        <row r="1890">
          <cell r="A1890" t="str">
            <v>FAVRSKOV</v>
          </cell>
          <cell r="C1890" t="str">
            <v>HANDICAP</v>
          </cell>
          <cell r="I1890" t="str">
            <v>Rejselængde</v>
          </cell>
          <cell r="V1890">
            <v>63</v>
          </cell>
        </row>
        <row r="1891">
          <cell r="A1891" t="str">
            <v>FAVRSKOV</v>
          </cell>
          <cell r="C1891" t="str">
            <v>HANDICAP</v>
          </cell>
          <cell r="I1891" t="str">
            <v>Passagerer</v>
          </cell>
          <cell r="V1891">
            <v>1</v>
          </cell>
        </row>
        <row r="1892">
          <cell r="A1892" t="str">
            <v>FAVRSKOV</v>
          </cell>
          <cell r="C1892" t="str">
            <v>HANDICAP</v>
          </cell>
          <cell r="I1892" t="str">
            <v>Netto</v>
          </cell>
          <cell r="V1892">
            <v>1153.44</v>
          </cell>
        </row>
        <row r="1893">
          <cell r="A1893" t="str">
            <v>FAVRSKOV</v>
          </cell>
          <cell r="C1893" t="str">
            <v>HANDICAP</v>
          </cell>
          <cell r="I1893" t="str">
            <v>Adm.omk</v>
          </cell>
          <cell r="V1893">
            <v>0</v>
          </cell>
        </row>
        <row r="1894">
          <cell r="A1894" t="str">
            <v>FAVRSKOV</v>
          </cell>
          <cell r="C1894" t="str">
            <v>HANDICAP</v>
          </cell>
          <cell r="I1894" t="str">
            <v>EB</v>
          </cell>
          <cell r="V1894">
            <v>340</v>
          </cell>
        </row>
        <row r="1895">
          <cell r="A1895" t="str">
            <v>FAVRSKOV</v>
          </cell>
          <cell r="C1895" t="str">
            <v>HANDICAP</v>
          </cell>
          <cell r="I1895" t="str">
            <v>Ture</v>
          </cell>
          <cell r="V1895">
            <v>2</v>
          </cell>
        </row>
        <row r="1896">
          <cell r="A1896" t="str">
            <v>FAVRSKOV</v>
          </cell>
          <cell r="C1896" t="str">
            <v>HANDICAP</v>
          </cell>
          <cell r="I1896" t="str">
            <v>Rejselængde</v>
          </cell>
          <cell r="V1896">
            <v>85</v>
          </cell>
        </row>
        <row r="1897">
          <cell r="A1897" t="str">
            <v>FAVRSKOV</v>
          </cell>
          <cell r="C1897" t="str">
            <v>HANDICAP</v>
          </cell>
          <cell r="I1897" t="str">
            <v>Passagerer</v>
          </cell>
          <cell r="V1897">
            <v>2</v>
          </cell>
        </row>
        <row r="1898">
          <cell r="A1898" t="str">
            <v>FAVRSKOV</v>
          </cell>
          <cell r="C1898" t="str">
            <v>HANDICAP</v>
          </cell>
          <cell r="I1898" t="str">
            <v>Netto</v>
          </cell>
          <cell r="V1898">
            <v>453.39</v>
          </cell>
        </row>
        <row r="1899">
          <cell r="A1899" t="str">
            <v>FAVRSKOV</v>
          </cell>
          <cell r="C1899" t="str">
            <v>HANDICAP</v>
          </cell>
          <cell r="I1899" t="str">
            <v>Adm.omk</v>
          </cell>
          <cell r="V1899">
            <v>0</v>
          </cell>
        </row>
        <row r="1900">
          <cell r="A1900" t="str">
            <v>FAVRSKOV</v>
          </cell>
          <cell r="C1900" t="str">
            <v>HANDICAP</v>
          </cell>
          <cell r="I1900" t="str">
            <v>EB</v>
          </cell>
          <cell r="V1900">
            <v>264</v>
          </cell>
        </row>
        <row r="1901">
          <cell r="A1901" t="str">
            <v>FAVRSKOV</v>
          </cell>
          <cell r="C1901" t="str">
            <v>HANDICAP</v>
          </cell>
          <cell r="I1901" t="str">
            <v>Ture</v>
          </cell>
          <cell r="V1901">
            <v>1</v>
          </cell>
        </row>
        <row r="1902">
          <cell r="A1902" t="str">
            <v>FAVRSKOV</v>
          </cell>
          <cell r="C1902" t="str">
            <v>HANDICAP</v>
          </cell>
          <cell r="I1902" t="str">
            <v>Rejselængde</v>
          </cell>
          <cell r="V1902">
            <v>66</v>
          </cell>
        </row>
        <row r="1903">
          <cell r="A1903" t="str">
            <v>FAVRSKOV</v>
          </cell>
          <cell r="C1903" t="str">
            <v>HANDICAP</v>
          </cell>
          <cell r="I1903" t="str">
            <v>Passagerer</v>
          </cell>
          <cell r="V1903">
            <v>1</v>
          </cell>
        </row>
        <row r="1904">
          <cell r="A1904" t="str">
            <v>FAVRSKOV</v>
          </cell>
          <cell r="C1904" t="str">
            <v>HANDICAP</v>
          </cell>
          <cell r="I1904" t="str">
            <v>Netto</v>
          </cell>
          <cell r="V1904">
            <v>1692.8</v>
          </cell>
        </row>
        <row r="1905">
          <cell r="A1905" t="str">
            <v>FAVRSKOV</v>
          </cell>
          <cell r="C1905" t="str">
            <v>HANDICAP</v>
          </cell>
          <cell r="I1905" t="str">
            <v>Adm.omk</v>
          </cell>
          <cell r="V1905">
            <v>0</v>
          </cell>
        </row>
        <row r="1906">
          <cell r="A1906" t="str">
            <v>FAVRSKOV</v>
          </cell>
          <cell r="C1906" t="str">
            <v>HANDICAP</v>
          </cell>
          <cell r="I1906" t="str">
            <v>EB</v>
          </cell>
          <cell r="V1906">
            <v>256</v>
          </cell>
        </row>
        <row r="1907">
          <cell r="A1907" t="str">
            <v>FAVRSKOV</v>
          </cell>
          <cell r="C1907" t="str">
            <v>HANDICAP</v>
          </cell>
          <cell r="I1907" t="str">
            <v>Ture</v>
          </cell>
          <cell r="V1907">
            <v>1</v>
          </cell>
        </row>
        <row r="1908">
          <cell r="A1908" t="str">
            <v>FAVRSKOV</v>
          </cell>
          <cell r="C1908" t="str">
            <v>HANDICAP</v>
          </cell>
          <cell r="I1908" t="str">
            <v>Rejselængde</v>
          </cell>
          <cell r="V1908">
            <v>64</v>
          </cell>
        </row>
        <row r="1909">
          <cell r="A1909" t="str">
            <v>FAVRSKOV</v>
          </cell>
          <cell r="C1909" t="str">
            <v>HANDICAP</v>
          </cell>
          <cell r="I1909" t="str">
            <v>Passagerer</v>
          </cell>
          <cell r="V1909">
            <v>2</v>
          </cell>
        </row>
        <row r="1910">
          <cell r="A1910" t="str">
            <v>FAVRSKOV</v>
          </cell>
          <cell r="C1910" t="str">
            <v>HANDICAP</v>
          </cell>
          <cell r="I1910" t="str">
            <v>Netto</v>
          </cell>
          <cell r="V1910">
            <v>541.9</v>
          </cell>
        </row>
        <row r="1911">
          <cell r="A1911" t="str">
            <v>FAVRSKOV</v>
          </cell>
          <cell r="C1911" t="str">
            <v>HANDICAP</v>
          </cell>
          <cell r="I1911" t="str">
            <v>Adm.omk</v>
          </cell>
          <cell r="V1911">
            <v>0</v>
          </cell>
        </row>
        <row r="1912">
          <cell r="A1912" t="str">
            <v>FAVRSKOV</v>
          </cell>
          <cell r="C1912" t="str">
            <v>HANDICAP</v>
          </cell>
          <cell r="I1912" t="str">
            <v>EB</v>
          </cell>
          <cell r="V1912">
            <v>368</v>
          </cell>
        </row>
        <row r="1913">
          <cell r="A1913" t="str">
            <v>FAVRSKOV</v>
          </cell>
          <cell r="C1913" t="str">
            <v>HANDICAP</v>
          </cell>
          <cell r="I1913" t="str">
            <v>Ture</v>
          </cell>
          <cell r="V1913">
            <v>1</v>
          </cell>
        </row>
        <row r="1914">
          <cell r="A1914" t="str">
            <v>FAVRSKOV</v>
          </cell>
          <cell r="C1914" t="str">
            <v>HANDICAP</v>
          </cell>
          <cell r="I1914" t="str">
            <v>Rejselængde</v>
          </cell>
          <cell r="V1914">
            <v>92</v>
          </cell>
        </row>
        <row r="1915">
          <cell r="A1915" t="str">
            <v>FAVRSKOV</v>
          </cell>
          <cell r="C1915" t="str">
            <v>HANDICAP</v>
          </cell>
          <cell r="I1915" t="str">
            <v>Passagerer</v>
          </cell>
          <cell r="V1915">
            <v>1</v>
          </cell>
        </row>
        <row r="1916">
          <cell r="A1916" t="str">
            <v>FAVRSKOV</v>
          </cell>
          <cell r="C1916" t="str">
            <v>HANDICAP</v>
          </cell>
          <cell r="I1916" t="str">
            <v>Netto</v>
          </cell>
          <cell r="V1916">
            <v>1595.18</v>
          </cell>
        </row>
        <row r="1917">
          <cell r="A1917" t="str">
            <v>FAVRSKOV</v>
          </cell>
          <cell r="C1917" t="str">
            <v>HANDICAP</v>
          </cell>
          <cell r="I1917" t="str">
            <v>Adm.omk</v>
          </cell>
          <cell r="V1917">
            <v>0</v>
          </cell>
        </row>
        <row r="1918">
          <cell r="A1918" t="str">
            <v>FAVRSKOV</v>
          </cell>
          <cell r="C1918" t="str">
            <v>HANDICAP</v>
          </cell>
          <cell r="I1918" t="str">
            <v>EB</v>
          </cell>
          <cell r="V1918">
            <v>348</v>
          </cell>
        </row>
        <row r="1919">
          <cell r="A1919" t="str">
            <v>FAVRSKOV</v>
          </cell>
          <cell r="C1919" t="str">
            <v>HANDICAP</v>
          </cell>
          <cell r="I1919" t="str">
            <v>Ture</v>
          </cell>
          <cell r="V1919">
            <v>2</v>
          </cell>
        </row>
        <row r="1920">
          <cell r="A1920" t="str">
            <v>FAVRSKOV</v>
          </cell>
          <cell r="C1920" t="str">
            <v>HANDICAP</v>
          </cell>
          <cell r="I1920" t="str">
            <v>Rejselængde</v>
          </cell>
          <cell r="V1920">
            <v>87</v>
          </cell>
        </row>
        <row r="1921">
          <cell r="A1921" t="str">
            <v>FAVRSKOV</v>
          </cell>
          <cell r="C1921" t="str">
            <v>HANDICAP</v>
          </cell>
          <cell r="I1921" t="str">
            <v>Passagerer</v>
          </cell>
          <cell r="V1921">
            <v>2</v>
          </cell>
        </row>
        <row r="1922">
          <cell r="A1922" t="str">
            <v>FAVRSKOV</v>
          </cell>
          <cell r="C1922" t="str">
            <v>HANDICAP</v>
          </cell>
          <cell r="I1922" t="str">
            <v>Netto</v>
          </cell>
          <cell r="V1922">
            <v>1290.5999999999999</v>
          </cell>
        </row>
        <row r="1923">
          <cell r="A1923" t="str">
            <v>FAVRSKOV</v>
          </cell>
          <cell r="C1923" t="str">
            <v>HANDICAP</v>
          </cell>
          <cell r="I1923" t="str">
            <v>Adm.omk</v>
          </cell>
          <cell r="V1923">
            <v>0</v>
          </cell>
        </row>
        <row r="1924">
          <cell r="A1924" t="str">
            <v>FAVRSKOV</v>
          </cell>
          <cell r="C1924" t="str">
            <v>HANDICAP</v>
          </cell>
          <cell r="I1924" t="str">
            <v>EB</v>
          </cell>
          <cell r="V1924">
            <v>528</v>
          </cell>
        </row>
        <row r="1925">
          <cell r="A1925" t="str">
            <v>FAVRSKOV</v>
          </cell>
          <cell r="C1925" t="str">
            <v>HANDICAP</v>
          </cell>
          <cell r="I1925" t="str">
            <v>Ture</v>
          </cell>
          <cell r="V1925">
            <v>3</v>
          </cell>
        </row>
        <row r="1926">
          <cell r="A1926" t="str">
            <v>FAVRSKOV</v>
          </cell>
          <cell r="C1926" t="str">
            <v>HANDICAP</v>
          </cell>
          <cell r="I1926" t="str">
            <v>Rejselængde</v>
          </cell>
          <cell r="V1926">
            <v>132</v>
          </cell>
        </row>
        <row r="1927">
          <cell r="A1927" t="str">
            <v>FAVRSKOV</v>
          </cell>
          <cell r="C1927" t="str">
            <v>HANDICAP</v>
          </cell>
          <cell r="I1927" t="str">
            <v>Passagerer</v>
          </cell>
          <cell r="V1927">
            <v>3</v>
          </cell>
        </row>
        <row r="1928">
          <cell r="A1928" t="str">
            <v>FAVRSKOV</v>
          </cell>
          <cell r="C1928" t="str">
            <v>HANDICAP</v>
          </cell>
          <cell r="I1928" t="str">
            <v>Netto</v>
          </cell>
          <cell r="V1928">
            <v>5428.14</v>
          </cell>
        </row>
        <row r="1929">
          <cell r="A1929" t="str">
            <v>FAVRSKOV</v>
          </cell>
          <cell r="C1929" t="str">
            <v>HANDICAP</v>
          </cell>
          <cell r="I1929" t="str">
            <v>Adm.omk</v>
          </cell>
          <cell r="V1929">
            <v>0</v>
          </cell>
        </row>
        <row r="1930">
          <cell r="A1930" t="str">
            <v>FAVRSKOV</v>
          </cell>
          <cell r="C1930" t="str">
            <v>HANDICAP</v>
          </cell>
          <cell r="I1930" t="str">
            <v>EB</v>
          </cell>
          <cell r="V1930">
            <v>1368</v>
          </cell>
        </row>
        <row r="1931">
          <cell r="A1931" t="str">
            <v>FAVRSKOV</v>
          </cell>
          <cell r="C1931" t="str">
            <v>HANDICAP</v>
          </cell>
          <cell r="I1931" t="str">
            <v>Ture</v>
          </cell>
          <cell r="V1931">
            <v>7</v>
          </cell>
        </row>
        <row r="1932">
          <cell r="A1932" t="str">
            <v>FAVRSKOV</v>
          </cell>
          <cell r="C1932" t="str">
            <v>HANDICAP</v>
          </cell>
          <cell r="I1932" t="str">
            <v>Rejselængde</v>
          </cell>
          <cell r="V1932">
            <v>342</v>
          </cell>
        </row>
        <row r="1933">
          <cell r="A1933" t="str">
            <v>FAVRSKOV</v>
          </cell>
          <cell r="C1933" t="str">
            <v>HANDICAP</v>
          </cell>
          <cell r="I1933" t="str">
            <v>Passagerer</v>
          </cell>
          <cell r="V1933">
            <v>7</v>
          </cell>
        </row>
        <row r="1934">
          <cell r="A1934" t="str">
            <v>FAVRSKOV</v>
          </cell>
          <cell r="C1934" t="str">
            <v>HANDICAP</v>
          </cell>
          <cell r="I1934" t="str">
            <v>Netto</v>
          </cell>
          <cell r="V1934">
            <v>2138.65</v>
          </cell>
        </row>
        <row r="1935">
          <cell r="A1935" t="str">
            <v>FAVRSKOV</v>
          </cell>
          <cell r="C1935" t="str">
            <v>HANDICAP</v>
          </cell>
          <cell r="I1935" t="str">
            <v>Adm.omk</v>
          </cell>
          <cell r="V1935">
            <v>0</v>
          </cell>
        </row>
        <row r="1936">
          <cell r="A1936" t="str">
            <v>FAVRSKOV</v>
          </cell>
          <cell r="C1936" t="str">
            <v>HANDICAP</v>
          </cell>
          <cell r="I1936" t="str">
            <v>EB</v>
          </cell>
          <cell r="V1936">
            <v>1166</v>
          </cell>
        </row>
        <row r="1937">
          <cell r="A1937" t="str">
            <v>FAVRSKOV</v>
          </cell>
          <cell r="C1937" t="str">
            <v>HANDICAP</v>
          </cell>
          <cell r="I1937" t="str">
            <v>Ture</v>
          </cell>
          <cell r="V1937">
            <v>5</v>
          </cell>
        </row>
        <row r="1938">
          <cell r="A1938" t="str">
            <v>FAVRSKOV</v>
          </cell>
          <cell r="C1938" t="str">
            <v>HANDICAP</v>
          </cell>
          <cell r="I1938" t="str">
            <v>Rejselængde</v>
          </cell>
          <cell r="V1938">
            <v>254</v>
          </cell>
        </row>
        <row r="1939">
          <cell r="A1939" t="str">
            <v>FAVRSKOV</v>
          </cell>
          <cell r="C1939" t="str">
            <v>HANDICAP</v>
          </cell>
          <cell r="I1939" t="str">
            <v>Passagerer</v>
          </cell>
          <cell r="V1939">
            <v>7</v>
          </cell>
        </row>
        <row r="1940">
          <cell r="A1940" t="str">
            <v>FAVRSKOV</v>
          </cell>
          <cell r="C1940" t="str">
            <v>HANDICAP</v>
          </cell>
          <cell r="I1940" t="str">
            <v>Netto</v>
          </cell>
          <cell r="V1940">
            <v>1435.3899999999999</v>
          </cell>
        </row>
        <row r="1941">
          <cell r="A1941" t="str">
            <v>FAVRSKOV</v>
          </cell>
          <cell r="C1941" t="str">
            <v>HANDICAP</v>
          </cell>
          <cell r="I1941" t="str">
            <v>Adm.omk</v>
          </cell>
          <cell r="V1941">
            <v>0</v>
          </cell>
        </row>
        <row r="1942">
          <cell r="A1942" t="str">
            <v>FAVRSKOV</v>
          </cell>
          <cell r="C1942" t="str">
            <v>HANDICAP</v>
          </cell>
          <cell r="I1942" t="str">
            <v>EB</v>
          </cell>
          <cell r="V1942">
            <v>552</v>
          </cell>
        </row>
        <row r="1943">
          <cell r="A1943" t="str">
            <v>FAVRSKOV</v>
          </cell>
          <cell r="C1943" t="str">
            <v>HANDICAP</v>
          </cell>
          <cell r="I1943" t="str">
            <v>Ture</v>
          </cell>
          <cell r="V1943">
            <v>2</v>
          </cell>
        </row>
        <row r="1944">
          <cell r="A1944" t="str">
            <v>FAVRSKOV</v>
          </cell>
          <cell r="C1944" t="str">
            <v>HANDICAP</v>
          </cell>
          <cell r="I1944" t="str">
            <v>Rejselængde</v>
          </cell>
          <cell r="V1944">
            <v>138</v>
          </cell>
        </row>
        <row r="1945">
          <cell r="A1945" t="str">
            <v>FAVRSKOV</v>
          </cell>
          <cell r="C1945" t="str">
            <v>HANDICAP</v>
          </cell>
          <cell r="I1945" t="str">
            <v>Passagerer</v>
          </cell>
          <cell r="V1945">
            <v>2</v>
          </cell>
        </row>
        <row r="1946">
          <cell r="A1946" t="str">
            <v>FAVRSKOV</v>
          </cell>
          <cell r="C1946" t="str">
            <v>HANDICAP</v>
          </cell>
          <cell r="I1946" t="str">
            <v>Netto</v>
          </cell>
          <cell r="V1946">
            <v>411.31</v>
          </cell>
        </row>
        <row r="1947">
          <cell r="A1947" t="str">
            <v>FAVRSKOV</v>
          </cell>
          <cell r="C1947" t="str">
            <v>HANDICAP</v>
          </cell>
          <cell r="I1947" t="str">
            <v>Adm.omk</v>
          </cell>
          <cell r="V1947">
            <v>0</v>
          </cell>
        </row>
        <row r="1948">
          <cell r="A1948" t="str">
            <v>FAVRSKOV</v>
          </cell>
          <cell r="C1948" t="str">
            <v>HANDICAP</v>
          </cell>
          <cell r="I1948" t="str">
            <v>EB</v>
          </cell>
          <cell r="V1948">
            <v>156</v>
          </cell>
        </row>
        <row r="1949">
          <cell r="A1949" t="str">
            <v>FAVRSKOV</v>
          </cell>
          <cell r="C1949" t="str">
            <v>HANDICAP</v>
          </cell>
          <cell r="I1949" t="str">
            <v>Ture</v>
          </cell>
          <cell r="V1949">
            <v>1</v>
          </cell>
        </row>
        <row r="1950">
          <cell r="A1950" t="str">
            <v>FAVRSKOV</v>
          </cell>
          <cell r="C1950" t="str">
            <v>HANDICAP</v>
          </cell>
          <cell r="I1950" t="str">
            <v>Rejselængde</v>
          </cell>
          <cell r="V1950">
            <v>39</v>
          </cell>
        </row>
        <row r="1951">
          <cell r="A1951" t="str">
            <v>FAVRSKOV</v>
          </cell>
          <cell r="C1951" t="str">
            <v>HANDICAP</v>
          </cell>
          <cell r="I1951" t="str">
            <v>Passagerer</v>
          </cell>
          <cell r="V1951">
            <v>1</v>
          </cell>
        </row>
        <row r="1952">
          <cell r="A1952" t="str">
            <v>FAVRSKOV</v>
          </cell>
          <cell r="C1952" t="str">
            <v>HANDICAP</v>
          </cell>
          <cell r="I1952" t="str">
            <v>Netto</v>
          </cell>
          <cell r="V1952">
            <v>544.01</v>
          </cell>
        </row>
        <row r="1953">
          <cell r="A1953" t="str">
            <v>FAVRSKOV</v>
          </cell>
          <cell r="C1953" t="str">
            <v>HANDICAP</v>
          </cell>
          <cell r="I1953" t="str">
            <v>Adm.omk</v>
          </cell>
          <cell r="V1953">
            <v>0</v>
          </cell>
        </row>
        <row r="1954">
          <cell r="A1954" t="str">
            <v>FAVRSKOV</v>
          </cell>
          <cell r="C1954" t="str">
            <v>HANDICAP</v>
          </cell>
          <cell r="I1954" t="str">
            <v>EB</v>
          </cell>
          <cell r="V1954">
            <v>595</v>
          </cell>
        </row>
        <row r="1955">
          <cell r="A1955" t="str">
            <v>FAVRSKOV</v>
          </cell>
          <cell r="C1955" t="str">
            <v>HANDICAP</v>
          </cell>
          <cell r="I1955" t="str">
            <v>Ture</v>
          </cell>
          <cell r="V1955">
            <v>1</v>
          </cell>
        </row>
        <row r="1956">
          <cell r="A1956" t="str">
            <v>FAVRSKOV</v>
          </cell>
          <cell r="C1956" t="str">
            <v>HANDICAP</v>
          </cell>
          <cell r="I1956" t="str">
            <v>Rejselængde</v>
          </cell>
          <cell r="V1956">
            <v>115</v>
          </cell>
        </row>
        <row r="1957">
          <cell r="A1957" t="str">
            <v>FAVRSKOV</v>
          </cell>
          <cell r="C1957" t="str">
            <v>HANDICAP</v>
          </cell>
          <cell r="I1957" t="str">
            <v>Passagerer</v>
          </cell>
          <cell r="V1957">
            <v>1</v>
          </cell>
        </row>
        <row r="1958">
          <cell r="A1958" t="str">
            <v>FAVRSKOV</v>
          </cell>
          <cell r="C1958" t="str">
            <v>HANDICAP</v>
          </cell>
          <cell r="I1958" t="str">
            <v>Netto</v>
          </cell>
          <cell r="V1958">
            <v>11122.35</v>
          </cell>
        </row>
        <row r="1959">
          <cell r="A1959" t="str">
            <v>FAVRSKOV</v>
          </cell>
          <cell r="C1959" t="str">
            <v>HANDICAP</v>
          </cell>
          <cell r="I1959" t="str">
            <v>Adm.omk</v>
          </cell>
          <cell r="V1959">
            <v>0</v>
          </cell>
        </row>
        <row r="1960">
          <cell r="A1960" t="str">
            <v>FAVRSKOV</v>
          </cell>
          <cell r="C1960" t="str">
            <v>HANDICAP</v>
          </cell>
          <cell r="I1960" t="str">
            <v>EB</v>
          </cell>
          <cell r="V1960">
            <v>3880</v>
          </cell>
        </row>
        <row r="1961">
          <cell r="A1961" t="str">
            <v>FAVRSKOV</v>
          </cell>
          <cell r="C1961" t="str">
            <v>HANDICAP</v>
          </cell>
          <cell r="I1961" t="str">
            <v>Ture</v>
          </cell>
          <cell r="V1961">
            <v>7</v>
          </cell>
        </row>
        <row r="1962">
          <cell r="A1962" t="str">
            <v>FAVRSKOV</v>
          </cell>
          <cell r="C1962" t="str">
            <v>HANDICAP</v>
          </cell>
          <cell r="I1962" t="str">
            <v>Rejselængde</v>
          </cell>
          <cell r="V1962">
            <v>784</v>
          </cell>
        </row>
        <row r="1963">
          <cell r="A1963" t="str">
            <v>FAVRSKOV</v>
          </cell>
          <cell r="C1963" t="str">
            <v>HANDICAP</v>
          </cell>
          <cell r="I1963" t="str">
            <v>Passagerer</v>
          </cell>
          <cell r="V1963">
            <v>7</v>
          </cell>
        </row>
        <row r="1964">
          <cell r="A1964" t="str">
            <v>FAVRSKOV</v>
          </cell>
          <cell r="C1964" t="str">
            <v>HANDICAP</v>
          </cell>
          <cell r="I1964" t="str">
            <v>Netto</v>
          </cell>
          <cell r="V1964">
            <v>780.57</v>
          </cell>
        </row>
        <row r="1965">
          <cell r="A1965" t="str">
            <v>FAVRSKOV</v>
          </cell>
          <cell r="C1965" t="str">
            <v>HANDICAP</v>
          </cell>
          <cell r="I1965" t="str">
            <v>Adm.omk</v>
          </cell>
          <cell r="V1965">
            <v>0</v>
          </cell>
        </row>
        <row r="1966">
          <cell r="A1966" t="str">
            <v>FAVRSKOV</v>
          </cell>
          <cell r="C1966" t="str">
            <v>HANDICAP</v>
          </cell>
          <cell r="I1966" t="str">
            <v>EB</v>
          </cell>
          <cell r="V1966">
            <v>336</v>
          </cell>
        </row>
        <row r="1967">
          <cell r="A1967" t="str">
            <v>FAVRSKOV</v>
          </cell>
          <cell r="C1967" t="str">
            <v>HANDICAP</v>
          </cell>
          <cell r="I1967" t="str">
            <v>Ture</v>
          </cell>
          <cell r="V1967">
            <v>2</v>
          </cell>
        </row>
        <row r="1968">
          <cell r="A1968" t="str">
            <v>FAVRSKOV</v>
          </cell>
          <cell r="C1968" t="str">
            <v>HANDICAP</v>
          </cell>
          <cell r="I1968" t="str">
            <v>Rejselængde</v>
          </cell>
          <cell r="V1968">
            <v>84</v>
          </cell>
        </row>
        <row r="1969">
          <cell r="A1969" t="str">
            <v>FAVRSKOV</v>
          </cell>
          <cell r="C1969" t="str">
            <v>HANDICAP</v>
          </cell>
          <cell r="I1969" t="str">
            <v>Passagerer</v>
          </cell>
          <cell r="V1969">
            <v>2</v>
          </cell>
        </row>
        <row r="1970">
          <cell r="A1970" t="str">
            <v>FAVRSKOV</v>
          </cell>
          <cell r="C1970" t="str">
            <v>HANDICAP</v>
          </cell>
          <cell r="I1970" t="str">
            <v>Netto</v>
          </cell>
          <cell r="V1970">
            <v>534.38</v>
          </cell>
        </row>
        <row r="1971">
          <cell r="A1971" t="str">
            <v>FAVRSKOV</v>
          </cell>
          <cell r="C1971" t="str">
            <v>HANDICAP</v>
          </cell>
          <cell r="I1971" t="str">
            <v>Adm.omk</v>
          </cell>
          <cell r="V1971">
            <v>0</v>
          </cell>
        </row>
        <row r="1972">
          <cell r="A1972" t="str">
            <v>FAVRSKOV</v>
          </cell>
          <cell r="C1972" t="str">
            <v>HANDICAP</v>
          </cell>
          <cell r="I1972" t="str">
            <v>EB</v>
          </cell>
          <cell r="V1972">
            <v>240</v>
          </cell>
        </row>
        <row r="1973">
          <cell r="A1973" t="str">
            <v>FAVRSKOV</v>
          </cell>
          <cell r="C1973" t="str">
            <v>HANDICAP</v>
          </cell>
          <cell r="I1973" t="str">
            <v>Ture</v>
          </cell>
          <cell r="V1973">
            <v>1</v>
          </cell>
        </row>
        <row r="1974">
          <cell r="A1974" t="str">
            <v>FAVRSKOV</v>
          </cell>
          <cell r="C1974" t="str">
            <v>HANDICAP</v>
          </cell>
          <cell r="I1974" t="str">
            <v>Rejselængde</v>
          </cell>
          <cell r="V1974">
            <v>60</v>
          </cell>
        </row>
        <row r="1975">
          <cell r="A1975" t="str">
            <v>FAVRSKOV</v>
          </cell>
          <cell r="C1975" t="str">
            <v>HANDICAP</v>
          </cell>
          <cell r="I1975" t="str">
            <v>Passagerer</v>
          </cell>
          <cell r="V1975">
            <v>1</v>
          </cell>
        </row>
        <row r="1976">
          <cell r="A1976" t="str">
            <v>FAVRSKOV</v>
          </cell>
          <cell r="C1976" t="str">
            <v>HANDICAP</v>
          </cell>
          <cell r="I1976" t="str">
            <v>Netto</v>
          </cell>
          <cell r="V1976">
            <v>1015.59</v>
          </cell>
        </row>
        <row r="1977">
          <cell r="A1977" t="str">
            <v>FAVRSKOV</v>
          </cell>
          <cell r="C1977" t="str">
            <v>HANDICAP</v>
          </cell>
          <cell r="I1977" t="str">
            <v>Adm.omk</v>
          </cell>
          <cell r="V1977">
            <v>0</v>
          </cell>
        </row>
        <row r="1978">
          <cell r="A1978" t="str">
            <v>FAVRSKOV</v>
          </cell>
          <cell r="C1978" t="str">
            <v>HANDICAP</v>
          </cell>
          <cell r="I1978" t="str">
            <v>EB</v>
          </cell>
          <cell r="V1978">
            <v>216</v>
          </cell>
        </row>
        <row r="1979">
          <cell r="A1979" t="str">
            <v>FAVRSKOV</v>
          </cell>
          <cell r="C1979" t="str">
            <v>HANDICAP</v>
          </cell>
          <cell r="I1979" t="str">
            <v>Ture</v>
          </cell>
          <cell r="V1979">
            <v>1</v>
          </cell>
        </row>
        <row r="1980">
          <cell r="A1980" t="str">
            <v>FAVRSKOV</v>
          </cell>
          <cell r="C1980" t="str">
            <v>HANDICAP</v>
          </cell>
          <cell r="I1980" t="str">
            <v>Rejselængde</v>
          </cell>
          <cell r="V1980">
            <v>36</v>
          </cell>
        </row>
        <row r="1981">
          <cell r="A1981" t="str">
            <v>FAVRSKOV</v>
          </cell>
          <cell r="C1981" t="str">
            <v>HANDICAP</v>
          </cell>
          <cell r="I1981" t="str">
            <v>Passagerer</v>
          </cell>
          <cell r="V1981">
            <v>2</v>
          </cell>
        </row>
        <row r="1982">
          <cell r="A1982" t="str">
            <v>FAVRSKOV</v>
          </cell>
          <cell r="C1982" t="str">
            <v>HANDICAP</v>
          </cell>
          <cell r="I1982" t="str">
            <v>Netto</v>
          </cell>
          <cell r="V1982">
            <v>3466.1000000000004</v>
          </cell>
        </row>
        <row r="1983">
          <cell r="A1983" t="str">
            <v>FAVRSKOV</v>
          </cell>
          <cell r="C1983" t="str">
            <v>HANDICAP</v>
          </cell>
          <cell r="I1983" t="str">
            <v>Adm.omk</v>
          </cell>
          <cell r="V1983">
            <v>0</v>
          </cell>
        </row>
        <row r="1984">
          <cell r="A1984" t="str">
            <v>FAVRSKOV</v>
          </cell>
          <cell r="C1984" t="str">
            <v>HANDICAP</v>
          </cell>
          <cell r="I1984" t="str">
            <v>EB</v>
          </cell>
          <cell r="V1984">
            <v>616</v>
          </cell>
        </row>
        <row r="1985">
          <cell r="A1985" t="str">
            <v>FAVRSKOV</v>
          </cell>
          <cell r="C1985" t="str">
            <v>HANDICAP</v>
          </cell>
          <cell r="I1985" t="str">
            <v>Ture</v>
          </cell>
          <cell r="V1985">
            <v>2</v>
          </cell>
        </row>
        <row r="1986">
          <cell r="A1986" t="str">
            <v>FAVRSKOV</v>
          </cell>
          <cell r="C1986" t="str">
            <v>HANDICAP</v>
          </cell>
          <cell r="I1986" t="str">
            <v>Rejselængde</v>
          </cell>
          <cell r="V1986">
            <v>116</v>
          </cell>
        </row>
        <row r="1987">
          <cell r="A1987" t="str">
            <v>FAVRSKOV</v>
          </cell>
          <cell r="C1987" t="str">
            <v>HANDICAP</v>
          </cell>
          <cell r="I1987" t="str">
            <v>Passagerer</v>
          </cell>
          <cell r="V1987">
            <v>3</v>
          </cell>
        </row>
        <row r="1988">
          <cell r="A1988" t="str">
            <v>FAVRSKOV</v>
          </cell>
          <cell r="C1988" t="str">
            <v>HANDICAP</v>
          </cell>
          <cell r="I1988" t="str">
            <v>Netto</v>
          </cell>
          <cell r="V1988">
            <v>3431.7</v>
          </cell>
        </row>
        <row r="1989">
          <cell r="A1989" t="str">
            <v>FAVRSKOV</v>
          </cell>
          <cell r="C1989" t="str">
            <v>HANDICAP</v>
          </cell>
          <cell r="I1989" t="str">
            <v>Adm.omk</v>
          </cell>
          <cell r="V1989">
            <v>0</v>
          </cell>
        </row>
        <row r="1990">
          <cell r="A1990" t="str">
            <v>FAVRSKOV</v>
          </cell>
          <cell r="C1990" t="str">
            <v>HANDICAP</v>
          </cell>
          <cell r="I1990" t="str">
            <v>EB</v>
          </cell>
          <cell r="V1990">
            <v>1028</v>
          </cell>
        </row>
        <row r="1991">
          <cell r="A1991" t="str">
            <v>FAVRSKOV</v>
          </cell>
          <cell r="C1991" t="str">
            <v>HANDICAP</v>
          </cell>
          <cell r="I1991" t="str">
            <v>Ture</v>
          </cell>
          <cell r="V1991">
            <v>4</v>
          </cell>
        </row>
        <row r="1992">
          <cell r="A1992" t="str">
            <v>FAVRSKOV</v>
          </cell>
          <cell r="C1992" t="str">
            <v>HANDICAP</v>
          </cell>
          <cell r="I1992" t="str">
            <v>Rejselængde</v>
          </cell>
          <cell r="V1992">
            <v>257</v>
          </cell>
        </row>
        <row r="1993">
          <cell r="A1993" t="str">
            <v>FAVRSKOV</v>
          </cell>
          <cell r="C1993" t="str">
            <v>HANDICAP</v>
          </cell>
          <cell r="I1993" t="str">
            <v>Passagerer</v>
          </cell>
          <cell r="V1993">
            <v>4</v>
          </cell>
        </row>
        <row r="1994">
          <cell r="A1994" t="str">
            <v>FAVRSKOV</v>
          </cell>
          <cell r="C1994" t="str">
            <v>HANDICAP</v>
          </cell>
          <cell r="I1994" t="str">
            <v>Netto</v>
          </cell>
          <cell r="V1994">
            <v>2270.0100000000002</v>
          </cell>
        </row>
        <row r="1995">
          <cell r="A1995" t="str">
            <v>FAVRSKOV</v>
          </cell>
          <cell r="C1995" t="str">
            <v>HANDICAP</v>
          </cell>
          <cell r="I1995" t="str">
            <v>Adm.omk</v>
          </cell>
          <cell r="V1995">
            <v>0</v>
          </cell>
        </row>
        <row r="1996">
          <cell r="A1996" t="str">
            <v>FAVRSKOV</v>
          </cell>
          <cell r="C1996" t="str">
            <v>HANDICAP</v>
          </cell>
          <cell r="I1996" t="str">
            <v>EB</v>
          </cell>
          <cell r="V1996">
            <v>828</v>
          </cell>
        </row>
        <row r="1997">
          <cell r="A1997" t="str">
            <v>FAVRSKOV</v>
          </cell>
          <cell r="C1997" t="str">
            <v>HANDICAP</v>
          </cell>
          <cell r="I1997" t="str">
            <v>Ture</v>
          </cell>
          <cell r="V1997">
            <v>4</v>
          </cell>
        </row>
        <row r="1998">
          <cell r="A1998" t="str">
            <v>FAVRSKOV</v>
          </cell>
          <cell r="C1998" t="str">
            <v>HANDICAP</v>
          </cell>
          <cell r="I1998" t="str">
            <v>Rejselængde</v>
          </cell>
          <cell r="V1998">
            <v>207</v>
          </cell>
        </row>
        <row r="1999">
          <cell r="A1999" t="str">
            <v>FAVRSKOV</v>
          </cell>
          <cell r="C1999" t="str">
            <v>HANDICAP</v>
          </cell>
          <cell r="I1999" t="str">
            <v>Passagerer</v>
          </cell>
          <cell r="V1999">
            <v>4</v>
          </cell>
        </row>
        <row r="2000">
          <cell r="A2000" t="str">
            <v>FAVRSKOV</v>
          </cell>
          <cell r="C2000" t="str">
            <v>HANDICAP</v>
          </cell>
          <cell r="I2000" t="str">
            <v>Netto</v>
          </cell>
          <cell r="V2000">
            <v>1453.17</v>
          </cell>
        </row>
        <row r="2001">
          <cell r="A2001" t="str">
            <v>FAVRSKOV</v>
          </cell>
          <cell r="C2001" t="str">
            <v>HANDICAP</v>
          </cell>
          <cell r="I2001" t="str">
            <v>Adm.omk</v>
          </cell>
          <cell r="V2001">
            <v>0</v>
          </cell>
        </row>
        <row r="2002">
          <cell r="A2002" t="str">
            <v>FAVRSKOV</v>
          </cell>
          <cell r="C2002" t="str">
            <v>HANDICAP</v>
          </cell>
          <cell r="I2002" t="str">
            <v>EB</v>
          </cell>
          <cell r="V2002">
            <v>1097</v>
          </cell>
        </row>
        <row r="2003">
          <cell r="A2003" t="str">
            <v>FAVRSKOV</v>
          </cell>
          <cell r="C2003" t="str">
            <v>HANDICAP</v>
          </cell>
          <cell r="I2003" t="str">
            <v>Ture</v>
          </cell>
          <cell r="V2003">
            <v>1</v>
          </cell>
        </row>
        <row r="2004">
          <cell r="A2004" t="str">
            <v>FAVRSKOV</v>
          </cell>
          <cell r="C2004" t="str">
            <v>HANDICAP</v>
          </cell>
          <cell r="I2004" t="str">
            <v>Rejselængde</v>
          </cell>
          <cell r="V2004">
            <v>129</v>
          </cell>
        </row>
        <row r="2005">
          <cell r="A2005" t="str">
            <v>FAVRSKOV</v>
          </cell>
          <cell r="C2005" t="str">
            <v>HANDICAP</v>
          </cell>
          <cell r="I2005" t="str">
            <v>Passagerer</v>
          </cell>
          <cell r="V2005">
            <v>2</v>
          </cell>
        </row>
        <row r="2006">
          <cell r="A2006" t="str">
            <v>FAVRSKOV</v>
          </cell>
          <cell r="C2006" t="str">
            <v>HANDICAP</v>
          </cell>
          <cell r="I2006" t="str">
            <v>Netto</v>
          </cell>
          <cell r="V2006">
            <v>743.25</v>
          </cell>
        </row>
        <row r="2007">
          <cell r="A2007" t="str">
            <v>FAVRSKOV</v>
          </cell>
          <cell r="C2007" t="str">
            <v>HANDICAP</v>
          </cell>
          <cell r="I2007" t="str">
            <v>Adm.omk</v>
          </cell>
          <cell r="V2007">
            <v>0</v>
          </cell>
        </row>
        <row r="2008">
          <cell r="A2008" t="str">
            <v>FAVRSKOV</v>
          </cell>
          <cell r="C2008" t="str">
            <v>HANDICAP</v>
          </cell>
          <cell r="I2008" t="str">
            <v>EB</v>
          </cell>
          <cell r="V2008">
            <v>213</v>
          </cell>
        </row>
        <row r="2009">
          <cell r="A2009" t="str">
            <v>FAVRSKOV</v>
          </cell>
          <cell r="C2009" t="str">
            <v>HANDICAP</v>
          </cell>
          <cell r="I2009" t="str">
            <v>Ture</v>
          </cell>
          <cell r="V2009">
            <v>1</v>
          </cell>
        </row>
        <row r="2010">
          <cell r="A2010" t="str">
            <v>FAVRSKOV</v>
          </cell>
          <cell r="C2010" t="str">
            <v>HANDICAP</v>
          </cell>
          <cell r="I2010" t="str">
            <v>Rejselængde</v>
          </cell>
          <cell r="V2010">
            <v>37</v>
          </cell>
        </row>
        <row r="2011">
          <cell r="A2011" t="str">
            <v>FAVRSKOV</v>
          </cell>
          <cell r="C2011" t="str">
            <v>HANDICAP</v>
          </cell>
          <cell r="I2011" t="str">
            <v>Passagerer</v>
          </cell>
          <cell r="V2011">
            <v>2</v>
          </cell>
        </row>
        <row r="2012">
          <cell r="A2012" t="str">
            <v>FAVRSKOV</v>
          </cell>
          <cell r="C2012" t="str">
            <v>HANDICAP</v>
          </cell>
          <cell r="I2012" t="str">
            <v>Netto</v>
          </cell>
          <cell r="V2012">
            <v>2022.66</v>
          </cell>
        </row>
        <row r="2013">
          <cell r="A2013" t="str">
            <v>FAVRSKOV</v>
          </cell>
          <cell r="C2013" t="str">
            <v>HANDICAP</v>
          </cell>
          <cell r="I2013" t="str">
            <v>Adm.omk</v>
          </cell>
          <cell r="V2013">
            <v>0</v>
          </cell>
        </row>
        <row r="2014">
          <cell r="A2014" t="str">
            <v>FAVRSKOV</v>
          </cell>
          <cell r="C2014" t="str">
            <v>HANDICAP</v>
          </cell>
          <cell r="I2014" t="str">
            <v>EB</v>
          </cell>
          <cell r="V2014">
            <v>392</v>
          </cell>
        </row>
        <row r="2015">
          <cell r="A2015" t="str">
            <v>FAVRSKOV</v>
          </cell>
          <cell r="C2015" t="str">
            <v>HANDICAP</v>
          </cell>
          <cell r="I2015" t="str">
            <v>Ture</v>
          </cell>
          <cell r="V2015">
            <v>2</v>
          </cell>
        </row>
        <row r="2016">
          <cell r="A2016" t="str">
            <v>FAVRSKOV</v>
          </cell>
          <cell r="C2016" t="str">
            <v>HANDICAP</v>
          </cell>
          <cell r="I2016" t="str">
            <v>Rejselængde</v>
          </cell>
          <cell r="V2016">
            <v>98</v>
          </cell>
        </row>
        <row r="2017">
          <cell r="A2017" t="str">
            <v>FAVRSKOV</v>
          </cell>
          <cell r="C2017" t="str">
            <v>HANDICAP</v>
          </cell>
          <cell r="I2017" t="str">
            <v>Passagerer</v>
          </cell>
          <cell r="V2017">
            <v>2</v>
          </cell>
        </row>
        <row r="2018">
          <cell r="A2018" t="str">
            <v>FAVRSKOV</v>
          </cell>
          <cell r="C2018" t="str">
            <v>HANDICAP</v>
          </cell>
          <cell r="I2018" t="str">
            <v>Netto</v>
          </cell>
          <cell r="V2018">
            <v>4070.58</v>
          </cell>
        </row>
        <row r="2019">
          <cell r="A2019" t="str">
            <v>FAVRSKOV</v>
          </cell>
          <cell r="C2019" t="str">
            <v>HANDICAP</v>
          </cell>
          <cell r="I2019" t="str">
            <v>Adm.omk</v>
          </cell>
          <cell r="V2019">
            <v>0</v>
          </cell>
        </row>
        <row r="2020">
          <cell r="A2020" t="str">
            <v>FAVRSKOV</v>
          </cell>
          <cell r="C2020" t="str">
            <v>HANDICAP</v>
          </cell>
          <cell r="I2020" t="str">
            <v>EB</v>
          </cell>
          <cell r="V2020">
            <v>1436</v>
          </cell>
        </row>
        <row r="2021">
          <cell r="A2021" t="str">
            <v>FAVRSKOV</v>
          </cell>
          <cell r="C2021" t="str">
            <v>HANDICAP</v>
          </cell>
          <cell r="I2021" t="str">
            <v>Ture</v>
          </cell>
          <cell r="V2021">
            <v>7</v>
          </cell>
        </row>
        <row r="2022">
          <cell r="A2022" t="str">
            <v>FAVRSKOV</v>
          </cell>
          <cell r="C2022" t="str">
            <v>HANDICAP</v>
          </cell>
          <cell r="I2022" t="str">
            <v>Rejselængde</v>
          </cell>
          <cell r="V2022">
            <v>359</v>
          </cell>
        </row>
        <row r="2023">
          <cell r="A2023" t="str">
            <v>FAVRSKOV</v>
          </cell>
          <cell r="C2023" t="str">
            <v>HANDICAP</v>
          </cell>
          <cell r="I2023" t="str">
            <v>Passagerer</v>
          </cell>
          <cell r="V2023">
            <v>7</v>
          </cell>
        </row>
        <row r="2024">
          <cell r="A2024" t="str">
            <v>FAVRSKOV</v>
          </cell>
          <cell r="C2024" t="str">
            <v>HANDICAP</v>
          </cell>
          <cell r="I2024" t="str">
            <v>Netto</v>
          </cell>
          <cell r="V2024">
            <v>324.35000000000002</v>
          </cell>
        </row>
        <row r="2025">
          <cell r="A2025" t="str">
            <v>FAVRSKOV</v>
          </cell>
          <cell r="C2025" t="str">
            <v>HANDICAP</v>
          </cell>
          <cell r="I2025" t="str">
            <v>Adm.omk</v>
          </cell>
          <cell r="V2025">
            <v>0</v>
          </cell>
        </row>
        <row r="2026">
          <cell r="A2026" t="str">
            <v>FAVRSKOV</v>
          </cell>
          <cell r="C2026" t="str">
            <v>HANDICAP</v>
          </cell>
          <cell r="I2026" t="str">
            <v>EB</v>
          </cell>
          <cell r="V2026">
            <v>164</v>
          </cell>
        </row>
        <row r="2027">
          <cell r="A2027" t="str">
            <v>FAVRSKOV</v>
          </cell>
          <cell r="C2027" t="str">
            <v>HANDICAP</v>
          </cell>
          <cell r="I2027" t="str">
            <v>Ture</v>
          </cell>
          <cell r="V2027">
            <v>1</v>
          </cell>
        </row>
        <row r="2028">
          <cell r="A2028" t="str">
            <v>FAVRSKOV</v>
          </cell>
          <cell r="C2028" t="str">
            <v>HANDICAP</v>
          </cell>
          <cell r="I2028" t="str">
            <v>Rejselængde</v>
          </cell>
          <cell r="V2028">
            <v>41</v>
          </cell>
        </row>
        <row r="2029">
          <cell r="A2029" t="str">
            <v>FAVRSKOV</v>
          </cell>
          <cell r="C2029" t="str">
            <v>HANDICAP</v>
          </cell>
          <cell r="I2029" t="str">
            <v>Passagerer</v>
          </cell>
          <cell r="V2029">
            <v>1</v>
          </cell>
        </row>
        <row r="2030">
          <cell r="A2030" t="str">
            <v>FAVRSKOV</v>
          </cell>
          <cell r="C2030" t="str">
            <v>HANDICAP</v>
          </cell>
          <cell r="I2030" t="str">
            <v>Netto</v>
          </cell>
          <cell r="V2030">
            <v>427.75</v>
          </cell>
        </row>
        <row r="2031">
          <cell r="A2031" t="str">
            <v>FAVRSKOV</v>
          </cell>
          <cell r="C2031" t="str">
            <v>HANDICAP</v>
          </cell>
          <cell r="I2031" t="str">
            <v>Adm.omk</v>
          </cell>
          <cell r="V2031">
            <v>0</v>
          </cell>
        </row>
        <row r="2032">
          <cell r="A2032" t="str">
            <v>FAVRSKOV</v>
          </cell>
          <cell r="C2032" t="str">
            <v>HANDICAP</v>
          </cell>
          <cell r="I2032" t="str">
            <v>EB</v>
          </cell>
          <cell r="V2032">
            <v>998</v>
          </cell>
        </row>
        <row r="2033">
          <cell r="A2033" t="str">
            <v>FAVRSKOV</v>
          </cell>
          <cell r="C2033" t="str">
            <v>HANDICAP</v>
          </cell>
          <cell r="I2033" t="str">
            <v>Ture</v>
          </cell>
          <cell r="V2033">
            <v>1</v>
          </cell>
        </row>
        <row r="2034">
          <cell r="A2034" t="str">
            <v>FAVRSKOV</v>
          </cell>
          <cell r="C2034" t="str">
            <v>HANDICAP</v>
          </cell>
          <cell r="I2034" t="str">
            <v>Rejselængde</v>
          </cell>
          <cell r="V2034">
            <v>146</v>
          </cell>
        </row>
        <row r="2035">
          <cell r="A2035" t="str">
            <v>FAVRSKOV</v>
          </cell>
          <cell r="C2035" t="str">
            <v>HANDICAP</v>
          </cell>
          <cell r="I2035" t="str">
            <v>Passagerer</v>
          </cell>
          <cell r="V2035">
            <v>1</v>
          </cell>
        </row>
        <row r="2036">
          <cell r="A2036" t="str">
            <v>FAVRSKOV</v>
          </cell>
          <cell r="C2036" t="str">
            <v>HANDICAP</v>
          </cell>
          <cell r="I2036" t="str">
            <v>Netto</v>
          </cell>
          <cell r="V2036">
            <v>15884.679999999998</v>
          </cell>
        </row>
        <row r="2037">
          <cell r="A2037" t="str">
            <v>FAVRSKOV</v>
          </cell>
          <cell r="C2037" t="str">
            <v>HANDICAP</v>
          </cell>
          <cell r="I2037" t="str">
            <v>Adm.omk</v>
          </cell>
          <cell r="V2037">
            <v>0</v>
          </cell>
        </row>
        <row r="2038">
          <cell r="A2038" t="str">
            <v>FAVRSKOV</v>
          </cell>
          <cell r="C2038" t="str">
            <v>HANDICAP</v>
          </cell>
          <cell r="I2038" t="str">
            <v>EB</v>
          </cell>
          <cell r="V2038">
            <v>2786</v>
          </cell>
        </row>
        <row r="2039">
          <cell r="A2039" t="str">
            <v>FAVRSKOV</v>
          </cell>
          <cell r="C2039" t="str">
            <v>HANDICAP</v>
          </cell>
          <cell r="I2039" t="str">
            <v>Ture</v>
          </cell>
          <cell r="V2039">
            <v>30</v>
          </cell>
        </row>
        <row r="2040">
          <cell r="A2040" t="str">
            <v>FAVRSKOV</v>
          </cell>
          <cell r="C2040" t="str">
            <v>HANDICAP</v>
          </cell>
          <cell r="I2040" t="str">
            <v>Rejselængde</v>
          </cell>
          <cell r="V2040">
            <v>577</v>
          </cell>
        </row>
        <row r="2041">
          <cell r="A2041" t="str">
            <v>FAVRSKOV</v>
          </cell>
          <cell r="C2041" t="str">
            <v>HANDICAP</v>
          </cell>
          <cell r="I2041" t="str">
            <v>Passagerer</v>
          </cell>
          <cell r="V2041">
            <v>40</v>
          </cell>
        </row>
        <row r="2042">
          <cell r="A2042" t="str">
            <v>FAVRSKOV</v>
          </cell>
          <cell r="C2042" t="str">
            <v>HANDICAP</v>
          </cell>
          <cell r="I2042" t="str">
            <v>Netto</v>
          </cell>
          <cell r="V2042">
            <v>24967.86</v>
          </cell>
        </row>
        <row r="2043">
          <cell r="A2043" t="str">
            <v>FAVRSKOV</v>
          </cell>
          <cell r="C2043" t="str">
            <v>HANDICAP</v>
          </cell>
          <cell r="I2043" t="str">
            <v>Adm.omk</v>
          </cell>
          <cell r="V2043">
            <v>0</v>
          </cell>
        </row>
        <row r="2044">
          <cell r="A2044" t="str">
            <v>FAVRSKOV</v>
          </cell>
          <cell r="C2044" t="str">
            <v>HANDICAP</v>
          </cell>
          <cell r="I2044" t="str">
            <v>EB</v>
          </cell>
          <cell r="V2044">
            <v>8559</v>
          </cell>
        </row>
        <row r="2045">
          <cell r="A2045" t="str">
            <v>FAVRSKOV</v>
          </cell>
          <cell r="C2045" t="str">
            <v>HANDICAP</v>
          </cell>
          <cell r="I2045" t="str">
            <v>Ture</v>
          </cell>
          <cell r="V2045">
            <v>93</v>
          </cell>
        </row>
        <row r="2046">
          <cell r="A2046" t="str">
            <v>FAVRSKOV</v>
          </cell>
          <cell r="C2046" t="str">
            <v>HANDICAP</v>
          </cell>
          <cell r="I2046" t="str">
            <v>Rejselængde</v>
          </cell>
          <cell r="V2046">
            <v>2017</v>
          </cell>
        </row>
        <row r="2047">
          <cell r="A2047" t="str">
            <v>FAVRSKOV</v>
          </cell>
          <cell r="C2047" t="str">
            <v>HANDICAP</v>
          </cell>
          <cell r="I2047" t="str">
            <v>Passagerer</v>
          </cell>
          <cell r="V2047">
            <v>100</v>
          </cell>
        </row>
        <row r="2048">
          <cell r="A2048" t="str">
            <v>FAVRSKOV</v>
          </cell>
          <cell r="C2048" t="str">
            <v>HANDICAP</v>
          </cell>
          <cell r="I2048" t="str">
            <v>Netto</v>
          </cell>
          <cell r="V2048">
            <v>27724.58</v>
          </cell>
        </row>
        <row r="2049">
          <cell r="A2049" t="str">
            <v>FAVRSKOV</v>
          </cell>
          <cell r="C2049" t="str">
            <v>HANDICAP</v>
          </cell>
          <cell r="I2049" t="str">
            <v>Adm.omk</v>
          </cell>
          <cell r="V2049">
            <v>0</v>
          </cell>
        </row>
        <row r="2050">
          <cell r="A2050" t="str">
            <v>FAVRSKOV</v>
          </cell>
          <cell r="C2050" t="str">
            <v>HANDICAP</v>
          </cell>
          <cell r="I2050" t="str">
            <v>EB</v>
          </cell>
          <cell r="V2050">
            <v>4901</v>
          </cell>
        </row>
        <row r="2051">
          <cell r="A2051" t="str">
            <v>FAVRSKOV</v>
          </cell>
          <cell r="C2051" t="str">
            <v>HANDICAP</v>
          </cell>
          <cell r="I2051" t="str">
            <v>Ture</v>
          </cell>
          <cell r="V2051">
            <v>63</v>
          </cell>
        </row>
        <row r="2052">
          <cell r="A2052" t="str">
            <v>FAVRSKOV</v>
          </cell>
          <cell r="C2052" t="str">
            <v>HANDICAP</v>
          </cell>
          <cell r="I2052" t="str">
            <v>Rejselængde</v>
          </cell>
          <cell r="V2052">
            <v>936</v>
          </cell>
        </row>
        <row r="2053">
          <cell r="A2053" t="str">
            <v>FAVRSKOV</v>
          </cell>
          <cell r="C2053" t="str">
            <v>HANDICAP</v>
          </cell>
          <cell r="I2053" t="str">
            <v>Passagerer</v>
          </cell>
          <cell r="V2053">
            <v>79</v>
          </cell>
        </row>
        <row r="2054">
          <cell r="A2054" t="str">
            <v>FAVRSKOV</v>
          </cell>
          <cell r="C2054" t="str">
            <v>HANDICAP</v>
          </cell>
          <cell r="I2054" t="str">
            <v>Netto</v>
          </cell>
          <cell r="V2054">
            <v>23827.08</v>
          </cell>
        </row>
        <row r="2055">
          <cell r="A2055" t="str">
            <v>FAVRSKOV</v>
          </cell>
          <cell r="C2055" t="str">
            <v>HANDICAP</v>
          </cell>
          <cell r="I2055" t="str">
            <v>Adm.omk</v>
          </cell>
          <cell r="V2055">
            <v>0</v>
          </cell>
        </row>
        <row r="2056">
          <cell r="A2056" t="str">
            <v>FAVRSKOV</v>
          </cell>
          <cell r="C2056" t="str">
            <v>HANDICAP</v>
          </cell>
          <cell r="I2056" t="str">
            <v>EB</v>
          </cell>
          <cell r="V2056">
            <v>7239</v>
          </cell>
        </row>
        <row r="2057">
          <cell r="A2057" t="str">
            <v>FAVRSKOV</v>
          </cell>
          <cell r="C2057" t="str">
            <v>HANDICAP</v>
          </cell>
          <cell r="I2057" t="str">
            <v>Ture</v>
          </cell>
          <cell r="V2057">
            <v>98</v>
          </cell>
        </row>
        <row r="2058">
          <cell r="A2058" t="str">
            <v>FAVRSKOV</v>
          </cell>
          <cell r="C2058" t="str">
            <v>HANDICAP</v>
          </cell>
          <cell r="I2058" t="str">
            <v>Rejselængde</v>
          </cell>
          <cell r="V2058">
            <v>1591</v>
          </cell>
        </row>
        <row r="2059">
          <cell r="A2059" t="str">
            <v>FAVRSKOV</v>
          </cell>
          <cell r="C2059" t="str">
            <v>HANDICAP</v>
          </cell>
          <cell r="I2059" t="str">
            <v>Passagerer</v>
          </cell>
          <cell r="V2059">
            <v>113</v>
          </cell>
        </row>
        <row r="2060">
          <cell r="A2060" t="str">
            <v>FAVRSKOV</v>
          </cell>
          <cell r="C2060" t="str">
            <v>HANDICAP</v>
          </cell>
          <cell r="I2060" t="str">
            <v>Netto</v>
          </cell>
          <cell r="V2060">
            <v>1926.29</v>
          </cell>
        </row>
        <row r="2061">
          <cell r="A2061" t="str">
            <v>FAVRSKOV</v>
          </cell>
          <cell r="C2061" t="str">
            <v>HANDICAP</v>
          </cell>
          <cell r="I2061" t="str">
            <v>Adm.omk</v>
          </cell>
          <cell r="V2061">
            <v>0</v>
          </cell>
        </row>
        <row r="2062">
          <cell r="A2062" t="str">
            <v>FAVRSKOV</v>
          </cell>
          <cell r="C2062" t="str">
            <v>HANDICAP</v>
          </cell>
          <cell r="I2062" t="str">
            <v>EB</v>
          </cell>
          <cell r="V2062">
            <v>512</v>
          </cell>
        </row>
        <row r="2063">
          <cell r="A2063" t="str">
            <v>FAVRSKOV</v>
          </cell>
          <cell r="C2063" t="str">
            <v>HANDICAP</v>
          </cell>
          <cell r="I2063" t="str">
            <v>Ture</v>
          </cell>
          <cell r="V2063">
            <v>4</v>
          </cell>
        </row>
        <row r="2064">
          <cell r="A2064" t="str">
            <v>FAVRSKOV</v>
          </cell>
          <cell r="C2064" t="str">
            <v>HANDICAP</v>
          </cell>
          <cell r="I2064" t="str">
            <v>Rejselængde</v>
          </cell>
          <cell r="V2064">
            <v>113</v>
          </cell>
        </row>
        <row r="2065">
          <cell r="A2065" t="str">
            <v>FAVRSKOV</v>
          </cell>
          <cell r="C2065" t="str">
            <v>HANDICAP</v>
          </cell>
          <cell r="I2065" t="str">
            <v>Passagerer</v>
          </cell>
          <cell r="V2065">
            <v>5</v>
          </cell>
        </row>
        <row r="2066">
          <cell r="A2066" t="str">
            <v>FAVRSKOV</v>
          </cell>
          <cell r="C2066" t="str">
            <v>HANDICAP</v>
          </cell>
          <cell r="I2066" t="str">
            <v>Netto</v>
          </cell>
          <cell r="V2066">
            <v>3820.9499999999994</v>
          </cell>
        </row>
        <row r="2067">
          <cell r="A2067" t="str">
            <v>FAVRSKOV</v>
          </cell>
          <cell r="C2067" t="str">
            <v>HANDICAP</v>
          </cell>
          <cell r="I2067" t="str">
            <v>Adm.omk</v>
          </cell>
          <cell r="V2067">
            <v>0</v>
          </cell>
        </row>
        <row r="2068">
          <cell r="A2068" t="str">
            <v>FAVRSKOV</v>
          </cell>
          <cell r="C2068" t="str">
            <v>HANDICAP</v>
          </cell>
          <cell r="I2068" t="str">
            <v>EB</v>
          </cell>
          <cell r="V2068">
            <v>1708</v>
          </cell>
        </row>
        <row r="2069">
          <cell r="A2069" t="str">
            <v>FAVRSKOV</v>
          </cell>
          <cell r="C2069" t="str">
            <v>HANDICAP</v>
          </cell>
          <cell r="I2069" t="str">
            <v>Ture</v>
          </cell>
          <cell r="V2069">
            <v>15</v>
          </cell>
        </row>
        <row r="2070">
          <cell r="A2070" t="str">
            <v>FAVRSKOV</v>
          </cell>
          <cell r="C2070" t="str">
            <v>HANDICAP</v>
          </cell>
          <cell r="I2070" t="str">
            <v>Rejselængde</v>
          </cell>
          <cell r="V2070">
            <v>399</v>
          </cell>
        </row>
        <row r="2071">
          <cell r="A2071" t="str">
            <v>FAVRSKOV</v>
          </cell>
          <cell r="C2071" t="str">
            <v>HANDICAP</v>
          </cell>
          <cell r="I2071" t="str">
            <v>Passagerer</v>
          </cell>
          <cell r="V2071">
            <v>15</v>
          </cell>
        </row>
        <row r="2072">
          <cell r="A2072" t="str">
            <v>FAVRSKOV</v>
          </cell>
          <cell r="C2072" t="str">
            <v>TELETAXI</v>
          </cell>
          <cell r="I2072" t="str">
            <v>Netto</v>
          </cell>
          <cell r="V2072">
            <v>376.73</v>
          </cell>
        </row>
        <row r="2073">
          <cell r="A2073" t="str">
            <v>FAVRSKOV</v>
          </cell>
          <cell r="C2073" t="str">
            <v>TELETAXI</v>
          </cell>
          <cell r="I2073" t="str">
            <v>Adm.omk</v>
          </cell>
          <cell r="V2073">
            <v>32.159999999999997</v>
          </cell>
        </row>
        <row r="2074">
          <cell r="A2074" t="str">
            <v>FAVRSKOV</v>
          </cell>
          <cell r="C2074" t="str">
            <v>TELETAXI</v>
          </cell>
          <cell r="I2074" t="str">
            <v>EB</v>
          </cell>
          <cell r="V2074">
            <v>68</v>
          </cell>
        </row>
        <row r="2075">
          <cell r="A2075" t="str">
            <v>FAVRSKOV</v>
          </cell>
          <cell r="C2075" t="str">
            <v>TELETAXI</v>
          </cell>
          <cell r="I2075" t="str">
            <v>Ture</v>
          </cell>
          <cell r="V2075">
            <v>1</v>
          </cell>
        </row>
        <row r="2076">
          <cell r="A2076" t="str">
            <v>FAVRSKOV</v>
          </cell>
          <cell r="C2076" t="str">
            <v>TELETAXI</v>
          </cell>
          <cell r="I2076" t="str">
            <v>Rejselængde</v>
          </cell>
          <cell r="V2076">
            <v>14</v>
          </cell>
        </row>
        <row r="2077">
          <cell r="A2077" t="str">
            <v>FAVRSKOV</v>
          </cell>
          <cell r="C2077" t="str">
            <v>TELETAXI</v>
          </cell>
          <cell r="I2077" t="str">
            <v>Passagerer</v>
          </cell>
          <cell r="V2077">
            <v>2</v>
          </cell>
        </row>
        <row r="2078">
          <cell r="A2078" t="str">
            <v>FAVRSKOV</v>
          </cell>
          <cell r="C2078" t="str">
            <v>TELETAXI</v>
          </cell>
          <cell r="I2078" t="str">
            <v>Netto</v>
          </cell>
          <cell r="V2078">
            <v>229.94</v>
          </cell>
        </row>
        <row r="2079">
          <cell r="A2079" t="str">
            <v>FAVRSKOV</v>
          </cell>
          <cell r="C2079" t="str">
            <v>TELETAXI</v>
          </cell>
          <cell r="I2079" t="str">
            <v>Adm.omk</v>
          </cell>
          <cell r="V2079">
            <v>32.159999999999997</v>
          </cell>
        </row>
        <row r="2080">
          <cell r="A2080" t="str">
            <v>FAVRSKOV</v>
          </cell>
          <cell r="C2080" t="str">
            <v>TELETAXI</v>
          </cell>
          <cell r="I2080" t="str">
            <v>EB</v>
          </cell>
          <cell r="V2080">
            <v>0</v>
          </cell>
        </row>
        <row r="2081">
          <cell r="A2081" t="str">
            <v>FAVRSKOV</v>
          </cell>
          <cell r="C2081" t="str">
            <v>TELETAXI</v>
          </cell>
          <cell r="I2081" t="str">
            <v>Ture</v>
          </cell>
          <cell r="V2081">
            <v>1</v>
          </cell>
        </row>
        <row r="2082">
          <cell r="A2082" t="str">
            <v>FAVRSKOV</v>
          </cell>
          <cell r="C2082" t="str">
            <v>TELETAXI</v>
          </cell>
          <cell r="I2082" t="str">
            <v>Rejselængde</v>
          </cell>
          <cell r="V2082">
            <v>14</v>
          </cell>
        </row>
        <row r="2083">
          <cell r="A2083" t="str">
            <v>FAVRSKOV</v>
          </cell>
          <cell r="C2083" t="str">
            <v>TELETAXI</v>
          </cell>
          <cell r="I2083" t="str">
            <v>Passagerer</v>
          </cell>
          <cell r="V2083">
            <v>1</v>
          </cell>
        </row>
        <row r="2084">
          <cell r="A2084" t="str">
            <v>FAVRSKOV</v>
          </cell>
          <cell r="C2084" t="str">
            <v>HANDICAP</v>
          </cell>
          <cell r="I2084" t="str">
            <v>Netto</v>
          </cell>
          <cell r="V2084">
            <v>1339.94</v>
          </cell>
        </row>
        <row r="2085">
          <cell r="A2085" t="str">
            <v>FAVRSKOV</v>
          </cell>
          <cell r="C2085" t="str">
            <v>HANDICAP</v>
          </cell>
          <cell r="I2085" t="str">
            <v>Adm.omk</v>
          </cell>
          <cell r="V2085">
            <v>0</v>
          </cell>
        </row>
        <row r="2086">
          <cell r="A2086" t="str">
            <v>FAVRSKOV</v>
          </cell>
          <cell r="C2086" t="str">
            <v>HANDICAP</v>
          </cell>
          <cell r="I2086" t="str">
            <v>EB</v>
          </cell>
          <cell r="V2086">
            <v>414</v>
          </cell>
        </row>
        <row r="2087">
          <cell r="A2087" t="str">
            <v>FAVRSKOV</v>
          </cell>
          <cell r="C2087" t="str">
            <v>HANDICAP</v>
          </cell>
          <cell r="I2087" t="str">
            <v>Ture</v>
          </cell>
          <cell r="V2087">
            <v>1</v>
          </cell>
        </row>
        <row r="2088">
          <cell r="A2088" t="str">
            <v>FAVRSKOV</v>
          </cell>
          <cell r="C2088" t="str">
            <v>HANDICAP</v>
          </cell>
          <cell r="I2088" t="str">
            <v>Rejselængde</v>
          </cell>
          <cell r="V2088">
            <v>69</v>
          </cell>
        </row>
        <row r="2089">
          <cell r="A2089" t="str">
            <v>FAVRSKOV</v>
          </cell>
          <cell r="C2089" t="str">
            <v>HANDICAP</v>
          </cell>
          <cell r="I2089" t="str">
            <v>Passagerer</v>
          </cell>
          <cell r="V2089">
            <v>2</v>
          </cell>
        </row>
        <row r="2090">
          <cell r="A2090" t="str">
            <v>FAVRSKOV</v>
          </cell>
          <cell r="C2090" t="str">
            <v>HANDICAP</v>
          </cell>
          <cell r="I2090" t="str">
            <v>Netto</v>
          </cell>
          <cell r="V2090">
            <v>538.38</v>
          </cell>
        </row>
        <row r="2091">
          <cell r="A2091" t="str">
            <v>FAVRSKOV</v>
          </cell>
          <cell r="C2091" t="str">
            <v>HANDICAP</v>
          </cell>
          <cell r="I2091" t="str">
            <v>Adm.omk</v>
          </cell>
          <cell r="V2091">
            <v>0</v>
          </cell>
        </row>
        <row r="2092">
          <cell r="A2092" t="str">
            <v>FAVRSKOV</v>
          </cell>
          <cell r="C2092" t="str">
            <v>HANDICAP</v>
          </cell>
          <cell r="I2092" t="str">
            <v>EB</v>
          </cell>
          <cell r="V2092">
            <v>432</v>
          </cell>
        </row>
        <row r="2093">
          <cell r="A2093" t="str">
            <v>FAVRSKOV</v>
          </cell>
          <cell r="C2093" t="str">
            <v>HANDICAP</v>
          </cell>
          <cell r="I2093" t="str">
            <v>Ture</v>
          </cell>
          <cell r="V2093">
            <v>2</v>
          </cell>
        </row>
        <row r="2094">
          <cell r="A2094" t="str">
            <v>FAVRSKOV</v>
          </cell>
          <cell r="C2094" t="str">
            <v>HANDICAP</v>
          </cell>
          <cell r="I2094" t="str">
            <v>Rejselængde</v>
          </cell>
          <cell r="V2094">
            <v>108</v>
          </cell>
        </row>
        <row r="2095">
          <cell r="A2095" t="str">
            <v>FAVRSKOV</v>
          </cell>
          <cell r="C2095" t="str">
            <v>HANDICAP</v>
          </cell>
          <cell r="I2095" t="str">
            <v>Passagerer</v>
          </cell>
          <cell r="V2095">
            <v>2</v>
          </cell>
        </row>
        <row r="2096">
          <cell r="A2096" t="str">
            <v>FAVRSKOV</v>
          </cell>
          <cell r="C2096" t="str">
            <v>HANDICAP</v>
          </cell>
          <cell r="I2096" t="str">
            <v>Netto</v>
          </cell>
          <cell r="V2096">
            <v>3804.6099999999997</v>
          </cell>
        </row>
        <row r="2097">
          <cell r="A2097" t="str">
            <v>FAVRSKOV</v>
          </cell>
          <cell r="C2097" t="str">
            <v>HANDICAP</v>
          </cell>
          <cell r="I2097" t="str">
            <v>Adm.omk</v>
          </cell>
          <cell r="V2097">
            <v>0</v>
          </cell>
        </row>
        <row r="2098">
          <cell r="A2098" t="str">
            <v>FAVRSKOV</v>
          </cell>
          <cell r="C2098" t="str">
            <v>HANDICAP</v>
          </cell>
          <cell r="I2098" t="str">
            <v>EB</v>
          </cell>
          <cell r="V2098">
            <v>1188</v>
          </cell>
        </row>
        <row r="2099">
          <cell r="A2099" t="str">
            <v>FAVRSKOV</v>
          </cell>
          <cell r="C2099" t="str">
            <v>HANDICAP</v>
          </cell>
          <cell r="I2099" t="str">
            <v>Ture</v>
          </cell>
          <cell r="V2099">
            <v>3</v>
          </cell>
        </row>
        <row r="2100">
          <cell r="A2100" t="str">
            <v>FAVRSKOV</v>
          </cell>
          <cell r="C2100" t="str">
            <v>HANDICAP</v>
          </cell>
          <cell r="I2100" t="str">
            <v>Rejselængde</v>
          </cell>
          <cell r="V2100">
            <v>297</v>
          </cell>
        </row>
        <row r="2101">
          <cell r="A2101" t="str">
            <v>FAVRSKOV</v>
          </cell>
          <cell r="C2101" t="str">
            <v>HANDICAP</v>
          </cell>
          <cell r="I2101" t="str">
            <v>Passagerer</v>
          </cell>
          <cell r="V2101">
            <v>3</v>
          </cell>
        </row>
        <row r="2102">
          <cell r="A2102" t="str">
            <v>FAVRSKOV</v>
          </cell>
          <cell r="C2102" t="str">
            <v>HANDICAP</v>
          </cell>
          <cell r="I2102" t="str">
            <v>Netto</v>
          </cell>
          <cell r="V2102">
            <v>4946.2000000000007</v>
          </cell>
        </row>
        <row r="2103">
          <cell r="A2103" t="str">
            <v>FAVRSKOV</v>
          </cell>
          <cell r="C2103" t="str">
            <v>HANDICAP</v>
          </cell>
          <cell r="I2103" t="str">
            <v>Adm.omk</v>
          </cell>
          <cell r="V2103">
            <v>0</v>
          </cell>
        </row>
        <row r="2104">
          <cell r="A2104" t="str">
            <v>FAVRSKOV</v>
          </cell>
          <cell r="C2104" t="str">
            <v>HANDICAP</v>
          </cell>
          <cell r="I2104" t="str">
            <v>EB</v>
          </cell>
          <cell r="V2104">
            <v>1065</v>
          </cell>
        </row>
        <row r="2105">
          <cell r="A2105" t="str">
            <v>FAVRSKOV</v>
          </cell>
          <cell r="C2105" t="str">
            <v>HANDICAP</v>
          </cell>
          <cell r="I2105" t="str">
            <v>Ture</v>
          </cell>
          <cell r="V2105">
            <v>9</v>
          </cell>
        </row>
        <row r="2106">
          <cell r="A2106" t="str">
            <v>FAVRSKOV</v>
          </cell>
          <cell r="C2106" t="str">
            <v>HANDICAP</v>
          </cell>
          <cell r="I2106" t="str">
            <v>Rejselængde</v>
          </cell>
          <cell r="V2106">
            <v>264</v>
          </cell>
        </row>
        <row r="2107">
          <cell r="A2107" t="str">
            <v>FAVRSKOV</v>
          </cell>
          <cell r="C2107" t="str">
            <v>HANDICAP</v>
          </cell>
          <cell r="I2107" t="str">
            <v>Passagerer</v>
          </cell>
          <cell r="V2107">
            <v>9</v>
          </cell>
        </row>
        <row r="2108">
          <cell r="A2108" t="str">
            <v>FAVRSKOV</v>
          </cell>
          <cell r="C2108" t="str">
            <v>HANDICAP</v>
          </cell>
          <cell r="I2108" t="str">
            <v>Netto</v>
          </cell>
          <cell r="V2108">
            <v>5849.26</v>
          </cell>
        </row>
        <row r="2109">
          <cell r="A2109" t="str">
            <v>FAVRSKOV</v>
          </cell>
          <cell r="C2109" t="str">
            <v>HANDICAP</v>
          </cell>
          <cell r="I2109" t="str">
            <v>Adm.omk</v>
          </cell>
          <cell r="V2109">
            <v>0</v>
          </cell>
        </row>
        <row r="2110">
          <cell r="A2110" t="str">
            <v>FAVRSKOV</v>
          </cell>
          <cell r="C2110" t="str">
            <v>HANDICAP</v>
          </cell>
          <cell r="I2110" t="str">
            <v>EB</v>
          </cell>
          <cell r="V2110">
            <v>2231</v>
          </cell>
        </row>
        <row r="2111">
          <cell r="A2111" t="str">
            <v>FAVRSKOV</v>
          </cell>
          <cell r="C2111" t="str">
            <v>HANDICAP</v>
          </cell>
          <cell r="I2111" t="str">
            <v>Ture</v>
          </cell>
          <cell r="V2111">
            <v>22</v>
          </cell>
        </row>
        <row r="2112">
          <cell r="A2112" t="str">
            <v>FAVRSKOV</v>
          </cell>
          <cell r="C2112" t="str">
            <v>HANDICAP</v>
          </cell>
          <cell r="I2112" t="str">
            <v>Rejselængde</v>
          </cell>
          <cell r="V2112">
            <v>484</v>
          </cell>
        </row>
        <row r="2113">
          <cell r="A2113" t="str">
            <v>FAVRSKOV</v>
          </cell>
          <cell r="C2113" t="str">
            <v>HANDICAP</v>
          </cell>
          <cell r="I2113" t="str">
            <v>Passagerer</v>
          </cell>
          <cell r="V2113">
            <v>28</v>
          </cell>
        </row>
        <row r="2114">
          <cell r="A2114" t="str">
            <v>FAVRSKOV</v>
          </cell>
          <cell r="C2114" t="str">
            <v>HANDICAP</v>
          </cell>
          <cell r="I2114" t="str">
            <v>Netto</v>
          </cell>
          <cell r="V2114">
            <v>7584.2900000000009</v>
          </cell>
        </row>
        <row r="2115">
          <cell r="A2115" t="str">
            <v>FAVRSKOV</v>
          </cell>
          <cell r="C2115" t="str">
            <v>HANDICAP</v>
          </cell>
          <cell r="I2115" t="str">
            <v>Adm.omk</v>
          </cell>
          <cell r="V2115">
            <v>0</v>
          </cell>
        </row>
        <row r="2116">
          <cell r="A2116" t="str">
            <v>FAVRSKOV</v>
          </cell>
          <cell r="C2116" t="str">
            <v>HANDICAP</v>
          </cell>
          <cell r="I2116" t="str">
            <v>EB</v>
          </cell>
          <cell r="V2116">
            <v>1324</v>
          </cell>
        </row>
        <row r="2117">
          <cell r="A2117" t="str">
            <v>FAVRSKOV</v>
          </cell>
          <cell r="C2117" t="str">
            <v>HANDICAP</v>
          </cell>
          <cell r="I2117" t="str">
            <v>Ture</v>
          </cell>
          <cell r="V2117">
            <v>10</v>
          </cell>
        </row>
        <row r="2118">
          <cell r="A2118" t="str">
            <v>FAVRSKOV</v>
          </cell>
          <cell r="C2118" t="str">
            <v>HANDICAP</v>
          </cell>
          <cell r="I2118" t="str">
            <v>Rejselængde</v>
          </cell>
          <cell r="V2118">
            <v>255</v>
          </cell>
        </row>
        <row r="2119">
          <cell r="A2119" t="str">
            <v>FAVRSKOV</v>
          </cell>
          <cell r="C2119" t="str">
            <v>HANDICAP</v>
          </cell>
          <cell r="I2119" t="str">
            <v>Passagerer</v>
          </cell>
          <cell r="V2119">
            <v>13</v>
          </cell>
        </row>
        <row r="2120">
          <cell r="A2120" t="str">
            <v>FAVRSKOV</v>
          </cell>
          <cell r="C2120" t="str">
            <v>HANDICAP</v>
          </cell>
          <cell r="I2120" t="str">
            <v>Netto</v>
          </cell>
          <cell r="V2120">
            <v>4922.1400000000003</v>
          </cell>
        </row>
        <row r="2121">
          <cell r="A2121" t="str">
            <v>FAVRSKOV</v>
          </cell>
          <cell r="C2121" t="str">
            <v>HANDICAP</v>
          </cell>
          <cell r="I2121" t="str">
            <v>Adm.omk</v>
          </cell>
          <cell r="V2121">
            <v>0</v>
          </cell>
        </row>
        <row r="2122">
          <cell r="A2122" t="str">
            <v>FAVRSKOV</v>
          </cell>
          <cell r="C2122" t="str">
            <v>HANDICAP</v>
          </cell>
          <cell r="I2122" t="str">
            <v>EB</v>
          </cell>
          <cell r="V2122">
            <v>1914</v>
          </cell>
        </row>
        <row r="2123">
          <cell r="A2123" t="str">
            <v>FAVRSKOV</v>
          </cell>
          <cell r="C2123" t="str">
            <v>HANDICAP</v>
          </cell>
          <cell r="I2123" t="str">
            <v>Ture</v>
          </cell>
          <cell r="V2123">
            <v>12</v>
          </cell>
        </row>
        <row r="2124">
          <cell r="A2124" t="str">
            <v>FAVRSKOV</v>
          </cell>
          <cell r="C2124" t="str">
            <v>HANDICAP</v>
          </cell>
          <cell r="I2124" t="str">
            <v>Rejselængde</v>
          </cell>
          <cell r="V2124">
            <v>386</v>
          </cell>
        </row>
        <row r="2125">
          <cell r="A2125" t="str">
            <v>FAVRSKOV</v>
          </cell>
          <cell r="C2125" t="str">
            <v>HANDICAP</v>
          </cell>
          <cell r="I2125" t="str">
            <v>Passagerer</v>
          </cell>
          <cell r="V2125">
            <v>18</v>
          </cell>
        </row>
        <row r="2126">
          <cell r="A2126" t="str">
            <v>FAVRSKOV</v>
          </cell>
          <cell r="C2126" t="str">
            <v>HANDICAP</v>
          </cell>
          <cell r="I2126" t="str">
            <v>Netto</v>
          </cell>
          <cell r="V2126">
            <v>803.89</v>
          </cell>
        </row>
        <row r="2127">
          <cell r="A2127" t="str">
            <v>FAVRSKOV</v>
          </cell>
          <cell r="C2127" t="str">
            <v>HANDICAP</v>
          </cell>
          <cell r="I2127" t="str">
            <v>Adm.omk</v>
          </cell>
          <cell r="V2127">
            <v>0</v>
          </cell>
        </row>
        <row r="2128">
          <cell r="A2128" t="str">
            <v>FAVRSKOV</v>
          </cell>
          <cell r="C2128" t="str">
            <v>HANDICAP</v>
          </cell>
          <cell r="I2128" t="str">
            <v>EB</v>
          </cell>
          <cell r="V2128">
            <v>130</v>
          </cell>
        </row>
        <row r="2129">
          <cell r="A2129" t="str">
            <v>FAVRSKOV</v>
          </cell>
          <cell r="C2129" t="str">
            <v>HANDICAP</v>
          </cell>
          <cell r="I2129" t="str">
            <v>Ture</v>
          </cell>
          <cell r="V2129">
            <v>2</v>
          </cell>
        </row>
        <row r="2130">
          <cell r="A2130" t="str">
            <v>FAVRSKOV</v>
          </cell>
          <cell r="C2130" t="str">
            <v>HANDICAP</v>
          </cell>
          <cell r="I2130" t="str">
            <v>Rejselængde</v>
          </cell>
          <cell r="V2130">
            <v>27</v>
          </cell>
        </row>
        <row r="2131">
          <cell r="A2131" t="str">
            <v>FAVRSKOV</v>
          </cell>
          <cell r="C2131" t="str">
            <v>HANDICAP</v>
          </cell>
          <cell r="I2131" t="str">
            <v>Passagerer</v>
          </cell>
          <cell r="V2131">
            <v>3</v>
          </cell>
        </row>
        <row r="2132">
          <cell r="A2132" t="str">
            <v>FAVRSKOV</v>
          </cell>
          <cell r="C2132" t="str">
            <v>HANDICAP</v>
          </cell>
          <cell r="I2132" t="str">
            <v>Netto</v>
          </cell>
          <cell r="V2132">
            <v>675.34999999999991</v>
          </cell>
        </row>
        <row r="2133">
          <cell r="A2133" t="str">
            <v>FAVRSKOV</v>
          </cell>
          <cell r="C2133" t="str">
            <v>HANDICAP</v>
          </cell>
          <cell r="I2133" t="str">
            <v>Adm.omk</v>
          </cell>
          <cell r="V2133">
            <v>0</v>
          </cell>
        </row>
        <row r="2134">
          <cell r="A2134" t="str">
            <v>FAVRSKOV</v>
          </cell>
          <cell r="C2134" t="str">
            <v>HANDICAP</v>
          </cell>
          <cell r="I2134" t="str">
            <v>EB</v>
          </cell>
          <cell r="V2134">
            <v>184</v>
          </cell>
        </row>
        <row r="2135">
          <cell r="A2135" t="str">
            <v>FAVRSKOV</v>
          </cell>
          <cell r="C2135" t="str">
            <v>HANDICAP</v>
          </cell>
          <cell r="I2135" t="str">
            <v>Ture</v>
          </cell>
          <cell r="V2135">
            <v>2</v>
          </cell>
        </row>
        <row r="2136">
          <cell r="A2136" t="str">
            <v>FAVRSKOV</v>
          </cell>
          <cell r="C2136" t="str">
            <v>HANDICAP</v>
          </cell>
          <cell r="I2136" t="str">
            <v>Rejselængde</v>
          </cell>
          <cell r="V2136">
            <v>46</v>
          </cell>
        </row>
        <row r="2137">
          <cell r="A2137" t="str">
            <v>FAVRSKOV</v>
          </cell>
          <cell r="C2137" t="str">
            <v>HANDICAP</v>
          </cell>
          <cell r="I2137" t="str">
            <v>Passagerer</v>
          </cell>
          <cell r="V2137">
            <v>2</v>
          </cell>
        </row>
        <row r="2138">
          <cell r="A2138" t="str">
            <v>FAVRSKOV</v>
          </cell>
          <cell r="C2138" t="str">
            <v>HANDICAP</v>
          </cell>
          <cell r="I2138" t="str">
            <v>Netto</v>
          </cell>
          <cell r="V2138">
            <v>2391.63</v>
          </cell>
        </row>
        <row r="2139">
          <cell r="A2139" t="str">
            <v>FAVRSKOV</v>
          </cell>
          <cell r="C2139" t="str">
            <v>HANDICAP</v>
          </cell>
          <cell r="I2139" t="str">
            <v>Adm.omk</v>
          </cell>
          <cell r="V2139">
            <v>0</v>
          </cell>
        </row>
        <row r="2140">
          <cell r="A2140" t="str">
            <v>FAVRSKOV</v>
          </cell>
          <cell r="C2140" t="str">
            <v>HANDICAP</v>
          </cell>
          <cell r="I2140" t="str">
            <v>EB</v>
          </cell>
          <cell r="V2140">
            <v>527</v>
          </cell>
        </row>
        <row r="2141">
          <cell r="A2141" t="str">
            <v>FAVRSKOV</v>
          </cell>
          <cell r="C2141" t="str">
            <v>HANDICAP</v>
          </cell>
          <cell r="I2141" t="str">
            <v>Ture</v>
          </cell>
          <cell r="V2141">
            <v>4</v>
          </cell>
        </row>
        <row r="2142">
          <cell r="A2142" t="str">
            <v>FAVRSKOV</v>
          </cell>
          <cell r="C2142" t="str">
            <v>HANDICAP</v>
          </cell>
          <cell r="I2142" t="str">
            <v>Rejselængde</v>
          </cell>
          <cell r="V2142">
            <v>95</v>
          </cell>
        </row>
        <row r="2143">
          <cell r="A2143" t="str">
            <v>FAVRSKOV</v>
          </cell>
          <cell r="C2143" t="str">
            <v>HANDICAP</v>
          </cell>
          <cell r="I2143" t="str">
            <v>Passagerer</v>
          </cell>
          <cell r="V2143">
            <v>8</v>
          </cell>
        </row>
        <row r="2144">
          <cell r="A2144" t="str">
            <v>FAVRSKOV</v>
          </cell>
          <cell r="C2144" t="str">
            <v>HANDICAP</v>
          </cell>
          <cell r="I2144" t="str">
            <v>Netto</v>
          </cell>
          <cell r="V2144">
            <v>5952.8300000000008</v>
          </cell>
        </row>
        <row r="2145">
          <cell r="A2145" t="str">
            <v>FAVRSKOV</v>
          </cell>
          <cell r="C2145" t="str">
            <v>HANDICAP</v>
          </cell>
          <cell r="I2145" t="str">
            <v>Adm.omk</v>
          </cell>
          <cell r="V2145">
            <v>0</v>
          </cell>
        </row>
        <row r="2146">
          <cell r="A2146" t="str">
            <v>FAVRSKOV</v>
          </cell>
          <cell r="C2146" t="str">
            <v>HANDICAP</v>
          </cell>
          <cell r="I2146" t="str">
            <v>EB</v>
          </cell>
          <cell r="V2146">
            <v>1973</v>
          </cell>
        </row>
        <row r="2147">
          <cell r="A2147" t="str">
            <v>FAVRSKOV</v>
          </cell>
          <cell r="C2147" t="str">
            <v>HANDICAP</v>
          </cell>
          <cell r="I2147" t="str">
            <v>Ture</v>
          </cell>
          <cell r="V2147">
            <v>20</v>
          </cell>
        </row>
        <row r="2148">
          <cell r="A2148" t="str">
            <v>FAVRSKOV</v>
          </cell>
          <cell r="C2148" t="str">
            <v>HANDICAP</v>
          </cell>
          <cell r="I2148" t="str">
            <v>Rejselængde</v>
          </cell>
          <cell r="V2148">
            <v>519</v>
          </cell>
        </row>
        <row r="2149">
          <cell r="A2149" t="str">
            <v>FAVRSKOV</v>
          </cell>
          <cell r="C2149" t="str">
            <v>HANDICAP</v>
          </cell>
          <cell r="I2149" t="str">
            <v>Passagerer</v>
          </cell>
          <cell r="V2149">
            <v>21</v>
          </cell>
        </row>
        <row r="2150">
          <cell r="A2150" t="str">
            <v>FAVRSKOV</v>
          </cell>
          <cell r="C2150" t="str">
            <v>HANDICAP</v>
          </cell>
          <cell r="I2150" t="str">
            <v>Netto</v>
          </cell>
          <cell r="V2150">
            <v>11360.65</v>
          </cell>
        </row>
        <row r="2151">
          <cell r="A2151" t="str">
            <v>FAVRSKOV</v>
          </cell>
          <cell r="C2151" t="str">
            <v>HANDICAP</v>
          </cell>
          <cell r="I2151" t="str">
            <v>Adm.omk</v>
          </cell>
          <cell r="V2151">
            <v>0</v>
          </cell>
        </row>
        <row r="2152">
          <cell r="A2152" t="str">
            <v>FAVRSKOV</v>
          </cell>
          <cell r="C2152" t="str">
            <v>HANDICAP</v>
          </cell>
          <cell r="I2152" t="str">
            <v>EB</v>
          </cell>
          <cell r="V2152">
            <v>2748</v>
          </cell>
        </row>
        <row r="2153">
          <cell r="A2153" t="str">
            <v>FAVRSKOV</v>
          </cell>
          <cell r="C2153" t="str">
            <v>HANDICAP</v>
          </cell>
          <cell r="I2153" t="str">
            <v>Ture</v>
          </cell>
          <cell r="V2153">
            <v>18</v>
          </cell>
        </row>
        <row r="2154">
          <cell r="A2154" t="str">
            <v>FAVRSKOV</v>
          </cell>
          <cell r="C2154" t="str">
            <v>HANDICAP</v>
          </cell>
          <cell r="I2154" t="str">
            <v>Rejselængde</v>
          </cell>
          <cell r="V2154">
            <v>549</v>
          </cell>
        </row>
        <row r="2155">
          <cell r="A2155" t="str">
            <v>FAVRSKOV</v>
          </cell>
          <cell r="C2155" t="str">
            <v>HANDICAP</v>
          </cell>
          <cell r="I2155" t="str">
            <v>Passagerer</v>
          </cell>
          <cell r="V2155">
            <v>30</v>
          </cell>
        </row>
        <row r="2156">
          <cell r="A2156" t="str">
            <v>FAVRSKOV</v>
          </cell>
          <cell r="C2156" t="str">
            <v>HANDICAP</v>
          </cell>
          <cell r="I2156" t="str">
            <v>Netto</v>
          </cell>
          <cell r="V2156">
            <v>7829.5500000000011</v>
          </cell>
        </row>
        <row r="2157">
          <cell r="A2157" t="str">
            <v>FAVRSKOV</v>
          </cell>
          <cell r="C2157" t="str">
            <v>HANDICAP</v>
          </cell>
          <cell r="I2157" t="str">
            <v>Adm.omk</v>
          </cell>
          <cell r="V2157">
            <v>0</v>
          </cell>
        </row>
        <row r="2158">
          <cell r="A2158" t="str">
            <v>FAVRSKOV</v>
          </cell>
          <cell r="C2158" t="str">
            <v>HANDICAP</v>
          </cell>
          <cell r="I2158" t="str">
            <v>EB</v>
          </cell>
          <cell r="V2158">
            <v>3364</v>
          </cell>
        </row>
        <row r="2159">
          <cell r="A2159" t="str">
            <v>FAVRSKOV</v>
          </cell>
          <cell r="C2159" t="str">
            <v>HANDICAP</v>
          </cell>
          <cell r="I2159" t="str">
            <v>Ture</v>
          </cell>
          <cell r="V2159">
            <v>16</v>
          </cell>
        </row>
        <row r="2160">
          <cell r="A2160" t="str">
            <v>FAVRSKOV</v>
          </cell>
          <cell r="C2160" t="str">
            <v>HANDICAP</v>
          </cell>
          <cell r="I2160" t="str">
            <v>Rejselængde</v>
          </cell>
          <cell r="V2160">
            <v>731</v>
          </cell>
        </row>
        <row r="2161">
          <cell r="A2161" t="str">
            <v>FAVRSKOV</v>
          </cell>
          <cell r="C2161" t="str">
            <v>HANDICAP</v>
          </cell>
          <cell r="I2161" t="str">
            <v>Passagerer</v>
          </cell>
          <cell r="V2161">
            <v>23</v>
          </cell>
        </row>
        <row r="2162">
          <cell r="A2162" t="str">
            <v>FAVRSKOV</v>
          </cell>
          <cell r="C2162" t="str">
            <v>HANDICAP</v>
          </cell>
          <cell r="I2162" t="str">
            <v>Netto</v>
          </cell>
          <cell r="V2162">
            <v>3190.59</v>
          </cell>
        </row>
        <row r="2163">
          <cell r="A2163" t="str">
            <v>FAVRSKOV</v>
          </cell>
          <cell r="C2163" t="str">
            <v>HANDICAP</v>
          </cell>
          <cell r="I2163" t="str">
            <v>Adm.omk</v>
          </cell>
          <cell r="V2163">
            <v>0</v>
          </cell>
        </row>
        <row r="2164">
          <cell r="A2164" t="str">
            <v>FAVRSKOV</v>
          </cell>
          <cell r="C2164" t="str">
            <v>HANDICAP</v>
          </cell>
          <cell r="I2164" t="str">
            <v>EB</v>
          </cell>
          <cell r="V2164">
            <v>736</v>
          </cell>
        </row>
        <row r="2165">
          <cell r="A2165" t="str">
            <v>FAVRSKOV</v>
          </cell>
          <cell r="C2165" t="str">
            <v>HANDICAP</v>
          </cell>
          <cell r="I2165" t="str">
            <v>Ture</v>
          </cell>
          <cell r="V2165">
            <v>2</v>
          </cell>
        </row>
        <row r="2166">
          <cell r="A2166" t="str">
            <v>FAVRSKOV</v>
          </cell>
          <cell r="C2166" t="str">
            <v>HANDICAP</v>
          </cell>
          <cell r="I2166" t="str">
            <v>Rejselængde</v>
          </cell>
          <cell r="V2166">
            <v>184</v>
          </cell>
        </row>
        <row r="2167">
          <cell r="A2167" t="str">
            <v>FAVRSKOV</v>
          </cell>
          <cell r="C2167" t="str">
            <v>HANDICAP</v>
          </cell>
          <cell r="I2167" t="str">
            <v>Passagerer</v>
          </cell>
          <cell r="V2167">
            <v>2</v>
          </cell>
        </row>
        <row r="2168">
          <cell r="A2168" t="str">
            <v>FAVRSKOV</v>
          </cell>
          <cell r="C2168" t="str">
            <v>HANDICAP</v>
          </cell>
          <cell r="I2168" t="str">
            <v>Netto</v>
          </cell>
          <cell r="V2168">
            <v>1770.51</v>
          </cell>
        </row>
        <row r="2169">
          <cell r="A2169" t="str">
            <v>FAVRSKOV</v>
          </cell>
          <cell r="C2169" t="str">
            <v>HANDICAP</v>
          </cell>
          <cell r="I2169" t="str">
            <v>Adm.omk</v>
          </cell>
          <cell r="V2169">
            <v>0</v>
          </cell>
        </row>
        <row r="2170">
          <cell r="A2170" t="str">
            <v>FAVRSKOV</v>
          </cell>
          <cell r="C2170" t="str">
            <v>HANDICAP</v>
          </cell>
          <cell r="I2170" t="str">
            <v>EB</v>
          </cell>
          <cell r="V2170">
            <v>1260</v>
          </cell>
        </row>
        <row r="2171">
          <cell r="A2171" t="str">
            <v>FAVRSKOV</v>
          </cell>
          <cell r="C2171" t="str">
            <v>HANDICAP</v>
          </cell>
          <cell r="I2171" t="str">
            <v>Ture</v>
          </cell>
          <cell r="V2171">
            <v>5</v>
          </cell>
        </row>
        <row r="2172">
          <cell r="A2172" t="str">
            <v>FAVRSKOV</v>
          </cell>
          <cell r="C2172" t="str">
            <v>HANDICAP</v>
          </cell>
          <cell r="I2172" t="str">
            <v>Rejselængde</v>
          </cell>
          <cell r="V2172">
            <v>252</v>
          </cell>
        </row>
        <row r="2173">
          <cell r="A2173" t="str">
            <v>FAVRSKOV</v>
          </cell>
          <cell r="C2173" t="str">
            <v>HANDICAP</v>
          </cell>
          <cell r="I2173" t="str">
            <v>Passagerer</v>
          </cell>
          <cell r="V2173">
            <v>5</v>
          </cell>
        </row>
        <row r="2174">
          <cell r="A2174" t="str">
            <v>FAVRSKOV</v>
          </cell>
          <cell r="C2174" t="str">
            <v>HANDICAP</v>
          </cell>
          <cell r="I2174" t="str">
            <v>Netto</v>
          </cell>
          <cell r="V2174">
            <v>4789.6499999999996</v>
          </cell>
        </row>
        <row r="2175">
          <cell r="A2175" t="str">
            <v>FAVRSKOV</v>
          </cell>
          <cell r="C2175" t="str">
            <v>HANDICAP</v>
          </cell>
          <cell r="I2175" t="str">
            <v>Adm.omk</v>
          </cell>
          <cell r="V2175">
            <v>0</v>
          </cell>
        </row>
        <row r="2176">
          <cell r="A2176" t="str">
            <v>FAVRSKOV</v>
          </cell>
          <cell r="C2176" t="str">
            <v>HANDICAP</v>
          </cell>
          <cell r="I2176" t="str">
            <v>EB</v>
          </cell>
          <cell r="V2176">
            <v>1068</v>
          </cell>
        </row>
        <row r="2177">
          <cell r="A2177" t="str">
            <v>FAVRSKOV</v>
          </cell>
          <cell r="C2177" t="str">
            <v>HANDICAP</v>
          </cell>
          <cell r="I2177" t="str">
            <v>Ture</v>
          </cell>
          <cell r="V2177">
            <v>5</v>
          </cell>
        </row>
        <row r="2178">
          <cell r="A2178" t="str">
            <v>FAVRSKOV</v>
          </cell>
          <cell r="C2178" t="str">
            <v>HANDICAP</v>
          </cell>
          <cell r="I2178" t="str">
            <v>Rejselængde</v>
          </cell>
          <cell r="V2178">
            <v>243</v>
          </cell>
        </row>
        <row r="2179">
          <cell r="A2179" t="str">
            <v>FAVRSKOV</v>
          </cell>
          <cell r="C2179" t="str">
            <v>HANDICAP</v>
          </cell>
          <cell r="I2179" t="str">
            <v>Passagerer</v>
          </cell>
          <cell r="V2179">
            <v>6</v>
          </cell>
        </row>
        <row r="2180">
          <cell r="A2180" t="str">
            <v>FAVRSKOV</v>
          </cell>
          <cell r="C2180" t="str">
            <v>HANDICAP</v>
          </cell>
          <cell r="I2180" t="str">
            <v>Netto</v>
          </cell>
          <cell r="V2180">
            <v>4808.38</v>
          </cell>
        </row>
        <row r="2181">
          <cell r="A2181" t="str">
            <v>FAVRSKOV</v>
          </cell>
          <cell r="C2181" t="str">
            <v>HANDICAP</v>
          </cell>
          <cell r="I2181" t="str">
            <v>Adm.omk</v>
          </cell>
          <cell r="V2181">
            <v>0</v>
          </cell>
        </row>
        <row r="2182">
          <cell r="A2182" t="str">
            <v>FAVRSKOV</v>
          </cell>
          <cell r="C2182" t="str">
            <v>HANDICAP</v>
          </cell>
          <cell r="I2182" t="str">
            <v>EB</v>
          </cell>
          <cell r="V2182">
            <v>1644</v>
          </cell>
        </row>
        <row r="2183">
          <cell r="A2183" t="str">
            <v>FAVRSKOV</v>
          </cell>
          <cell r="C2183" t="str">
            <v>HANDICAP</v>
          </cell>
          <cell r="I2183" t="str">
            <v>Ture</v>
          </cell>
          <cell r="V2183">
            <v>8</v>
          </cell>
        </row>
        <row r="2184">
          <cell r="A2184" t="str">
            <v>FAVRSKOV</v>
          </cell>
          <cell r="C2184" t="str">
            <v>HANDICAP</v>
          </cell>
          <cell r="I2184" t="str">
            <v>Rejselængde</v>
          </cell>
          <cell r="V2184">
            <v>383</v>
          </cell>
        </row>
        <row r="2185">
          <cell r="A2185" t="str">
            <v>FAVRSKOV</v>
          </cell>
          <cell r="C2185" t="str">
            <v>HANDICAP</v>
          </cell>
          <cell r="I2185" t="str">
            <v>Passagerer</v>
          </cell>
          <cell r="V2185">
            <v>9</v>
          </cell>
        </row>
        <row r="2186">
          <cell r="A2186" t="str">
            <v>FAVRSKOV</v>
          </cell>
          <cell r="C2186" t="str">
            <v>HANDICAP</v>
          </cell>
          <cell r="I2186" t="str">
            <v>Netto</v>
          </cell>
          <cell r="V2186">
            <v>3392.27</v>
          </cell>
        </row>
        <row r="2187">
          <cell r="A2187" t="str">
            <v>FAVRSKOV</v>
          </cell>
          <cell r="C2187" t="str">
            <v>HANDICAP</v>
          </cell>
          <cell r="I2187" t="str">
            <v>Adm.omk</v>
          </cell>
          <cell r="V2187">
            <v>0</v>
          </cell>
        </row>
        <row r="2188">
          <cell r="A2188" t="str">
            <v>FAVRSKOV</v>
          </cell>
          <cell r="C2188" t="str">
            <v>HANDICAP</v>
          </cell>
          <cell r="I2188" t="str">
            <v>EB</v>
          </cell>
          <cell r="V2188">
            <v>655</v>
          </cell>
        </row>
        <row r="2189">
          <cell r="A2189" t="str">
            <v>FAVRSKOV</v>
          </cell>
          <cell r="C2189" t="str">
            <v>HANDICAP</v>
          </cell>
          <cell r="I2189" t="str">
            <v>Ture</v>
          </cell>
          <cell r="V2189">
            <v>3</v>
          </cell>
        </row>
        <row r="2190">
          <cell r="A2190" t="str">
            <v>FAVRSKOV</v>
          </cell>
          <cell r="C2190" t="str">
            <v>HANDICAP</v>
          </cell>
          <cell r="I2190" t="str">
            <v>Rejselængde</v>
          </cell>
          <cell r="V2190">
            <v>144</v>
          </cell>
        </row>
        <row r="2191">
          <cell r="A2191" t="str">
            <v>FAVRSKOV</v>
          </cell>
          <cell r="C2191" t="str">
            <v>HANDICAP</v>
          </cell>
          <cell r="I2191" t="str">
            <v>Passagerer</v>
          </cell>
          <cell r="V2191">
            <v>4</v>
          </cell>
        </row>
        <row r="2192">
          <cell r="A2192" t="str">
            <v>FAVRSKOV</v>
          </cell>
          <cell r="C2192" t="str">
            <v>HANDICAP</v>
          </cell>
          <cell r="I2192" t="str">
            <v>Netto</v>
          </cell>
          <cell r="V2192">
            <v>11600.240000000002</v>
          </cell>
        </row>
        <row r="2193">
          <cell r="A2193" t="str">
            <v>FAVRSKOV</v>
          </cell>
          <cell r="C2193" t="str">
            <v>HANDICAP</v>
          </cell>
          <cell r="I2193" t="str">
            <v>Adm.omk</v>
          </cell>
          <cell r="V2193">
            <v>0</v>
          </cell>
        </row>
        <row r="2194">
          <cell r="A2194" t="str">
            <v>FAVRSKOV</v>
          </cell>
          <cell r="C2194" t="str">
            <v>HANDICAP</v>
          </cell>
          <cell r="I2194" t="str">
            <v>EB</v>
          </cell>
          <cell r="V2194">
            <v>5796</v>
          </cell>
        </row>
        <row r="2195">
          <cell r="A2195" t="str">
            <v>FAVRSKOV</v>
          </cell>
          <cell r="C2195" t="str">
            <v>HANDICAP</v>
          </cell>
          <cell r="I2195" t="str">
            <v>Ture</v>
          </cell>
          <cell r="V2195">
            <v>29</v>
          </cell>
        </row>
        <row r="2196">
          <cell r="A2196" t="str">
            <v>FAVRSKOV</v>
          </cell>
          <cell r="C2196" t="str">
            <v>HANDICAP</v>
          </cell>
          <cell r="I2196" t="str">
            <v>Rejselængde</v>
          </cell>
          <cell r="V2196">
            <v>1027</v>
          </cell>
        </row>
        <row r="2197">
          <cell r="A2197" t="str">
            <v>FAVRSKOV</v>
          </cell>
          <cell r="C2197" t="str">
            <v>HANDICAP</v>
          </cell>
          <cell r="I2197" t="str">
            <v>Passagerer</v>
          </cell>
          <cell r="V2197">
            <v>39</v>
          </cell>
        </row>
        <row r="2198">
          <cell r="A2198" t="str">
            <v>FAVRSKOV</v>
          </cell>
          <cell r="C2198" t="str">
            <v>HANDICAP</v>
          </cell>
          <cell r="I2198" t="str">
            <v>Netto</v>
          </cell>
          <cell r="V2198">
            <v>869.83</v>
          </cell>
        </row>
        <row r="2199">
          <cell r="A2199" t="str">
            <v>FAVRSKOV</v>
          </cell>
          <cell r="C2199" t="str">
            <v>HANDICAP</v>
          </cell>
          <cell r="I2199" t="str">
            <v>Adm.omk</v>
          </cell>
          <cell r="V2199">
            <v>0</v>
          </cell>
        </row>
        <row r="2200">
          <cell r="A2200" t="str">
            <v>FAVRSKOV</v>
          </cell>
          <cell r="C2200" t="str">
            <v>HANDICAP</v>
          </cell>
          <cell r="I2200" t="str">
            <v>EB</v>
          </cell>
          <cell r="V2200">
            <v>893</v>
          </cell>
        </row>
        <row r="2201">
          <cell r="A2201" t="str">
            <v>FAVRSKOV</v>
          </cell>
          <cell r="C2201" t="str">
            <v>HANDICAP</v>
          </cell>
          <cell r="I2201" t="str">
            <v>Ture</v>
          </cell>
          <cell r="V2201">
            <v>1</v>
          </cell>
        </row>
        <row r="2202">
          <cell r="A2202" t="str">
            <v>FAVRSKOV</v>
          </cell>
          <cell r="C2202" t="str">
            <v>HANDICAP</v>
          </cell>
          <cell r="I2202" t="str">
            <v>Rejselængde</v>
          </cell>
          <cell r="V2202">
            <v>115</v>
          </cell>
        </row>
        <row r="2203">
          <cell r="A2203" t="str">
            <v>FAVRSKOV</v>
          </cell>
          <cell r="C2203" t="str">
            <v>HANDICAP</v>
          </cell>
          <cell r="I2203" t="str">
            <v>Passagerer</v>
          </cell>
          <cell r="V2203">
            <v>2</v>
          </cell>
        </row>
        <row r="2204">
          <cell r="A2204" t="str">
            <v>FAVRSKOV</v>
          </cell>
          <cell r="C2204" t="str">
            <v>HANDICAP</v>
          </cell>
          <cell r="I2204" t="str">
            <v>Netto</v>
          </cell>
          <cell r="V2204">
            <v>6172.3200000000006</v>
          </cell>
        </row>
        <row r="2205">
          <cell r="A2205" t="str">
            <v>FAVRSKOV</v>
          </cell>
          <cell r="C2205" t="str">
            <v>HANDICAP</v>
          </cell>
          <cell r="I2205" t="str">
            <v>Adm.omk</v>
          </cell>
          <cell r="V2205">
            <v>0</v>
          </cell>
        </row>
        <row r="2206">
          <cell r="A2206" t="str">
            <v>FAVRSKOV</v>
          </cell>
          <cell r="C2206" t="str">
            <v>HANDICAP</v>
          </cell>
          <cell r="I2206" t="str">
            <v>EB</v>
          </cell>
          <cell r="V2206">
            <v>1912</v>
          </cell>
        </row>
        <row r="2207">
          <cell r="A2207" t="str">
            <v>FAVRSKOV</v>
          </cell>
          <cell r="C2207" t="str">
            <v>HANDICAP</v>
          </cell>
          <cell r="I2207" t="str">
            <v>Ture</v>
          </cell>
          <cell r="V2207">
            <v>6</v>
          </cell>
        </row>
        <row r="2208">
          <cell r="A2208" t="str">
            <v>FAVRSKOV</v>
          </cell>
          <cell r="C2208" t="str">
            <v>HANDICAP</v>
          </cell>
          <cell r="I2208" t="str">
            <v>Rejselængde</v>
          </cell>
          <cell r="V2208">
            <v>478</v>
          </cell>
        </row>
        <row r="2209">
          <cell r="A2209" t="str">
            <v>FAVRSKOV</v>
          </cell>
          <cell r="C2209" t="str">
            <v>HANDICAP</v>
          </cell>
          <cell r="I2209" t="str">
            <v>Passagerer</v>
          </cell>
          <cell r="V2209">
            <v>6</v>
          </cell>
        </row>
        <row r="2210">
          <cell r="A2210" t="str">
            <v>FAVRSKOV</v>
          </cell>
          <cell r="C2210" t="str">
            <v>HANDICAP</v>
          </cell>
          <cell r="I2210" t="str">
            <v>Netto</v>
          </cell>
          <cell r="V2210">
            <v>392.04</v>
          </cell>
        </row>
        <row r="2211">
          <cell r="A2211" t="str">
            <v>FAVRSKOV</v>
          </cell>
          <cell r="C2211" t="str">
            <v>HANDICAP</v>
          </cell>
          <cell r="I2211" t="str">
            <v>Adm.omk</v>
          </cell>
          <cell r="V2211">
            <v>0</v>
          </cell>
        </row>
        <row r="2212">
          <cell r="A2212" t="str">
            <v>FAVRSKOV</v>
          </cell>
          <cell r="C2212" t="str">
            <v>HANDICAP</v>
          </cell>
          <cell r="I2212" t="str">
            <v>EB</v>
          </cell>
          <cell r="V2212">
            <v>462</v>
          </cell>
        </row>
        <row r="2213">
          <cell r="A2213" t="str">
            <v>FAVRSKOV</v>
          </cell>
          <cell r="C2213" t="str">
            <v>HANDICAP</v>
          </cell>
          <cell r="I2213" t="str">
            <v>Ture</v>
          </cell>
          <cell r="V2213">
            <v>1</v>
          </cell>
        </row>
        <row r="2214">
          <cell r="A2214" t="str">
            <v>FAVRSKOV</v>
          </cell>
          <cell r="C2214" t="str">
            <v>HANDICAP</v>
          </cell>
          <cell r="I2214" t="str">
            <v>Rejselængde</v>
          </cell>
          <cell r="V2214">
            <v>77</v>
          </cell>
        </row>
        <row r="2215">
          <cell r="A2215" t="str">
            <v>FAVRSKOV</v>
          </cell>
          <cell r="C2215" t="str">
            <v>HANDICAP</v>
          </cell>
          <cell r="I2215" t="str">
            <v>Passagerer</v>
          </cell>
          <cell r="V2215">
            <v>2</v>
          </cell>
        </row>
        <row r="2216">
          <cell r="A2216" t="str">
            <v>FAVRSKOV</v>
          </cell>
          <cell r="C2216" t="str">
            <v>HANDICAP</v>
          </cell>
          <cell r="I2216" t="str">
            <v>Netto</v>
          </cell>
          <cell r="V2216">
            <v>5837.5300000000007</v>
          </cell>
        </row>
        <row r="2217">
          <cell r="A2217" t="str">
            <v>FAVRSKOV</v>
          </cell>
          <cell r="C2217" t="str">
            <v>HANDICAP</v>
          </cell>
          <cell r="I2217" t="str">
            <v>Adm.omk</v>
          </cell>
          <cell r="V2217">
            <v>0</v>
          </cell>
        </row>
        <row r="2218">
          <cell r="A2218" t="str">
            <v>FAVRSKOV</v>
          </cell>
          <cell r="C2218" t="str">
            <v>HANDICAP</v>
          </cell>
          <cell r="I2218" t="str">
            <v>EB</v>
          </cell>
          <cell r="V2218">
            <v>2052</v>
          </cell>
        </row>
        <row r="2219">
          <cell r="A2219" t="str">
            <v>FAVRSKOV</v>
          </cell>
          <cell r="C2219" t="str">
            <v>HANDICAP</v>
          </cell>
          <cell r="I2219" t="str">
            <v>Ture</v>
          </cell>
          <cell r="V2219">
            <v>7</v>
          </cell>
        </row>
        <row r="2220">
          <cell r="A2220" t="str">
            <v>FAVRSKOV</v>
          </cell>
          <cell r="C2220" t="str">
            <v>HANDICAP</v>
          </cell>
          <cell r="I2220" t="str">
            <v>Rejselængde</v>
          </cell>
          <cell r="V2220">
            <v>513</v>
          </cell>
        </row>
        <row r="2221">
          <cell r="A2221" t="str">
            <v>FAVRSKOV</v>
          </cell>
          <cell r="C2221" t="str">
            <v>HANDICAP</v>
          </cell>
          <cell r="I2221" t="str">
            <v>Passagerer</v>
          </cell>
          <cell r="V2221">
            <v>7</v>
          </cell>
        </row>
        <row r="2222">
          <cell r="A2222" t="str">
            <v>FAVRSKOV</v>
          </cell>
          <cell r="C2222" t="str">
            <v>HANDICAP</v>
          </cell>
          <cell r="I2222" t="str">
            <v>Netto</v>
          </cell>
          <cell r="V2222">
            <v>5428.4400000000005</v>
          </cell>
        </row>
        <row r="2223">
          <cell r="A2223" t="str">
            <v>FAVRSKOV</v>
          </cell>
          <cell r="C2223" t="str">
            <v>HANDICAP</v>
          </cell>
          <cell r="I2223" t="str">
            <v>Adm.omk</v>
          </cell>
          <cell r="V2223">
            <v>0</v>
          </cell>
        </row>
        <row r="2224">
          <cell r="A2224" t="str">
            <v>FAVRSKOV</v>
          </cell>
          <cell r="C2224" t="str">
            <v>HANDICAP</v>
          </cell>
          <cell r="I2224" t="str">
            <v>EB</v>
          </cell>
          <cell r="V2224">
            <v>4348</v>
          </cell>
        </row>
        <row r="2225">
          <cell r="A2225" t="str">
            <v>FAVRSKOV</v>
          </cell>
          <cell r="C2225" t="str">
            <v>HANDICAP</v>
          </cell>
          <cell r="I2225" t="str">
            <v>Ture</v>
          </cell>
          <cell r="V2225">
            <v>12</v>
          </cell>
        </row>
        <row r="2226">
          <cell r="A2226" t="str">
            <v>FAVRSKOV</v>
          </cell>
          <cell r="C2226" t="str">
            <v>HANDICAP</v>
          </cell>
          <cell r="I2226" t="str">
            <v>Rejselængde</v>
          </cell>
          <cell r="V2226">
            <v>934</v>
          </cell>
        </row>
        <row r="2227">
          <cell r="A2227" t="str">
            <v>FAVRSKOV</v>
          </cell>
          <cell r="C2227" t="str">
            <v>HANDICAP</v>
          </cell>
          <cell r="I2227" t="str">
            <v>Passagerer</v>
          </cell>
          <cell r="V2227">
            <v>16</v>
          </cell>
        </row>
        <row r="2228">
          <cell r="A2228" t="str">
            <v>FAVRSKOV</v>
          </cell>
          <cell r="C2228" t="str">
            <v>HANDICAP</v>
          </cell>
          <cell r="I2228" t="str">
            <v>Netto</v>
          </cell>
          <cell r="V2228">
            <v>496.86</v>
          </cell>
        </row>
        <row r="2229">
          <cell r="A2229" t="str">
            <v>FAVRSKOV</v>
          </cell>
          <cell r="C2229" t="str">
            <v>HANDICAP</v>
          </cell>
          <cell r="I2229" t="str">
            <v>Adm.omk</v>
          </cell>
          <cell r="V2229">
            <v>0</v>
          </cell>
        </row>
        <row r="2230">
          <cell r="A2230" t="str">
            <v>FAVRSKOV</v>
          </cell>
          <cell r="C2230" t="str">
            <v>HANDICAP</v>
          </cell>
          <cell r="I2230" t="str">
            <v>EB</v>
          </cell>
          <cell r="V2230">
            <v>124</v>
          </cell>
        </row>
        <row r="2231">
          <cell r="A2231" t="str">
            <v>FAVRSKOV</v>
          </cell>
          <cell r="C2231" t="str">
            <v>HANDICAP</v>
          </cell>
          <cell r="I2231" t="str">
            <v>Ture</v>
          </cell>
          <cell r="V2231">
            <v>2</v>
          </cell>
        </row>
        <row r="2232">
          <cell r="A2232" t="str">
            <v>FAVRSKOV</v>
          </cell>
          <cell r="C2232" t="str">
            <v>HANDICAP</v>
          </cell>
          <cell r="I2232" t="str">
            <v>Rejselængde</v>
          </cell>
          <cell r="V2232">
            <v>14</v>
          </cell>
        </row>
        <row r="2233">
          <cell r="A2233" t="str">
            <v>FAVRSKOV</v>
          </cell>
          <cell r="C2233" t="str">
            <v>HANDICAP</v>
          </cell>
          <cell r="I2233" t="str">
            <v>Passagerer</v>
          </cell>
          <cell r="V2233">
            <v>4</v>
          </cell>
        </row>
        <row r="2234">
          <cell r="A2234" t="str">
            <v>FAVRSKOV</v>
          </cell>
          <cell r="C2234" t="str">
            <v>HANDICAP</v>
          </cell>
          <cell r="I2234" t="str">
            <v>Netto</v>
          </cell>
          <cell r="V2234">
            <v>329.62</v>
          </cell>
        </row>
        <row r="2235">
          <cell r="A2235" t="str">
            <v>FAVRSKOV</v>
          </cell>
          <cell r="C2235" t="str">
            <v>HANDICAP</v>
          </cell>
          <cell r="I2235" t="str">
            <v>Adm.omk</v>
          </cell>
          <cell r="V2235">
            <v>0</v>
          </cell>
        </row>
        <row r="2236">
          <cell r="A2236" t="str">
            <v>FAVRSKOV</v>
          </cell>
          <cell r="C2236" t="str">
            <v>HANDICAP</v>
          </cell>
          <cell r="I2236" t="str">
            <v>EB</v>
          </cell>
          <cell r="V2236">
            <v>1232</v>
          </cell>
        </row>
        <row r="2237">
          <cell r="A2237" t="str">
            <v>FAVRSKOV</v>
          </cell>
          <cell r="C2237" t="str">
            <v>HANDICAP</v>
          </cell>
          <cell r="I2237" t="str">
            <v>Ture</v>
          </cell>
          <cell r="V2237">
            <v>3</v>
          </cell>
        </row>
        <row r="2238">
          <cell r="A2238" t="str">
            <v>FAVRSKOV</v>
          </cell>
          <cell r="C2238" t="str">
            <v>HANDICAP</v>
          </cell>
          <cell r="I2238" t="str">
            <v>Rejselængde</v>
          </cell>
          <cell r="V2238">
            <v>154</v>
          </cell>
        </row>
        <row r="2239">
          <cell r="A2239" t="str">
            <v>FAVRSKOV</v>
          </cell>
          <cell r="C2239" t="str">
            <v>HANDICAP</v>
          </cell>
          <cell r="I2239" t="str">
            <v>Passagerer</v>
          </cell>
          <cell r="V2239">
            <v>5</v>
          </cell>
        </row>
        <row r="2240">
          <cell r="A2240" t="str">
            <v>FAVRSKOV</v>
          </cell>
          <cell r="C2240" t="str">
            <v>HANDICAP</v>
          </cell>
          <cell r="I2240" t="str">
            <v>Netto</v>
          </cell>
          <cell r="V2240">
            <v>562.99</v>
          </cell>
        </row>
        <row r="2241">
          <cell r="A2241" t="str">
            <v>FAVRSKOV</v>
          </cell>
          <cell r="C2241" t="str">
            <v>HANDICAP</v>
          </cell>
          <cell r="I2241" t="str">
            <v>Adm.omk</v>
          </cell>
          <cell r="V2241">
            <v>0</v>
          </cell>
        </row>
        <row r="2242">
          <cell r="A2242" t="str">
            <v>FAVRSKOV</v>
          </cell>
          <cell r="C2242" t="str">
            <v>HANDICAP</v>
          </cell>
          <cell r="I2242" t="str">
            <v>EB</v>
          </cell>
          <cell r="V2242">
            <v>396</v>
          </cell>
        </row>
        <row r="2243">
          <cell r="A2243" t="str">
            <v>FAVRSKOV</v>
          </cell>
          <cell r="C2243" t="str">
            <v>HANDICAP</v>
          </cell>
          <cell r="I2243" t="str">
            <v>Ture</v>
          </cell>
          <cell r="V2243">
            <v>1</v>
          </cell>
        </row>
        <row r="2244">
          <cell r="A2244" t="str">
            <v>FAVRSKOV</v>
          </cell>
          <cell r="C2244" t="str">
            <v>HANDICAP</v>
          </cell>
          <cell r="I2244" t="str">
            <v>Rejselængde</v>
          </cell>
          <cell r="V2244">
            <v>99</v>
          </cell>
        </row>
        <row r="2245">
          <cell r="A2245" t="str">
            <v>FAVRSKOV</v>
          </cell>
          <cell r="C2245" t="str">
            <v>HANDICAP</v>
          </cell>
          <cell r="I2245" t="str">
            <v>Passagerer</v>
          </cell>
          <cell r="V2245">
            <v>1</v>
          </cell>
        </row>
        <row r="2246">
          <cell r="A2246" t="str">
            <v>FAVRSKOV</v>
          </cell>
          <cell r="C2246" t="str">
            <v>HANDICAP</v>
          </cell>
          <cell r="I2246" t="str">
            <v>Netto</v>
          </cell>
          <cell r="V2246">
            <v>13911.399999999998</v>
          </cell>
        </row>
        <row r="2247">
          <cell r="A2247" t="str">
            <v>FAVRSKOV</v>
          </cell>
          <cell r="C2247" t="str">
            <v>HANDICAP</v>
          </cell>
          <cell r="I2247" t="str">
            <v>Adm.omk</v>
          </cell>
          <cell r="V2247">
            <v>0</v>
          </cell>
        </row>
        <row r="2248">
          <cell r="A2248" t="str">
            <v>FAVRSKOV</v>
          </cell>
          <cell r="C2248" t="str">
            <v>HANDICAP</v>
          </cell>
          <cell r="I2248" t="str">
            <v>EB</v>
          </cell>
          <cell r="V2248">
            <v>2559</v>
          </cell>
        </row>
        <row r="2249">
          <cell r="A2249" t="str">
            <v>FAVRSKOV</v>
          </cell>
          <cell r="C2249" t="str">
            <v>HANDICAP</v>
          </cell>
          <cell r="I2249" t="str">
            <v>Ture</v>
          </cell>
          <cell r="V2249">
            <v>18</v>
          </cell>
        </row>
        <row r="2250">
          <cell r="A2250" t="str">
            <v>FAVRSKOV</v>
          </cell>
          <cell r="C2250" t="str">
            <v>HANDICAP</v>
          </cell>
          <cell r="I2250" t="str">
            <v>Rejselængde</v>
          </cell>
          <cell r="V2250">
            <v>527</v>
          </cell>
        </row>
        <row r="2251">
          <cell r="A2251" t="str">
            <v>FAVRSKOV</v>
          </cell>
          <cell r="C2251" t="str">
            <v>HANDICAP</v>
          </cell>
          <cell r="I2251" t="str">
            <v>Passagerer</v>
          </cell>
          <cell r="V2251">
            <v>27</v>
          </cell>
        </row>
        <row r="2252">
          <cell r="A2252" t="str">
            <v>FAVRSKOV</v>
          </cell>
          <cell r="C2252" t="str">
            <v>HANDICAP</v>
          </cell>
          <cell r="I2252" t="str">
            <v>Netto</v>
          </cell>
          <cell r="V2252">
            <v>6513.670000000001</v>
          </cell>
        </row>
        <row r="2253">
          <cell r="A2253" t="str">
            <v>FAVRSKOV</v>
          </cell>
          <cell r="C2253" t="str">
            <v>HANDICAP</v>
          </cell>
          <cell r="I2253" t="str">
            <v>Adm.omk</v>
          </cell>
          <cell r="V2253">
            <v>0</v>
          </cell>
        </row>
        <row r="2254">
          <cell r="A2254" t="str">
            <v>FAVRSKOV</v>
          </cell>
          <cell r="C2254" t="str">
            <v>HANDICAP</v>
          </cell>
          <cell r="I2254" t="str">
            <v>EB</v>
          </cell>
          <cell r="V2254">
            <v>2504</v>
          </cell>
        </row>
        <row r="2255">
          <cell r="A2255" t="str">
            <v>FAVRSKOV</v>
          </cell>
          <cell r="C2255" t="str">
            <v>HANDICAP</v>
          </cell>
          <cell r="I2255" t="str">
            <v>Ture</v>
          </cell>
          <cell r="V2255">
            <v>26</v>
          </cell>
        </row>
        <row r="2256">
          <cell r="A2256" t="str">
            <v>FAVRSKOV</v>
          </cell>
          <cell r="C2256" t="str">
            <v>HANDICAP</v>
          </cell>
          <cell r="I2256" t="str">
            <v>Rejselængde</v>
          </cell>
          <cell r="V2256">
            <v>582</v>
          </cell>
        </row>
        <row r="2257">
          <cell r="A2257" t="str">
            <v>FAVRSKOV</v>
          </cell>
          <cell r="C2257" t="str">
            <v>HANDICAP</v>
          </cell>
          <cell r="I2257" t="str">
            <v>Passagerer</v>
          </cell>
          <cell r="V2257">
            <v>30</v>
          </cell>
        </row>
        <row r="2258">
          <cell r="A2258" t="str">
            <v>FAVRSKOV</v>
          </cell>
          <cell r="C2258" t="str">
            <v>HANDICAP</v>
          </cell>
          <cell r="I2258" t="str">
            <v>Netto</v>
          </cell>
          <cell r="V2258">
            <v>42094.630000000005</v>
          </cell>
        </row>
        <row r="2259">
          <cell r="A2259" t="str">
            <v>FAVRSKOV</v>
          </cell>
          <cell r="C2259" t="str">
            <v>HANDICAP</v>
          </cell>
          <cell r="I2259" t="str">
            <v>Adm.omk</v>
          </cell>
          <cell r="V2259">
            <v>0</v>
          </cell>
        </row>
        <row r="2260">
          <cell r="A2260" t="str">
            <v>FAVRSKOV</v>
          </cell>
          <cell r="C2260" t="str">
            <v>HANDICAP</v>
          </cell>
          <cell r="I2260" t="str">
            <v>EB</v>
          </cell>
          <cell r="V2260">
            <v>8206</v>
          </cell>
        </row>
        <row r="2261">
          <cell r="A2261" t="str">
            <v>FAVRSKOV</v>
          </cell>
          <cell r="C2261" t="str">
            <v>HANDICAP</v>
          </cell>
          <cell r="I2261" t="str">
            <v>Ture</v>
          </cell>
          <cell r="V2261">
            <v>52</v>
          </cell>
        </row>
        <row r="2262">
          <cell r="A2262" t="str">
            <v>FAVRSKOV</v>
          </cell>
          <cell r="C2262" t="str">
            <v>HANDICAP</v>
          </cell>
          <cell r="I2262" t="str">
            <v>Rejselængde</v>
          </cell>
          <cell r="V2262">
            <v>2045</v>
          </cell>
        </row>
        <row r="2263">
          <cell r="A2263" t="str">
            <v>FAVRSKOV</v>
          </cell>
          <cell r="C2263" t="str">
            <v>HANDICAP</v>
          </cell>
          <cell r="I2263" t="str">
            <v>Passagerer</v>
          </cell>
          <cell r="V2263">
            <v>52</v>
          </cell>
        </row>
        <row r="2264">
          <cell r="A2264" t="str">
            <v>FAVRSKOV</v>
          </cell>
          <cell r="C2264" t="str">
            <v>HANDICAP</v>
          </cell>
          <cell r="I2264" t="str">
            <v>Netto</v>
          </cell>
          <cell r="V2264">
            <v>13906.949999999999</v>
          </cell>
        </row>
        <row r="2265">
          <cell r="A2265" t="str">
            <v>FAVRSKOV</v>
          </cell>
          <cell r="C2265" t="str">
            <v>HANDICAP</v>
          </cell>
          <cell r="I2265" t="str">
            <v>Adm.omk</v>
          </cell>
          <cell r="V2265">
            <v>0</v>
          </cell>
        </row>
        <row r="2266">
          <cell r="A2266" t="str">
            <v>FAVRSKOV</v>
          </cell>
          <cell r="C2266" t="str">
            <v>HANDICAP</v>
          </cell>
          <cell r="I2266" t="str">
            <v>EB</v>
          </cell>
          <cell r="V2266">
            <v>4934</v>
          </cell>
        </row>
        <row r="2267">
          <cell r="A2267" t="str">
            <v>FAVRSKOV</v>
          </cell>
          <cell r="C2267" t="str">
            <v>HANDICAP</v>
          </cell>
          <cell r="I2267" t="str">
            <v>Ture</v>
          </cell>
          <cell r="V2267">
            <v>32</v>
          </cell>
        </row>
        <row r="2268">
          <cell r="A2268" t="str">
            <v>FAVRSKOV</v>
          </cell>
          <cell r="C2268" t="str">
            <v>HANDICAP</v>
          </cell>
          <cell r="I2268" t="str">
            <v>Rejselængde</v>
          </cell>
          <cell r="V2268">
            <v>1192</v>
          </cell>
        </row>
        <row r="2269">
          <cell r="A2269" t="str">
            <v>FAVRSKOV</v>
          </cell>
          <cell r="C2269" t="str">
            <v>HANDICAP</v>
          </cell>
          <cell r="I2269" t="str">
            <v>Passagerer</v>
          </cell>
          <cell r="V2269">
            <v>32</v>
          </cell>
        </row>
        <row r="2270">
          <cell r="A2270" t="str">
            <v>FAVRSKOV</v>
          </cell>
          <cell r="C2270" t="str">
            <v>HANDICAP</v>
          </cell>
          <cell r="I2270" t="str">
            <v>Netto</v>
          </cell>
          <cell r="V2270">
            <v>2834.84</v>
          </cell>
        </row>
        <row r="2271">
          <cell r="A2271" t="str">
            <v>FAVRSKOV</v>
          </cell>
          <cell r="C2271" t="str">
            <v>HANDICAP</v>
          </cell>
          <cell r="I2271" t="str">
            <v>Adm.omk</v>
          </cell>
          <cell r="V2271">
            <v>0</v>
          </cell>
        </row>
        <row r="2272">
          <cell r="A2272" t="str">
            <v>FAVRSKOV</v>
          </cell>
          <cell r="C2272" t="str">
            <v>HANDICAP</v>
          </cell>
          <cell r="I2272" t="str">
            <v>EB</v>
          </cell>
          <cell r="V2272">
            <v>372</v>
          </cell>
        </row>
        <row r="2273">
          <cell r="A2273" t="str">
            <v>FAVRSKOV</v>
          </cell>
          <cell r="C2273" t="str">
            <v>HANDICAP</v>
          </cell>
          <cell r="I2273" t="str">
            <v>Ture</v>
          </cell>
          <cell r="V2273">
            <v>3</v>
          </cell>
        </row>
        <row r="2274">
          <cell r="A2274" t="str">
            <v>FAVRSKOV</v>
          </cell>
          <cell r="C2274" t="str">
            <v>HANDICAP</v>
          </cell>
          <cell r="I2274" t="str">
            <v>Rejselængde</v>
          </cell>
          <cell r="V2274">
            <v>93</v>
          </cell>
        </row>
        <row r="2275">
          <cell r="A2275" t="str">
            <v>FAVRSKOV</v>
          </cell>
          <cell r="C2275" t="str">
            <v>HANDICAP</v>
          </cell>
          <cell r="I2275" t="str">
            <v>Passagerer</v>
          </cell>
          <cell r="V2275">
            <v>3</v>
          </cell>
        </row>
        <row r="2276">
          <cell r="A2276" t="str">
            <v>FAVRSKOV</v>
          </cell>
          <cell r="C2276" t="str">
            <v>HANDICAP</v>
          </cell>
          <cell r="I2276" t="str">
            <v>Netto</v>
          </cell>
          <cell r="V2276">
            <v>1011.37</v>
          </cell>
        </row>
        <row r="2277">
          <cell r="A2277" t="str">
            <v>FAVRSKOV</v>
          </cell>
          <cell r="C2277" t="str">
            <v>HANDICAP</v>
          </cell>
          <cell r="I2277" t="str">
            <v>Adm.omk</v>
          </cell>
          <cell r="V2277">
            <v>0</v>
          </cell>
        </row>
        <row r="2278">
          <cell r="A2278" t="str">
            <v>FAVRSKOV</v>
          </cell>
          <cell r="C2278" t="str">
            <v>HANDICAP</v>
          </cell>
          <cell r="I2278" t="str">
            <v>EB</v>
          </cell>
          <cell r="V2278">
            <v>287</v>
          </cell>
        </row>
        <row r="2279">
          <cell r="A2279" t="str">
            <v>FAVRSKOV</v>
          </cell>
          <cell r="C2279" t="str">
            <v>HANDICAP</v>
          </cell>
          <cell r="I2279" t="str">
            <v>Ture</v>
          </cell>
          <cell r="V2279">
            <v>7</v>
          </cell>
        </row>
        <row r="2280">
          <cell r="A2280" t="str">
            <v>FAVRSKOV</v>
          </cell>
          <cell r="C2280" t="str">
            <v>HANDICAP</v>
          </cell>
          <cell r="I2280" t="str">
            <v>Rejselængde</v>
          </cell>
          <cell r="V2280">
            <v>62</v>
          </cell>
        </row>
        <row r="2281">
          <cell r="A2281" t="str">
            <v>FAVRSKOV</v>
          </cell>
          <cell r="C2281" t="str">
            <v>HANDICAP</v>
          </cell>
          <cell r="I2281" t="str">
            <v>Passagerer</v>
          </cell>
          <cell r="V2281">
            <v>7</v>
          </cell>
        </row>
        <row r="2282">
          <cell r="A2282" t="str">
            <v>HEDENSTED</v>
          </cell>
          <cell r="C2282" t="str">
            <v>HANDICAP</v>
          </cell>
          <cell r="I2282" t="str">
            <v>Netto</v>
          </cell>
          <cell r="V2282">
            <v>585.65</v>
          </cell>
        </row>
        <row r="2283">
          <cell r="A2283" t="str">
            <v>HEDENSTED</v>
          </cell>
          <cell r="C2283" t="str">
            <v>HANDICAP</v>
          </cell>
          <cell r="I2283" t="str">
            <v>Adm.omk</v>
          </cell>
          <cell r="V2283">
            <v>0</v>
          </cell>
        </row>
        <row r="2284">
          <cell r="A2284" t="str">
            <v>HEDENSTED</v>
          </cell>
          <cell r="C2284" t="str">
            <v>HANDICAP</v>
          </cell>
          <cell r="I2284" t="str">
            <v>EB</v>
          </cell>
          <cell r="V2284">
            <v>588</v>
          </cell>
        </row>
        <row r="2285">
          <cell r="A2285" t="str">
            <v>HEDENSTED</v>
          </cell>
          <cell r="C2285" t="str">
            <v>HANDICAP</v>
          </cell>
          <cell r="I2285" t="str">
            <v>Ture</v>
          </cell>
          <cell r="V2285">
            <v>1</v>
          </cell>
        </row>
        <row r="2286">
          <cell r="A2286" t="str">
            <v>HEDENSTED</v>
          </cell>
          <cell r="C2286" t="str">
            <v>HANDICAP</v>
          </cell>
          <cell r="I2286" t="str">
            <v>Rejselængde</v>
          </cell>
          <cell r="V2286">
            <v>98</v>
          </cell>
        </row>
        <row r="2287">
          <cell r="A2287" t="str">
            <v>HEDENSTED</v>
          </cell>
          <cell r="C2287" t="str">
            <v>HANDICAP</v>
          </cell>
          <cell r="I2287" t="str">
            <v>Passagerer</v>
          </cell>
          <cell r="V2287">
            <v>2</v>
          </cell>
        </row>
        <row r="2288">
          <cell r="A2288" t="str">
            <v>HEDENSTED</v>
          </cell>
          <cell r="C2288" t="str">
            <v>HANDICAP</v>
          </cell>
          <cell r="I2288" t="str">
            <v>Netto</v>
          </cell>
          <cell r="V2288">
            <v>1424</v>
          </cell>
        </row>
        <row r="2289">
          <cell r="A2289" t="str">
            <v>HEDENSTED</v>
          </cell>
          <cell r="C2289" t="str">
            <v>HANDICAP</v>
          </cell>
          <cell r="I2289" t="str">
            <v>Adm.omk</v>
          </cell>
          <cell r="V2289">
            <v>0</v>
          </cell>
        </row>
        <row r="2290">
          <cell r="A2290" t="str">
            <v>HEDENSTED</v>
          </cell>
          <cell r="C2290" t="str">
            <v>HANDICAP</v>
          </cell>
          <cell r="I2290" t="str">
            <v>EB</v>
          </cell>
          <cell r="V2290">
            <v>350</v>
          </cell>
        </row>
        <row r="2291">
          <cell r="A2291" t="str">
            <v>HEDENSTED</v>
          </cell>
          <cell r="C2291" t="str">
            <v>HANDICAP</v>
          </cell>
          <cell r="I2291" t="str">
            <v>Ture</v>
          </cell>
          <cell r="V2291">
            <v>1</v>
          </cell>
        </row>
        <row r="2292">
          <cell r="A2292" t="str">
            <v>HEDENSTED</v>
          </cell>
          <cell r="C2292" t="str">
            <v>HANDICAP</v>
          </cell>
          <cell r="I2292" t="str">
            <v>Rejselængde</v>
          </cell>
          <cell r="V2292">
            <v>35</v>
          </cell>
        </row>
        <row r="2293">
          <cell r="A2293" t="str">
            <v>HEDENSTED</v>
          </cell>
          <cell r="C2293" t="str">
            <v>HANDICAP</v>
          </cell>
          <cell r="I2293" t="str">
            <v>Passagerer</v>
          </cell>
          <cell r="V2293">
            <v>4</v>
          </cell>
        </row>
        <row r="2294">
          <cell r="A2294" t="str">
            <v>HEDENSTED</v>
          </cell>
          <cell r="C2294" t="str">
            <v>HANDICAP</v>
          </cell>
          <cell r="I2294" t="str">
            <v>Netto</v>
          </cell>
          <cell r="V2294">
            <v>80.92</v>
          </cell>
        </row>
        <row r="2295">
          <cell r="A2295" t="str">
            <v>HEDENSTED</v>
          </cell>
          <cell r="C2295" t="str">
            <v>HANDICAP</v>
          </cell>
          <cell r="I2295" t="str">
            <v>Adm.omk</v>
          </cell>
          <cell r="V2295">
            <v>0</v>
          </cell>
        </row>
        <row r="2296">
          <cell r="A2296" t="str">
            <v>HEDENSTED</v>
          </cell>
          <cell r="C2296" t="str">
            <v>HANDICAP</v>
          </cell>
          <cell r="I2296" t="str">
            <v>EB</v>
          </cell>
          <cell r="V2296">
            <v>1154</v>
          </cell>
        </row>
        <row r="2297">
          <cell r="A2297" t="str">
            <v>HEDENSTED</v>
          </cell>
          <cell r="C2297" t="str">
            <v>HANDICAP</v>
          </cell>
          <cell r="I2297" t="str">
            <v>Ture</v>
          </cell>
          <cell r="V2297">
            <v>1</v>
          </cell>
        </row>
        <row r="2298">
          <cell r="A2298" t="str">
            <v>HEDENSTED</v>
          </cell>
          <cell r="C2298" t="str">
            <v>HANDICAP</v>
          </cell>
          <cell r="I2298" t="str">
            <v>Rejselængde</v>
          </cell>
          <cell r="V2298">
            <v>158</v>
          </cell>
        </row>
        <row r="2299">
          <cell r="A2299" t="str">
            <v>HEDENSTED</v>
          </cell>
          <cell r="C2299" t="str">
            <v>HANDICAP</v>
          </cell>
          <cell r="I2299" t="str">
            <v>Passagerer</v>
          </cell>
          <cell r="V2299">
            <v>1</v>
          </cell>
        </row>
        <row r="2300">
          <cell r="A2300" t="str">
            <v>HEDENSTED</v>
          </cell>
          <cell r="C2300" t="str">
            <v>HANDICAP</v>
          </cell>
          <cell r="I2300" t="str">
            <v>Netto</v>
          </cell>
          <cell r="V2300">
            <v>505.5</v>
          </cell>
        </row>
        <row r="2301">
          <cell r="A2301" t="str">
            <v>HEDENSTED</v>
          </cell>
          <cell r="C2301" t="str">
            <v>HANDICAP</v>
          </cell>
          <cell r="I2301" t="str">
            <v>Adm.omk</v>
          </cell>
          <cell r="V2301">
            <v>0</v>
          </cell>
        </row>
        <row r="2302">
          <cell r="A2302" t="str">
            <v>HEDENSTED</v>
          </cell>
          <cell r="C2302" t="str">
            <v>HANDICAP</v>
          </cell>
          <cell r="I2302" t="str">
            <v>EB</v>
          </cell>
          <cell r="V2302">
            <v>82</v>
          </cell>
        </row>
        <row r="2303">
          <cell r="A2303" t="str">
            <v>HEDENSTED</v>
          </cell>
          <cell r="C2303" t="str">
            <v>HANDICAP</v>
          </cell>
          <cell r="I2303" t="str">
            <v>Ture</v>
          </cell>
          <cell r="V2303">
            <v>2</v>
          </cell>
        </row>
        <row r="2304">
          <cell r="A2304" t="str">
            <v>HEDENSTED</v>
          </cell>
          <cell r="C2304" t="str">
            <v>HANDICAP</v>
          </cell>
          <cell r="I2304" t="str">
            <v>Rejselængde</v>
          </cell>
          <cell r="V2304">
            <v>12</v>
          </cell>
        </row>
        <row r="2305">
          <cell r="A2305" t="str">
            <v>HEDENSTED</v>
          </cell>
          <cell r="C2305" t="str">
            <v>HANDICAP</v>
          </cell>
          <cell r="I2305" t="str">
            <v>Passagerer</v>
          </cell>
          <cell r="V2305">
            <v>2</v>
          </cell>
        </row>
        <row r="2306">
          <cell r="A2306" t="str">
            <v>HEDENSTED</v>
          </cell>
          <cell r="C2306" t="str">
            <v>HANDICAP</v>
          </cell>
          <cell r="I2306" t="str">
            <v>Netto</v>
          </cell>
          <cell r="V2306">
            <v>4159.66</v>
          </cell>
        </row>
        <row r="2307">
          <cell r="A2307" t="str">
            <v>HEDENSTED</v>
          </cell>
          <cell r="C2307" t="str">
            <v>HANDICAP</v>
          </cell>
          <cell r="I2307" t="str">
            <v>Adm.omk</v>
          </cell>
          <cell r="V2307">
            <v>0</v>
          </cell>
        </row>
        <row r="2308">
          <cell r="A2308" t="str">
            <v>HEDENSTED</v>
          </cell>
          <cell r="C2308" t="str">
            <v>HANDICAP</v>
          </cell>
          <cell r="I2308" t="str">
            <v>EB</v>
          </cell>
          <cell r="V2308">
            <v>1758</v>
          </cell>
        </row>
        <row r="2309">
          <cell r="A2309" t="str">
            <v>HEDENSTED</v>
          </cell>
          <cell r="C2309" t="str">
            <v>HANDICAP</v>
          </cell>
          <cell r="I2309" t="str">
            <v>Ture</v>
          </cell>
          <cell r="V2309">
            <v>5</v>
          </cell>
        </row>
        <row r="2310">
          <cell r="A2310" t="str">
            <v>HEDENSTED</v>
          </cell>
          <cell r="C2310" t="str">
            <v>HANDICAP</v>
          </cell>
          <cell r="I2310" t="str">
            <v>Rejselængde</v>
          </cell>
          <cell r="V2310">
            <v>293</v>
          </cell>
        </row>
        <row r="2311">
          <cell r="A2311" t="str">
            <v>HEDENSTED</v>
          </cell>
          <cell r="C2311" t="str">
            <v>HANDICAP</v>
          </cell>
          <cell r="I2311" t="str">
            <v>Passagerer</v>
          </cell>
          <cell r="V2311">
            <v>10</v>
          </cell>
        </row>
        <row r="2312">
          <cell r="A2312" t="str">
            <v>HEDENSTED</v>
          </cell>
          <cell r="C2312" t="str">
            <v>HANDICAP</v>
          </cell>
          <cell r="I2312" t="str">
            <v>Netto</v>
          </cell>
          <cell r="V2312">
            <v>6330.2</v>
          </cell>
        </row>
        <row r="2313">
          <cell r="A2313" t="str">
            <v>HEDENSTED</v>
          </cell>
          <cell r="C2313" t="str">
            <v>HANDICAP</v>
          </cell>
          <cell r="I2313" t="str">
            <v>Adm.omk</v>
          </cell>
          <cell r="V2313">
            <v>0</v>
          </cell>
        </row>
        <row r="2314">
          <cell r="A2314" t="str">
            <v>HEDENSTED</v>
          </cell>
          <cell r="C2314" t="str">
            <v>HANDICAP</v>
          </cell>
          <cell r="I2314" t="str">
            <v>EB</v>
          </cell>
          <cell r="V2314">
            <v>3374</v>
          </cell>
        </row>
        <row r="2315">
          <cell r="A2315" t="str">
            <v>HEDENSTED</v>
          </cell>
          <cell r="C2315" t="str">
            <v>HANDICAP</v>
          </cell>
          <cell r="I2315" t="str">
            <v>Ture</v>
          </cell>
          <cell r="V2315">
            <v>13</v>
          </cell>
        </row>
        <row r="2316">
          <cell r="A2316" t="str">
            <v>HEDENSTED</v>
          </cell>
          <cell r="C2316" t="str">
            <v>HANDICAP</v>
          </cell>
          <cell r="I2316" t="str">
            <v>Rejselængde</v>
          </cell>
          <cell r="V2316">
            <v>814</v>
          </cell>
        </row>
        <row r="2317">
          <cell r="A2317" t="str">
            <v>HEDENSTED</v>
          </cell>
          <cell r="C2317" t="str">
            <v>HANDICAP</v>
          </cell>
          <cell r="I2317" t="str">
            <v>Passagerer</v>
          </cell>
          <cell r="V2317">
            <v>14</v>
          </cell>
        </row>
        <row r="2318">
          <cell r="A2318" t="str">
            <v>HEDENSTED</v>
          </cell>
          <cell r="C2318" t="str">
            <v>HANDICAP</v>
          </cell>
          <cell r="I2318" t="str">
            <v>Netto</v>
          </cell>
          <cell r="V2318">
            <v>4717.58</v>
          </cell>
        </row>
        <row r="2319">
          <cell r="A2319" t="str">
            <v>HEDENSTED</v>
          </cell>
          <cell r="C2319" t="str">
            <v>HANDICAP</v>
          </cell>
          <cell r="I2319" t="str">
            <v>Adm.omk</v>
          </cell>
          <cell r="V2319">
            <v>0</v>
          </cell>
        </row>
        <row r="2320">
          <cell r="A2320" t="str">
            <v>HEDENSTED</v>
          </cell>
          <cell r="C2320" t="str">
            <v>HANDICAP</v>
          </cell>
          <cell r="I2320" t="str">
            <v>EB</v>
          </cell>
          <cell r="V2320">
            <v>1464</v>
          </cell>
        </row>
        <row r="2321">
          <cell r="A2321" t="str">
            <v>HEDENSTED</v>
          </cell>
          <cell r="C2321" t="str">
            <v>HANDICAP</v>
          </cell>
          <cell r="I2321" t="str">
            <v>Ture</v>
          </cell>
          <cell r="V2321">
            <v>7</v>
          </cell>
        </row>
        <row r="2322">
          <cell r="A2322" t="str">
            <v>HEDENSTED</v>
          </cell>
          <cell r="C2322" t="str">
            <v>HANDICAP</v>
          </cell>
          <cell r="I2322" t="str">
            <v>Rejselængde</v>
          </cell>
          <cell r="V2322">
            <v>341</v>
          </cell>
        </row>
        <row r="2323">
          <cell r="A2323" t="str">
            <v>HEDENSTED</v>
          </cell>
          <cell r="C2323" t="str">
            <v>HANDICAP</v>
          </cell>
          <cell r="I2323" t="str">
            <v>Passagerer</v>
          </cell>
          <cell r="V2323">
            <v>10</v>
          </cell>
        </row>
        <row r="2324">
          <cell r="A2324" t="str">
            <v>HEDENSTED</v>
          </cell>
          <cell r="C2324" t="str">
            <v>HANDICAP</v>
          </cell>
          <cell r="I2324" t="str">
            <v>Netto</v>
          </cell>
          <cell r="V2324">
            <v>13416.23</v>
          </cell>
        </row>
        <row r="2325">
          <cell r="A2325" t="str">
            <v>HEDENSTED</v>
          </cell>
          <cell r="C2325" t="str">
            <v>HANDICAP</v>
          </cell>
          <cell r="I2325" t="str">
            <v>Adm.omk</v>
          </cell>
          <cell r="V2325">
            <v>0</v>
          </cell>
        </row>
        <row r="2326">
          <cell r="A2326" t="str">
            <v>HEDENSTED</v>
          </cell>
          <cell r="C2326" t="str">
            <v>HANDICAP</v>
          </cell>
          <cell r="I2326" t="str">
            <v>EB</v>
          </cell>
          <cell r="V2326">
            <v>7832</v>
          </cell>
        </row>
        <row r="2327">
          <cell r="A2327" t="str">
            <v>HEDENSTED</v>
          </cell>
          <cell r="C2327" t="str">
            <v>HANDICAP</v>
          </cell>
          <cell r="I2327" t="str">
            <v>Ture</v>
          </cell>
          <cell r="V2327">
            <v>34</v>
          </cell>
        </row>
        <row r="2328">
          <cell r="A2328" t="str">
            <v>HEDENSTED</v>
          </cell>
          <cell r="C2328" t="str">
            <v>HANDICAP</v>
          </cell>
          <cell r="I2328" t="str">
            <v>Rejselængde</v>
          </cell>
          <cell r="V2328">
            <v>1934</v>
          </cell>
        </row>
        <row r="2329">
          <cell r="A2329" t="str">
            <v>HEDENSTED</v>
          </cell>
          <cell r="C2329" t="str">
            <v>HANDICAP</v>
          </cell>
          <cell r="I2329" t="str">
            <v>Passagerer</v>
          </cell>
          <cell r="V2329">
            <v>35</v>
          </cell>
        </row>
        <row r="2330">
          <cell r="A2330" t="str">
            <v>HEDENSTED</v>
          </cell>
          <cell r="C2330" t="str">
            <v>HANDICAP</v>
          </cell>
          <cell r="I2330" t="str">
            <v>Netto</v>
          </cell>
          <cell r="V2330">
            <v>240.36</v>
          </cell>
        </row>
        <row r="2331">
          <cell r="A2331" t="str">
            <v>HEDENSTED</v>
          </cell>
          <cell r="C2331" t="str">
            <v>HANDICAP</v>
          </cell>
          <cell r="I2331" t="str">
            <v>Adm.omk</v>
          </cell>
          <cell r="V2331">
            <v>0</v>
          </cell>
        </row>
        <row r="2332">
          <cell r="A2332" t="str">
            <v>HEDENSTED</v>
          </cell>
          <cell r="C2332" t="str">
            <v>HANDICAP</v>
          </cell>
          <cell r="I2332" t="str">
            <v>EB</v>
          </cell>
          <cell r="V2332">
            <v>268</v>
          </cell>
        </row>
        <row r="2333">
          <cell r="A2333" t="str">
            <v>HEDENSTED</v>
          </cell>
          <cell r="C2333" t="str">
            <v>HANDICAP</v>
          </cell>
          <cell r="I2333" t="str">
            <v>Ture</v>
          </cell>
          <cell r="V2333">
            <v>1</v>
          </cell>
        </row>
        <row r="2334">
          <cell r="A2334" t="str">
            <v>HEDENSTED</v>
          </cell>
          <cell r="C2334" t="str">
            <v>HANDICAP</v>
          </cell>
          <cell r="I2334" t="str">
            <v>Rejselængde</v>
          </cell>
          <cell r="V2334">
            <v>67</v>
          </cell>
        </row>
        <row r="2335">
          <cell r="A2335" t="str">
            <v>HEDENSTED</v>
          </cell>
          <cell r="C2335" t="str">
            <v>HANDICAP</v>
          </cell>
          <cell r="I2335" t="str">
            <v>Passagerer</v>
          </cell>
          <cell r="V2335">
            <v>1</v>
          </cell>
        </row>
        <row r="2336">
          <cell r="A2336" t="str">
            <v>HEDENSTED</v>
          </cell>
          <cell r="C2336" t="str">
            <v>HANDICAP</v>
          </cell>
          <cell r="I2336" t="str">
            <v>Netto</v>
          </cell>
          <cell r="V2336">
            <v>564.1</v>
          </cell>
        </row>
        <row r="2337">
          <cell r="A2337" t="str">
            <v>HEDENSTED</v>
          </cell>
          <cell r="C2337" t="str">
            <v>HANDICAP</v>
          </cell>
          <cell r="I2337" t="str">
            <v>Adm.omk</v>
          </cell>
          <cell r="V2337">
            <v>0</v>
          </cell>
        </row>
        <row r="2338">
          <cell r="A2338" t="str">
            <v>HEDENSTED</v>
          </cell>
          <cell r="C2338" t="str">
            <v>HANDICAP</v>
          </cell>
          <cell r="I2338" t="str">
            <v>EB</v>
          </cell>
          <cell r="V2338">
            <v>360</v>
          </cell>
        </row>
        <row r="2339">
          <cell r="A2339" t="str">
            <v>HEDENSTED</v>
          </cell>
          <cell r="C2339" t="str">
            <v>HANDICAP</v>
          </cell>
          <cell r="I2339" t="str">
            <v>Ture</v>
          </cell>
          <cell r="V2339">
            <v>1</v>
          </cell>
        </row>
        <row r="2340">
          <cell r="A2340" t="str">
            <v>HEDENSTED</v>
          </cell>
          <cell r="C2340" t="str">
            <v>HANDICAP</v>
          </cell>
          <cell r="I2340" t="str">
            <v>Rejselængde</v>
          </cell>
          <cell r="V2340">
            <v>90</v>
          </cell>
        </row>
        <row r="2341">
          <cell r="A2341" t="str">
            <v>HEDENSTED</v>
          </cell>
          <cell r="C2341" t="str">
            <v>HANDICAP</v>
          </cell>
          <cell r="I2341" t="str">
            <v>Passagerer</v>
          </cell>
          <cell r="V2341">
            <v>1</v>
          </cell>
        </row>
        <row r="2342">
          <cell r="A2342" t="str">
            <v>HEDENSTED</v>
          </cell>
          <cell r="C2342" t="str">
            <v>HANDICAP</v>
          </cell>
          <cell r="I2342" t="str">
            <v>Netto</v>
          </cell>
          <cell r="V2342">
            <v>949.66</v>
          </cell>
        </row>
        <row r="2343">
          <cell r="A2343" t="str">
            <v>HEDENSTED</v>
          </cell>
          <cell r="C2343" t="str">
            <v>HANDICAP</v>
          </cell>
          <cell r="I2343" t="str">
            <v>Adm.omk</v>
          </cell>
          <cell r="V2343">
            <v>0</v>
          </cell>
        </row>
        <row r="2344">
          <cell r="A2344" t="str">
            <v>HEDENSTED</v>
          </cell>
          <cell r="C2344" t="str">
            <v>HANDICAP</v>
          </cell>
          <cell r="I2344" t="str">
            <v>EB</v>
          </cell>
          <cell r="V2344">
            <v>164</v>
          </cell>
        </row>
        <row r="2345">
          <cell r="A2345" t="str">
            <v>HEDENSTED</v>
          </cell>
          <cell r="C2345" t="str">
            <v>HANDICAP</v>
          </cell>
          <cell r="I2345" t="str">
            <v>Ture</v>
          </cell>
          <cell r="V2345">
            <v>2</v>
          </cell>
        </row>
        <row r="2346">
          <cell r="A2346" t="str">
            <v>HEDENSTED</v>
          </cell>
          <cell r="C2346" t="str">
            <v>HANDICAP</v>
          </cell>
          <cell r="I2346" t="str">
            <v>Rejselængde</v>
          </cell>
          <cell r="V2346">
            <v>41</v>
          </cell>
        </row>
        <row r="2347">
          <cell r="A2347" t="str">
            <v>HEDENSTED</v>
          </cell>
          <cell r="C2347" t="str">
            <v>HANDICAP</v>
          </cell>
          <cell r="I2347" t="str">
            <v>Passagerer</v>
          </cell>
          <cell r="V2347">
            <v>4</v>
          </cell>
        </row>
        <row r="2348">
          <cell r="A2348" t="str">
            <v>HEDENSTED</v>
          </cell>
          <cell r="C2348" t="str">
            <v>HANDICAP</v>
          </cell>
          <cell r="I2348" t="str">
            <v>Netto</v>
          </cell>
          <cell r="V2348">
            <v>820.23</v>
          </cell>
        </row>
        <row r="2349">
          <cell r="A2349" t="str">
            <v>HEDENSTED</v>
          </cell>
          <cell r="C2349" t="str">
            <v>HANDICAP</v>
          </cell>
          <cell r="I2349" t="str">
            <v>Adm.omk</v>
          </cell>
          <cell r="V2349">
            <v>0</v>
          </cell>
        </row>
        <row r="2350">
          <cell r="A2350" t="str">
            <v>HEDENSTED</v>
          </cell>
          <cell r="C2350" t="str">
            <v>HANDICAP</v>
          </cell>
          <cell r="I2350" t="str">
            <v>EB</v>
          </cell>
          <cell r="V2350">
            <v>380</v>
          </cell>
        </row>
        <row r="2351">
          <cell r="A2351" t="str">
            <v>HEDENSTED</v>
          </cell>
          <cell r="C2351" t="str">
            <v>HANDICAP</v>
          </cell>
          <cell r="I2351" t="str">
            <v>Ture</v>
          </cell>
          <cell r="V2351">
            <v>2</v>
          </cell>
        </row>
        <row r="2352">
          <cell r="A2352" t="str">
            <v>HEDENSTED</v>
          </cell>
          <cell r="C2352" t="str">
            <v>HANDICAP</v>
          </cell>
          <cell r="I2352" t="str">
            <v>Rejselængde</v>
          </cell>
          <cell r="V2352">
            <v>95</v>
          </cell>
        </row>
        <row r="2353">
          <cell r="A2353" t="str">
            <v>HEDENSTED</v>
          </cell>
          <cell r="C2353" t="str">
            <v>HANDICAP</v>
          </cell>
          <cell r="I2353" t="str">
            <v>Passagerer</v>
          </cell>
          <cell r="V2353">
            <v>2</v>
          </cell>
        </row>
        <row r="2354">
          <cell r="A2354" t="str">
            <v>HEDENSTED</v>
          </cell>
          <cell r="C2354" t="str">
            <v>HANDICAP</v>
          </cell>
          <cell r="I2354" t="str">
            <v>Netto</v>
          </cell>
          <cell r="V2354">
            <v>1454.07</v>
          </cell>
        </row>
        <row r="2355">
          <cell r="A2355" t="str">
            <v>HEDENSTED</v>
          </cell>
          <cell r="C2355" t="str">
            <v>HANDICAP</v>
          </cell>
          <cell r="I2355" t="str">
            <v>Adm.omk</v>
          </cell>
          <cell r="V2355">
            <v>0</v>
          </cell>
        </row>
        <row r="2356">
          <cell r="A2356" t="str">
            <v>HEDENSTED</v>
          </cell>
          <cell r="C2356" t="str">
            <v>HANDICAP</v>
          </cell>
          <cell r="I2356" t="str">
            <v>EB</v>
          </cell>
          <cell r="V2356">
            <v>581</v>
          </cell>
        </row>
        <row r="2357">
          <cell r="A2357" t="str">
            <v>HEDENSTED</v>
          </cell>
          <cell r="C2357" t="str">
            <v>HANDICAP</v>
          </cell>
          <cell r="I2357" t="str">
            <v>Ture</v>
          </cell>
          <cell r="V2357">
            <v>2</v>
          </cell>
        </row>
        <row r="2358">
          <cell r="A2358" t="str">
            <v>HEDENSTED</v>
          </cell>
          <cell r="C2358" t="str">
            <v>HANDICAP</v>
          </cell>
          <cell r="I2358" t="str">
            <v>Rejselængde</v>
          </cell>
          <cell r="V2358">
            <v>99</v>
          </cell>
        </row>
        <row r="2359">
          <cell r="A2359" t="str">
            <v>HEDENSTED</v>
          </cell>
          <cell r="C2359" t="str">
            <v>HANDICAP</v>
          </cell>
          <cell r="I2359" t="str">
            <v>Passagerer</v>
          </cell>
          <cell r="V2359">
            <v>4</v>
          </cell>
        </row>
        <row r="2360">
          <cell r="A2360" t="str">
            <v>HEDENSTED</v>
          </cell>
          <cell r="C2360" t="str">
            <v>HANDICAP</v>
          </cell>
          <cell r="I2360" t="str">
            <v>Netto</v>
          </cell>
          <cell r="V2360">
            <v>836.58</v>
          </cell>
        </row>
        <row r="2361">
          <cell r="A2361" t="str">
            <v>HEDENSTED</v>
          </cell>
          <cell r="C2361" t="str">
            <v>HANDICAP</v>
          </cell>
          <cell r="I2361" t="str">
            <v>Adm.omk</v>
          </cell>
          <cell r="V2361">
            <v>0</v>
          </cell>
        </row>
        <row r="2362">
          <cell r="A2362" t="str">
            <v>HEDENSTED</v>
          </cell>
          <cell r="C2362" t="str">
            <v>HANDICAP</v>
          </cell>
          <cell r="I2362" t="str">
            <v>EB</v>
          </cell>
          <cell r="V2362">
            <v>408</v>
          </cell>
        </row>
        <row r="2363">
          <cell r="A2363" t="str">
            <v>HEDENSTED</v>
          </cell>
          <cell r="C2363" t="str">
            <v>HANDICAP</v>
          </cell>
          <cell r="I2363" t="str">
            <v>Ture</v>
          </cell>
          <cell r="V2363">
            <v>3</v>
          </cell>
        </row>
        <row r="2364">
          <cell r="A2364" t="str">
            <v>HEDENSTED</v>
          </cell>
          <cell r="C2364" t="str">
            <v>HANDICAP</v>
          </cell>
          <cell r="I2364" t="str">
            <v>Rejselængde</v>
          </cell>
          <cell r="V2364">
            <v>102</v>
          </cell>
        </row>
        <row r="2365">
          <cell r="A2365" t="str">
            <v>HEDENSTED</v>
          </cell>
          <cell r="C2365" t="str">
            <v>HANDICAP</v>
          </cell>
          <cell r="I2365" t="str">
            <v>Passagerer</v>
          </cell>
          <cell r="V2365">
            <v>3</v>
          </cell>
        </row>
        <row r="2366">
          <cell r="A2366" t="str">
            <v>HEDENSTED</v>
          </cell>
          <cell r="C2366" t="str">
            <v>HANDICAP</v>
          </cell>
          <cell r="I2366" t="str">
            <v>Netto</v>
          </cell>
          <cell r="V2366">
            <v>2240.19</v>
          </cell>
        </row>
        <row r="2367">
          <cell r="A2367" t="str">
            <v>HEDENSTED</v>
          </cell>
          <cell r="C2367" t="str">
            <v>HANDICAP</v>
          </cell>
          <cell r="I2367" t="str">
            <v>Adm.omk</v>
          </cell>
          <cell r="V2367">
            <v>0</v>
          </cell>
        </row>
        <row r="2368">
          <cell r="A2368" t="str">
            <v>HEDENSTED</v>
          </cell>
          <cell r="C2368" t="str">
            <v>HANDICAP</v>
          </cell>
          <cell r="I2368" t="str">
            <v>EB</v>
          </cell>
          <cell r="V2368">
            <v>792</v>
          </cell>
        </row>
        <row r="2369">
          <cell r="A2369" t="str">
            <v>HEDENSTED</v>
          </cell>
          <cell r="C2369" t="str">
            <v>HANDICAP</v>
          </cell>
          <cell r="I2369" t="str">
            <v>Ture</v>
          </cell>
          <cell r="V2369">
            <v>2</v>
          </cell>
        </row>
        <row r="2370">
          <cell r="A2370" t="str">
            <v>HEDENSTED</v>
          </cell>
          <cell r="C2370" t="str">
            <v>HANDICAP</v>
          </cell>
          <cell r="I2370" t="str">
            <v>Rejselængde</v>
          </cell>
          <cell r="V2370">
            <v>198</v>
          </cell>
        </row>
        <row r="2371">
          <cell r="A2371" t="str">
            <v>HEDENSTED</v>
          </cell>
          <cell r="C2371" t="str">
            <v>HANDICAP</v>
          </cell>
          <cell r="I2371" t="str">
            <v>Passagerer</v>
          </cell>
          <cell r="V2371">
            <v>2</v>
          </cell>
        </row>
        <row r="2372">
          <cell r="A2372" t="str">
            <v>HEDENSTED</v>
          </cell>
          <cell r="C2372" t="str">
            <v>HANDICAP</v>
          </cell>
          <cell r="I2372" t="str">
            <v>Netto</v>
          </cell>
          <cell r="V2372">
            <v>1411.23</v>
          </cell>
        </row>
        <row r="2373">
          <cell r="A2373" t="str">
            <v>HEDENSTED</v>
          </cell>
          <cell r="C2373" t="str">
            <v>HANDICAP</v>
          </cell>
          <cell r="I2373" t="str">
            <v>Adm.omk</v>
          </cell>
          <cell r="V2373">
            <v>0</v>
          </cell>
        </row>
        <row r="2374">
          <cell r="A2374" t="str">
            <v>HEDENSTED</v>
          </cell>
          <cell r="C2374" t="str">
            <v>HANDICAP</v>
          </cell>
          <cell r="I2374" t="str">
            <v>EB</v>
          </cell>
          <cell r="V2374">
            <v>224</v>
          </cell>
        </row>
        <row r="2375">
          <cell r="A2375" t="str">
            <v>HEDENSTED</v>
          </cell>
          <cell r="C2375" t="str">
            <v>HANDICAP</v>
          </cell>
          <cell r="I2375" t="str">
            <v>Ture</v>
          </cell>
          <cell r="V2375">
            <v>1</v>
          </cell>
        </row>
        <row r="2376">
          <cell r="A2376" t="str">
            <v>HEDENSTED</v>
          </cell>
          <cell r="C2376" t="str">
            <v>HANDICAP</v>
          </cell>
          <cell r="I2376" t="str">
            <v>Rejselængde</v>
          </cell>
          <cell r="V2376">
            <v>56</v>
          </cell>
        </row>
        <row r="2377">
          <cell r="A2377" t="str">
            <v>HEDENSTED</v>
          </cell>
          <cell r="C2377" t="str">
            <v>HANDICAP</v>
          </cell>
          <cell r="I2377" t="str">
            <v>Passagerer</v>
          </cell>
          <cell r="V2377">
            <v>2</v>
          </cell>
        </row>
        <row r="2378">
          <cell r="A2378" t="str">
            <v>HEDENSTED</v>
          </cell>
          <cell r="C2378" t="str">
            <v>HANDICAP</v>
          </cell>
          <cell r="I2378" t="str">
            <v>Netto</v>
          </cell>
          <cell r="V2378">
            <v>1107</v>
          </cell>
        </row>
        <row r="2379">
          <cell r="A2379" t="str">
            <v>HEDENSTED</v>
          </cell>
          <cell r="C2379" t="str">
            <v>HANDICAP</v>
          </cell>
          <cell r="I2379" t="str">
            <v>Adm.omk</v>
          </cell>
          <cell r="V2379">
            <v>0</v>
          </cell>
        </row>
        <row r="2380">
          <cell r="A2380" t="str">
            <v>HEDENSTED</v>
          </cell>
          <cell r="C2380" t="str">
            <v>HANDICAP</v>
          </cell>
          <cell r="I2380" t="str">
            <v>EB</v>
          </cell>
          <cell r="V2380">
            <v>414</v>
          </cell>
        </row>
        <row r="2381">
          <cell r="A2381" t="str">
            <v>HEDENSTED</v>
          </cell>
          <cell r="C2381" t="str">
            <v>HANDICAP</v>
          </cell>
          <cell r="I2381" t="str">
            <v>Ture</v>
          </cell>
          <cell r="V2381">
            <v>1</v>
          </cell>
        </row>
        <row r="2382">
          <cell r="A2382" t="str">
            <v>HEDENSTED</v>
          </cell>
          <cell r="C2382" t="str">
            <v>HANDICAP</v>
          </cell>
          <cell r="I2382" t="str">
            <v>Rejselængde</v>
          </cell>
          <cell r="V2382">
            <v>69</v>
          </cell>
        </row>
        <row r="2383">
          <cell r="A2383" t="str">
            <v>HEDENSTED</v>
          </cell>
          <cell r="C2383" t="str">
            <v>HANDICAP</v>
          </cell>
          <cell r="I2383" t="str">
            <v>Passagerer</v>
          </cell>
          <cell r="V2383">
            <v>2</v>
          </cell>
        </row>
        <row r="2384">
          <cell r="A2384" t="str">
            <v>HEDENSTED</v>
          </cell>
          <cell r="C2384" t="str">
            <v>HANDICAP</v>
          </cell>
          <cell r="I2384" t="str">
            <v>Netto</v>
          </cell>
          <cell r="V2384">
            <v>1613.9499999999998</v>
          </cell>
        </row>
        <row r="2385">
          <cell r="A2385" t="str">
            <v>HEDENSTED</v>
          </cell>
          <cell r="C2385" t="str">
            <v>HANDICAP</v>
          </cell>
          <cell r="I2385" t="str">
            <v>Adm.omk</v>
          </cell>
          <cell r="V2385">
            <v>0</v>
          </cell>
        </row>
        <row r="2386">
          <cell r="A2386" t="str">
            <v>HEDENSTED</v>
          </cell>
          <cell r="C2386" t="str">
            <v>HANDICAP</v>
          </cell>
          <cell r="I2386" t="str">
            <v>EB</v>
          </cell>
          <cell r="V2386">
            <v>826</v>
          </cell>
        </row>
        <row r="2387">
          <cell r="A2387" t="str">
            <v>HEDENSTED</v>
          </cell>
          <cell r="C2387" t="str">
            <v>HANDICAP</v>
          </cell>
          <cell r="I2387" t="str">
            <v>Ture</v>
          </cell>
          <cell r="V2387">
            <v>3</v>
          </cell>
        </row>
        <row r="2388">
          <cell r="A2388" t="str">
            <v>HEDENSTED</v>
          </cell>
          <cell r="C2388" t="str">
            <v>HANDICAP</v>
          </cell>
          <cell r="I2388" t="str">
            <v>Rejselængde</v>
          </cell>
          <cell r="V2388">
            <v>117</v>
          </cell>
        </row>
        <row r="2389">
          <cell r="A2389" t="str">
            <v>HEDENSTED</v>
          </cell>
          <cell r="C2389" t="str">
            <v>HANDICAP</v>
          </cell>
          <cell r="I2389" t="str">
            <v>Passagerer</v>
          </cell>
          <cell r="V2389">
            <v>7</v>
          </cell>
        </row>
        <row r="2390">
          <cell r="A2390" t="str">
            <v>HEDENSTED</v>
          </cell>
          <cell r="C2390" t="str">
            <v>HANDICAP</v>
          </cell>
          <cell r="I2390" t="str">
            <v>Netto</v>
          </cell>
          <cell r="V2390">
            <v>3837.87</v>
          </cell>
        </row>
        <row r="2391">
          <cell r="A2391" t="str">
            <v>HEDENSTED</v>
          </cell>
          <cell r="C2391" t="str">
            <v>HANDICAP</v>
          </cell>
          <cell r="I2391" t="str">
            <v>Adm.omk</v>
          </cell>
          <cell r="V2391">
            <v>0</v>
          </cell>
        </row>
        <row r="2392">
          <cell r="A2392" t="str">
            <v>HEDENSTED</v>
          </cell>
          <cell r="C2392" t="str">
            <v>HANDICAP</v>
          </cell>
          <cell r="I2392" t="str">
            <v>EB</v>
          </cell>
          <cell r="V2392">
            <v>1963</v>
          </cell>
        </row>
        <row r="2393">
          <cell r="A2393" t="str">
            <v>HEDENSTED</v>
          </cell>
          <cell r="C2393" t="str">
            <v>HANDICAP</v>
          </cell>
          <cell r="I2393" t="str">
            <v>Ture</v>
          </cell>
          <cell r="V2393">
            <v>14</v>
          </cell>
        </row>
        <row r="2394">
          <cell r="A2394" t="str">
            <v>HEDENSTED</v>
          </cell>
          <cell r="C2394" t="str">
            <v>HANDICAP</v>
          </cell>
          <cell r="I2394" t="str">
            <v>Rejselængde</v>
          </cell>
          <cell r="V2394">
            <v>463</v>
          </cell>
        </row>
        <row r="2395">
          <cell r="A2395" t="str">
            <v>HEDENSTED</v>
          </cell>
          <cell r="C2395" t="str">
            <v>HANDICAP</v>
          </cell>
          <cell r="I2395" t="str">
            <v>Passagerer</v>
          </cell>
          <cell r="V2395">
            <v>16</v>
          </cell>
        </row>
        <row r="2396">
          <cell r="A2396" t="str">
            <v>HEDENSTED</v>
          </cell>
          <cell r="C2396" t="str">
            <v>HANDICAP</v>
          </cell>
          <cell r="I2396" t="str">
            <v>Netto</v>
          </cell>
          <cell r="V2396">
            <v>562.35</v>
          </cell>
        </row>
        <row r="2397">
          <cell r="A2397" t="str">
            <v>HEDENSTED</v>
          </cell>
          <cell r="C2397" t="str">
            <v>HANDICAP</v>
          </cell>
          <cell r="I2397" t="str">
            <v>Adm.omk</v>
          </cell>
          <cell r="V2397">
            <v>0</v>
          </cell>
        </row>
        <row r="2398">
          <cell r="A2398" t="str">
            <v>HEDENSTED</v>
          </cell>
          <cell r="C2398" t="str">
            <v>HANDICAP</v>
          </cell>
          <cell r="I2398" t="str">
            <v>EB</v>
          </cell>
          <cell r="V2398">
            <v>208</v>
          </cell>
        </row>
        <row r="2399">
          <cell r="A2399" t="str">
            <v>HEDENSTED</v>
          </cell>
          <cell r="C2399" t="str">
            <v>HANDICAP</v>
          </cell>
          <cell r="I2399" t="str">
            <v>Ture</v>
          </cell>
          <cell r="V2399">
            <v>1</v>
          </cell>
        </row>
        <row r="2400">
          <cell r="A2400" t="str">
            <v>HEDENSTED</v>
          </cell>
          <cell r="C2400" t="str">
            <v>HANDICAP</v>
          </cell>
          <cell r="I2400" t="str">
            <v>Rejselængde</v>
          </cell>
          <cell r="V2400">
            <v>52</v>
          </cell>
        </row>
        <row r="2401">
          <cell r="A2401" t="str">
            <v>HEDENSTED</v>
          </cell>
          <cell r="C2401" t="str">
            <v>HANDICAP</v>
          </cell>
          <cell r="I2401" t="str">
            <v>Passagerer</v>
          </cell>
          <cell r="V2401">
            <v>1</v>
          </cell>
        </row>
        <row r="2402">
          <cell r="A2402" t="str">
            <v>HEDENSTED</v>
          </cell>
          <cell r="C2402" t="str">
            <v>HANDICAP</v>
          </cell>
          <cell r="I2402" t="str">
            <v>Netto</v>
          </cell>
          <cell r="V2402">
            <v>5518.6699999999992</v>
          </cell>
        </row>
        <row r="2403">
          <cell r="A2403" t="str">
            <v>HEDENSTED</v>
          </cell>
          <cell r="C2403" t="str">
            <v>HANDICAP</v>
          </cell>
          <cell r="I2403" t="str">
            <v>Adm.omk</v>
          </cell>
          <cell r="V2403">
            <v>0</v>
          </cell>
        </row>
        <row r="2404">
          <cell r="A2404" t="str">
            <v>HEDENSTED</v>
          </cell>
          <cell r="C2404" t="str">
            <v>HANDICAP</v>
          </cell>
          <cell r="I2404" t="str">
            <v>EB</v>
          </cell>
          <cell r="V2404">
            <v>2040</v>
          </cell>
        </row>
        <row r="2405">
          <cell r="A2405" t="str">
            <v>HEDENSTED</v>
          </cell>
          <cell r="C2405" t="str">
            <v>HANDICAP</v>
          </cell>
          <cell r="I2405" t="str">
            <v>Ture</v>
          </cell>
          <cell r="V2405">
            <v>14</v>
          </cell>
        </row>
        <row r="2406">
          <cell r="A2406" t="str">
            <v>HEDENSTED</v>
          </cell>
          <cell r="C2406" t="str">
            <v>HANDICAP</v>
          </cell>
          <cell r="I2406" t="str">
            <v>Rejselængde</v>
          </cell>
          <cell r="V2406">
            <v>510</v>
          </cell>
        </row>
        <row r="2407">
          <cell r="A2407" t="str">
            <v>HEDENSTED</v>
          </cell>
          <cell r="C2407" t="str">
            <v>HANDICAP</v>
          </cell>
          <cell r="I2407" t="str">
            <v>Passagerer</v>
          </cell>
          <cell r="V2407">
            <v>14</v>
          </cell>
        </row>
        <row r="2408">
          <cell r="A2408" t="str">
            <v>HEDENSTED</v>
          </cell>
          <cell r="C2408" t="str">
            <v>HANDICAP</v>
          </cell>
          <cell r="I2408" t="str">
            <v>Netto</v>
          </cell>
          <cell r="V2408">
            <v>1456.58</v>
          </cell>
        </row>
        <row r="2409">
          <cell r="A2409" t="str">
            <v>HEDENSTED</v>
          </cell>
          <cell r="C2409" t="str">
            <v>HANDICAP</v>
          </cell>
          <cell r="I2409" t="str">
            <v>Adm.omk</v>
          </cell>
          <cell r="V2409">
            <v>0</v>
          </cell>
        </row>
        <row r="2410">
          <cell r="A2410" t="str">
            <v>HEDENSTED</v>
          </cell>
          <cell r="C2410" t="str">
            <v>HANDICAP</v>
          </cell>
          <cell r="I2410" t="str">
            <v>EB</v>
          </cell>
          <cell r="V2410">
            <v>384</v>
          </cell>
        </row>
        <row r="2411">
          <cell r="A2411" t="str">
            <v>HEDENSTED</v>
          </cell>
          <cell r="C2411" t="str">
            <v>HANDICAP</v>
          </cell>
          <cell r="I2411" t="str">
            <v>Ture</v>
          </cell>
          <cell r="V2411">
            <v>3</v>
          </cell>
        </row>
        <row r="2412">
          <cell r="A2412" t="str">
            <v>HEDENSTED</v>
          </cell>
          <cell r="C2412" t="str">
            <v>HANDICAP</v>
          </cell>
          <cell r="I2412" t="str">
            <v>Rejselængde</v>
          </cell>
          <cell r="V2412">
            <v>96</v>
          </cell>
        </row>
        <row r="2413">
          <cell r="A2413" t="str">
            <v>HEDENSTED</v>
          </cell>
          <cell r="C2413" t="str">
            <v>HANDICAP</v>
          </cell>
          <cell r="I2413" t="str">
            <v>Passagerer</v>
          </cell>
          <cell r="V2413">
            <v>3</v>
          </cell>
        </row>
        <row r="2414">
          <cell r="A2414" t="str">
            <v>HEDENSTED</v>
          </cell>
          <cell r="C2414" t="str">
            <v>HANDICAP</v>
          </cell>
          <cell r="I2414" t="str">
            <v>Netto</v>
          </cell>
          <cell r="V2414">
            <v>2001.3200000000002</v>
          </cell>
        </row>
        <row r="2415">
          <cell r="A2415" t="str">
            <v>HEDENSTED</v>
          </cell>
          <cell r="C2415" t="str">
            <v>HANDICAP</v>
          </cell>
          <cell r="I2415" t="str">
            <v>Adm.omk</v>
          </cell>
          <cell r="V2415">
            <v>0</v>
          </cell>
        </row>
        <row r="2416">
          <cell r="A2416" t="str">
            <v>HEDENSTED</v>
          </cell>
          <cell r="C2416" t="str">
            <v>HANDICAP</v>
          </cell>
          <cell r="I2416" t="str">
            <v>EB</v>
          </cell>
          <cell r="V2416">
            <v>520</v>
          </cell>
        </row>
        <row r="2417">
          <cell r="A2417" t="str">
            <v>HEDENSTED</v>
          </cell>
          <cell r="C2417" t="str">
            <v>HANDICAP</v>
          </cell>
          <cell r="I2417" t="str">
            <v>Ture</v>
          </cell>
          <cell r="V2417">
            <v>3</v>
          </cell>
        </row>
        <row r="2418">
          <cell r="A2418" t="str">
            <v>HEDENSTED</v>
          </cell>
          <cell r="C2418" t="str">
            <v>HANDICAP</v>
          </cell>
          <cell r="I2418" t="str">
            <v>Rejselængde</v>
          </cell>
          <cell r="V2418">
            <v>130</v>
          </cell>
        </row>
        <row r="2419">
          <cell r="A2419" t="str">
            <v>HEDENSTED</v>
          </cell>
          <cell r="C2419" t="str">
            <v>HANDICAP</v>
          </cell>
          <cell r="I2419" t="str">
            <v>Passagerer</v>
          </cell>
          <cell r="V2419">
            <v>3</v>
          </cell>
        </row>
        <row r="2420">
          <cell r="A2420" t="str">
            <v>HEDENSTED</v>
          </cell>
          <cell r="C2420" t="str">
            <v>FLEXTUR</v>
          </cell>
          <cell r="I2420" t="str">
            <v>Netto</v>
          </cell>
          <cell r="V2420">
            <v>80.3</v>
          </cell>
        </row>
        <row r="2421">
          <cell r="A2421" t="str">
            <v>HEDENSTED</v>
          </cell>
          <cell r="C2421" t="str">
            <v>FLEXTUR</v>
          </cell>
          <cell r="I2421" t="str">
            <v>Adm.omk</v>
          </cell>
          <cell r="V2421">
            <v>32.159999999999997</v>
          </cell>
        </row>
        <row r="2422">
          <cell r="A2422" t="str">
            <v>HEDENSTED</v>
          </cell>
          <cell r="C2422" t="str">
            <v>FLEXTUR</v>
          </cell>
          <cell r="I2422" t="str">
            <v>EB</v>
          </cell>
          <cell r="V2422">
            <v>112</v>
          </cell>
        </row>
        <row r="2423">
          <cell r="A2423" t="str">
            <v>HEDENSTED</v>
          </cell>
          <cell r="C2423" t="str">
            <v>FLEXTUR</v>
          </cell>
          <cell r="I2423" t="str">
            <v>Ture</v>
          </cell>
          <cell r="V2423">
            <v>1</v>
          </cell>
        </row>
        <row r="2424">
          <cell r="A2424" t="str">
            <v>HEDENSTED</v>
          </cell>
          <cell r="C2424" t="str">
            <v>FLEXTUR</v>
          </cell>
          <cell r="I2424" t="str">
            <v>Rejselængde</v>
          </cell>
          <cell r="V2424">
            <v>16</v>
          </cell>
        </row>
        <row r="2425">
          <cell r="A2425" t="str">
            <v>HEDENSTED</v>
          </cell>
          <cell r="C2425" t="str">
            <v>FLEXTUR</v>
          </cell>
          <cell r="I2425" t="str">
            <v>Passagerer</v>
          </cell>
          <cell r="V2425">
            <v>1</v>
          </cell>
        </row>
        <row r="2426">
          <cell r="A2426" t="str">
            <v>HEDENSTED</v>
          </cell>
          <cell r="C2426" t="str">
            <v>FLEXTUR</v>
          </cell>
          <cell r="I2426" t="str">
            <v>Netto</v>
          </cell>
          <cell r="V2426">
            <v>633.95000000000005</v>
          </cell>
        </row>
        <row r="2427">
          <cell r="A2427" t="str">
            <v>HEDENSTED</v>
          </cell>
          <cell r="C2427" t="str">
            <v>FLEXTUR</v>
          </cell>
          <cell r="I2427" t="str">
            <v>Adm.omk</v>
          </cell>
          <cell r="V2427">
            <v>32.159999999999997</v>
          </cell>
        </row>
        <row r="2428">
          <cell r="A2428" t="str">
            <v>HEDENSTED</v>
          </cell>
          <cell r="C2428" t="str">
            <v>FLEXTUR</v>
          </cell>
          <cell r="I2428" t="str">
            <v>EB</v>
          </cell>
          <cell r="V2428">
            <v>280</v>
          </cell>
        </row>
        <row r="2429">
          <cell r="A2429" t="str">
            <v>HEDENSTED</v>
          </cell>
          <cell r="C2429" t="str">
            <v>FLEXTUR</v>
          </cell>
          <cell r="I2429" t="str">
            <v>Ture</v>
          </cell>
          <cell r="V2429">
            <v>1</v>
          </cell>
        </row>
        <row r="2430">
          <cell r="A2430" t="str">
            <v>HEDENSTED</v>
          </cell>
          <cell r="C2430" t="str">
            <v>FLEXTUR</v>
          </cell>
          <cell r="I2430" t="str">
            <v>Rejselængde</v>
          </cell>
          <cell r="V2430">
            <v>20</v>
          </cell>
        </row>
        <row r="2431">
          <cell r="A2431" t="str">
            <v>HEDENSTED</v>
          </cell>
          <cell r="C2431" t="str">
            <v>FLEXTUR</v>
          </cell>
          <cell r="I2431" t="str">
            <v>Passagerer</v>
          </cell>
          <cell r="V2431">
            <v>2</v>
          </cell>
        </row>
        <row r="2432">
          <cell r="A2432" t="str">
            <v>HEDENSTED</v>
          </cell>
          <cell r="C2432" t="str">
            <v>FLEXTUR</v>
          </cell>
          <cell r="I2432" t="str">
            <v>Netto</v>
          </cell>
          <cell r="V2432">
            <v>751154.7300000001</v>
          </cell>
        </row>
        <row r="2433">
          <cell r="A2433" t="str">
            <v>HEDENSTED</v>
          </cell>
          <cell r="C2433" t="str">
            <v>FLEXTUR</v>
          </cell>
          <cell r="I2433" t="str">
            <v>Adm.omk</v>
          </cell>
          <cell r="V2433">
            <v>267346.08</v>
          </cell>
        </row>
        <row r="2434">
          <cell r="A2434" t="str">
            <v>HEDENSTED</v>
          </cell>
          <cell r="C2434" t="str">
            <v>FLEXTUR</v>
          </cell>
          <cell r="I2434" t="str">
            <v>EB</v>
          </cell>
          <cell r="V2434">
            <v>526036</v>
          </cell>
        </row>
        <row r="2435">
          <cell r="A2435" t="str">
            <v>HEDENSTED</v>
          </cell>
          <cell r="C2435" t="str">
            <v>FLEXTUR</v>
          </cell>
          <cell r="I2435" t="str">
            <v>Ture</v>
          </cell>
          <cell r="V2435">
            <v>8313</v>
          </cell>
        </row>
        <row r="2436">
          <cell r="A2436" t="str">
            <v>HEDENSTED</v>
          </cell>
          <cell r="C2436" t="str">
            <v>FLEXTUR</v>
          </cell>
          <cell r="I2436" t="str">
            <v>Rejselængde</v>
          </cell>
          <cell r="V2436">
            <v>81609</v>
          </cell>
        </row>
        <row r="2437">
          <cell r="A2437" t="str">
            <v>HEDENSTED</v>
          </cell>
          <cell r="C2437" t="str">
            <v>FLEXTUR</v>
          </cell>
          <cell r="I2437" t="str">
            <v>Passagerer</v>
          </cell>
          <cell r="V2437">
            <v>9279</v>
          </cell>
        </row>
        <row r="2438">
          <cell r="A2438" t="str">
            <v>HEDENSTED</v>
          </cell>
          <cell r="C2438" t="str">
            <v>FLEXTUR</v>
          </cell>
          <cell r="I2438" t="str">
            <v>Netto</v>
          </cell>
          <cell r="V2438">
            <v>3821.82</v>
          </cell>
        </row>
        <row r="2439">
          <cell r="A2439" t="str">
            <v>HEDENSTED</v>
          </cell>
          <cell r="C2439" t="str">
            <v>FLEXTUR</v>
          </cell>
          <cell r="I2439" t="str">
            <v>Adm.omk</v>
          </cell>
          <cell r="V2439">
            <v>514.55999999999995</v>
          </cell>
        </row>
        <row r="2440">
          <cell r="A2440" t="str">
            <v>HEDENSTED</v>
          </cell>
          <cell r="C2440" t="str">
            <v>FLEXTUR</v>
          </cell>
          <cell r="I2440" t="str">
            <v>EB</v>
          </cell>
          <cell r="V2440">
            <v>2230</v>
          </cell>
        </row>
        <row r="2441">
          <cell r="A2441" t="str">
            <v>HEDENSTED</v>
          </cell>
          <cell r="C2441" t="str">
            <v>FLEXTUR</v>
          </cell>
          <cell r="I2441" t="str">
            <v>Ture</v>
          </cell>
          <cell r="V2441">
            <v>16</v>
          </cell>
        </row>
        <row r="2442">
          <cell r="A2442" t="str">
            <v>HEDENSTED</v>
          </cell>
          <cell r="C2442" t="str">
            <v>FLEXTUR</v>
          </cell>
          <cell r="I2442" t="str">
            <v>Rejselængde</v>
          </cell>
          <cell r="V2442">
            <v>196</v>
          </cell>
        </row>
        <row r="2443">
          <cell r="A2443" t="str">
            <v>HEDENSTED</v>
          </cell>
          <cell r="C2443" t="str">
            <v>FLEXTUR</v>
          </cell>
          <cell r="I2443" t="str">
            <v>Passagerer</v>
          </cell>
          <cell r="V2443">
            <v>30</v>
          </cell>
        </row>
        <row r="2444">
          <cell r="A2444" t="str">
            <v>HEDENSTED</v>
          </cell>
          <cell r="C2444" t="str">
            <v>FLEXTUR</v>
          </cell>
          <cell r="I2444" t="str">
            <v>Netto</v>
          </cell>
          <cell r="V2444">
            <v>13.06</v>
          </cell>
        </row>
        <row r="2445">
          <cell r="A2445" t="str">
            <v>HEDENSTED</v>
          </cell>
          <cell r="C2445" t="str">
            <v>FLEXTUR</v>
          </cell>
          <cell r="I2445" t="str">
            <v>Adm.omk</v>
          </cell>
          <cell r="V2445">
            <v>32.159999999999997</v>
          </cell>
        </row>
        <row r="2446">
          <cell r="A2446" t="str">
            <v>HEDENSTED</v>
          </cell>
          <cell r="C2446" t="str">
            <v>FLEXTUR</v>
          </cell>
          <cell r="I2446" t="str">
            <v>EB</v>
          </cell>
          <cell r="V2446">
            <v>49</v>
          </cell>
        </row>
        <row r="2447">
          <cell r="A2447" t="str">
            <v>HEDENSTED</v>
          </cell>
          <cell r="C2447" t="str">
            <v>FLEXTUR</v>
          </cell>
          <cell r="I2447" t="str">
            <v>Ture</v>
          </cell>
          <cell r="V2447">
            <v>1</v>
          </cell>
        </row>
        <row r="2448">
          <cell r="A2448" t="str">
            <v>HEDENSTED</v>
          </cell>
          <cell r="C2448" t="str">
            <v>FLEXTUR</v>
          </cell>
          <cell r="I2448" t="str">
            <v>Rejselængde</v>
          </cell>
          <cell r="V2448">
            <v>7</v>
          </cell>
        </row>
        <row r="2449">
          <cell r="A2449" t="str">
            <v>HEDENSTED</v>
          </cell>
          <cell r="C2449" t="str">
            <v>FLEXTUR</v>
          </cell>
          <cell r="I2449" t="str">
            <v>Passagerer</v>
          </cell>
          <cell r="V2449">
            <v>1</v>
          </cell>
        </row>
        <row r="2450">
          <cell r="A2450" t="str">
            <v>HEDENSTED</v>
          </cell>
          <cell r="C2450" t="str">
            <v>FLEXTUR</v>
          </cell>
          <cell r="I2450" t="str">
            <v>Netto</v>
          </cell>
          <cell r="V2450">
            <v>583441.64</v>
          </cell>
        </row>
        <row r="2451">
          <cell r="A2451" t="str">
            <v>HEDENSTED</v>
          </cell>
          <cell r="C2451" t="str">
            <v>FLEXTUR</v>
          </cell>
          <cell r="I2451" t="str">
            <v>Adm.omk</v>
          </cell>
          <cell r="V2451">
            <v>175464.96000000002</v>
          </cell>
        </row>
        <row r="2452">
          <cell r="A2452" t="str">
            <v>HEDENSTED</v>
          </cell>
          <cell r="C2452" t="str">
            <v>FLEXTUR</v>
          </cell>
          <cell r="I2452" t="str">
            <v>EB</v>
          </cell>
          <cell r="V2452">
            <v>309618</v>
          </cell>
        </row>
        <row r="2453">
          <cell r="A2453" t="str">
            <v>HEDENSTED</v>
          </cell>
          <cell r="C2453" t="str">
            <v>FLEXTUR</v>
          </cell>
          <cell r="I2453" t="str">
            <v>Ture</v>
          </cell>
          <cell r="V2453">
            <v>5456</v>
          </cell>
        </row>
        <row r="2454">
          <cell r="A2454" t="str">
            <v>HEDENSTED</v>
          </cell>
          <cell r="C2454" t="str">
            <v>FLEXTUR</v>
          </cell>
          <cell r="I2454" t="str">
            <v>Rejselængde</v>
          </cell>
          <cell r="V2454">
            <v>60836</v>
          </cell>
        </row>
        <row r="2455">
          <cell r="A2455" t="str">
            <v>HEDENSTED</v>
          </cell>
          <cell r="C2455" t="str">
            <v>FLEXTUR</v>
          </cell>
          <cell r="I2455" t="str">
            <v>Passagerer</v>
          </cell>
          <cell r="V2455">
            <v>6151</v>
          </cell>
        </row>
        <row r="2456">
          <cell r="A2456" t="str">
            <v>HEDENSTED</v>
          </cell>
          <cell r="C2456" t="str">
            <v>FLEXTUR</v>
          </cell>
          <cell r="I2456" t="str">
            <v>Netto</v>
          </cell>
          <cell r="V2456">
            <v>201.22</v>
          </cell>
        </row>
        <row r="2457">
          <cell r="A2457" t="str">
            <v>HEDENSTED</v>
          </cell>
          <cell r="C2457" t="str">
            <v>FLEXTUR</v>
          </cell>
          <cell r="I2457" t="str">
            <v>Adm.omk</v>
          </cell>
          <cell r="V2457">
            <v>32.159999999999997</v>
          </cell>
        </row>
        <row r="2458">
          <cell r="A2458" t="str">
            <v>HEDENSTED</v>
          </cell>
          <cell r="C2458" t="str">
            <v>FLEXTUR</v>
          </cell>
          <cell r="I2458" t="str">
            <v>EB</v>
          </cell>
          <cell r="V2458">
            <v>0</v>
          </cell>
        </row>
        <row r="2459">
          <cell r="A2459" t="str">
            <v>HEDENSTED</v>
          </cell>
          <cell r="C2459" t="str">
            <v>FLEXTUR</v>
          </cell>
          <cell r="I2459" t="str">
            <v>Ture</v>
          </cell>
          <cell r="V2459">
            <v>1</v>
          </cell>
        </row>
        <row r="2460">
          <cell r="A2460" t="str">
            <v>HEDENSTED</v>
          </cell>
          <cell r="C2460" t="str">
            <v>FLEXTUR</v>
          </cell>
          <cell r="I2460" t="str">
            <v>Rejselængde</v>
          </cell>
          <cell r="V2460">
            <v>18</v>
          </cell>
        </row>
        <row r="2461">
          <cell r="A2461" t="str">
            <v>HEDENSTED</v>
          </cell>
          <cell r="C2461" t="str">
            <v>FLEXTUR</v>
          </cell>
          <cell r="I2461" t="str">
            <v>Passagerer</v>
          </cell>
          <cell r="V2461">
            <v>1</v>
          </cell>
        </row>
        <row r="2462">
          <cell r="A2462" t="str">
            <v>HEDENSTED</v>
          </cell>
          <cell r="C2462" t="str">
            <v>FLEXTUR</v>
          </cell>
          <cell r="I2462" t="str">
            <v>Netto</v>
          </cell>
          <cell r="V2462">
            <v>2656.5299999999997</v>
          </cell>
        </row>
        <row r="2463">
          <cell r="A2463" t="str">
            <v>HEDENSTED</v>
          </cell>
          <cell r="C2463" t="str">
            <v>FLEXTUR</v>
          </cell>
          <cell r="I2463" t="str">
            <v>Adm.omk</v>
          </cell>
          <cell r="V2463">
            <v>321.60000000000002</v>
          </cell>
        </row>
        <row r="2464">
          <cell r="A2464" t="str">
            <v>HEDENSTED</v>
          </cell>
          <cell r="C2464" t="str">
            <v>FLEXTUR</v>
          </cell>
          <cell r="I2464" t="str">
            <v>EB</v>
          </cell>
          <cell r="V2464">
            <v>608</v>
          </cell>
        </row>
        <row r="2465">
          <cell r="A2465" t="str">
            <v>HEDENSTED</v>
          </cell>
          <cell r="C2465" t="str">
            <v>FLEXTUR</v>
          </cell>
          <cell r="I2465" t="str">
            <v>Ture</v>
          </cell>
          <cell r="V2465">
            <v>10</v>
          </cell>
        </row>
        <row r="2466">
          <cell r="A2466" t="str">
            <v>HEDENSTED</v>
          </cell>
          <cell r="C2466" t="str">
            <v>FLEXTUR</v>
          </cell>
          <cell r="I2466" t="str">
            <v>Rejselængde</v>
          </cell>
          <cell r="V2466">
            <v>26</v>
          </cell>
        </row>
        <row r="2467">
          <cell r="A2467" t="str">
            <v>HEDENSTED</v>
          </cell>
          <cell r="C2467" t="str">
            <v>FLEXTUR</v>
          </cell>
          <cell r="I2467" t="str">
            <v>Passagerer</v>
          </cell>
          <cell r="V2467">
            <v>16</v>
          </cell>
        </row>
        <row r="2468">
          <cell r="A2468" t="str">
            <v>HEDENSTED</v>
          </cell>
          <cell r="C2468" t="str">
            <v>FLEXTUR</v>
          </cell>
          <cell r="I2468" t="str">
            <v>Netto</v>
          </cell>
          <cell r="V2468">
            <v>258.27</v>
          </cell>
        </row>
        <row r="2469">
          <cell r="A2469" t="str">
            <v>HEDENSTED</v>
          </cell>
          <cell r="C2469" t="str">
            <v>FLEXTUR</v>
          </cell>
          <cell r="I2469" t="str">
            <v>Adm.omk</v>
          </cell>
          <cell r="V2469">
            <v>32.159999999999997</v>
          </cell>
        </row>
        <row r="2470">
          <cell r="A2470" t="str">
            <v>HEDENSTED</v>
          </cell>
          <cell r="C2470" t="str">
            <v>FLEXTUR</v>
          </cell>
          <cell r="I2470" t="str">
            <v>EB</v>
          </cell>
          <cell r="V2470">
            <v>30</v>
          </cell>
        </row>
        <row r="2471">
          <cell r="A2471" t="str">
            <v>HEDENSTED</v>
          </cell>
          <cell r="C2471" t="str">
            <v>FLEXTUR</v>
          </cell>
          <cell r="I2471" t="str">
            <v>Ture</v>
          </cell>
          <cell r="V2471">
            <v>1</v>
          </cell>
        </row>
        <row r="2472">
          <cell r="A2472" t="str">
            <v>HEDENSTED</v>
          </cell>
          <cell r="C2472" t="str">
            <v>FLEXTUR</v>
          </cell>
          <cell r="I2472" t="str">
            <v>Rejselængde</v>
          </cell>
          <cell r="V2472">
            <v>10</v>
          </cell>
        </row>
        <row r="2473">
          <cell r="A2473" t="str">
            <v>HEDENSTED</v>
          </cell>
          <cell r="C2473" t="str">
            <v>FLEXTUR</v>
          </cell>
          <cell r="I2473" t="str">
            <v>Passagerer</v>
          </cell>
          <cell r="V2473">
            <v>1</v>
          </cell>
        </row>
        <row r="2474">
          <cell r="A2474" t="str">
            <v>HEDENSTED</v>
          </cell>
          <cell r="C2474" t="str">
            <v>FLEXTUR</v>
          </cell>
          <cell r="I2474" t="str">
            <v>Netto</v>
          </cell>
          <cell r="V2474">
            <v>99467.799999999988</v>
          </cell>
        </row>
        <row r="2475">
          <cell r="A2475" t="str">
            <v>HEDENSTED</v>
          </cell>
          <cell r="C2475" t="str">
            <v>FLEXTUR</v>
          </cell>
          <cell r="I2475" t="str">
            <v>Adm.omk</v>
          </cell>
          <cell r="V2475">
            <v>26339.040000000001</v>
          </cell>
        </row>
        <row r="2476">
          <cell r="A2476" t="str">
            <v>HEDENSTED</v>
          </cell>
          <cell r="C2476" t="str">
            <v>FLEXTUR</v>
          </cell>
          <cell r="I2476" t="str">
            <v>EB</v>
          </cell>
          <cell r="V2476">
            <v>51141</v>
          </cell>
        </row>
        <row r="2477">
          <cell r="A2477" t="str">
            <v>HEDENSTED</v>
          </cell>
          <cell r="C2477" t="str">
            <v>FLEXTUR</v>
          </cell>
          <cell r="I2477" t="str">
            <v>Ture</v>
          </cell>
          <cell r="V2477">
            <v>819</v>
          </cell>
        </row>
        <row r="2478">
          <cell r="A2478" t="str">
            <v>HEDENSTED</v>
          </cell>
          <cell r="C2478" t="str">
            <v>FLEXTUR</v>
          </cell>
          <cell r="I2478" t="str">
            <v>Rejselængde</v>
          </cell>
          <cell r="V2478">
            <v>9232</v>
          </cell>
        </row>
        <row r="2479">
          <cell r="A2479" t="str">
            <v>HEDENSTED</v>
          </cell>
          <cell r="C2479" t="str">
            <v>FLEXTUR</v>
          </cell>
          <cell r="I2479" t="str">
            <v>Passagerer</v>
          </cell>
          <cell r="V2479">
            <v>958</v>
          </cell>
        </row>
        <row r="2480">
          <cell r="A2480" t="str">
            <v>HEDENSTED</v>
          </cell>
          <cell r="C2480" t="str">
            <v>FLEXTUR</v>
          </cell>
          <cell r="I2480" t="str">
            <v>Netto</v>
          </cell>
          <cell r="V2480">
            <v>81084.760000000009</v>
          </cell>
        </row>
        <row r="2481">
          <cell r="A2481" t="str">
            <v>HEDENSTED</v>
          </cell>
          <cell r="C2481" t="str">
            <v>FLEXTUR</v>
          </cell>
          <cell r="I2481" t="str">
            <v>Adm.omk</v>
          </cell>
          <cell r="V2481">
            <v>20550.239999999998</v>
          </cell>
        </row>
        <row r="2482">
          <cell r="A2482" t="str">
            <v>HEDENSTED</v>
          </cell>
          <cell r="C2482" t="str">
            <v>FLEXTUR</v>
          </cell>
          <cell r="I2482" t="str">
            <v>EB</v>
          </cell>
          <cell r="V2482">
            <v>34590</v>
          </cell>
        </row>
        <row r="2483">
          <cell r="A2483" t="str">
            <v>HEDENSTED</v>
          </cell>
          <cell r="C2483" t="str">
            <v>FLEXTUR</v>
          </cell>
          <cell r="I2483" t="str">
            <v>Ture</v>
          </cell>
          <cell r="V2483">
            <v>639</v>
          </cell>
        </row>
        <row r="2484">
          <cell r="A2484" t="str">
            <v>HEDENSTED</v>
          </cell>
          <cell r="C2484" t="str">
            <v>FLEXTUR</v>
          </cell>
          <cell r="I2484" t="str">
            <v>Rejselængde</v>
          </cell>
          <cell r="V2484">
            <v>6993</v>
          </cell>
        </row>
        <row r="2485">
          <cell r="A2485" t="str">
            <v>HEDENSTED</v>
          </cell>
          <cell r="C2485" t="str">
            <v>FLEXTUR</v>
          </cell>
          <cell r="I2485" t="str">
            <v>Passagerer</v>
          </cell>
          <cell r="V2485">
            <v>751</v>
          </cell>
        </row>
        <row r="2486">
          <cell r="A2486" t="str">
            <v>HEDENSTED</v>
          </cell>
          <cell r="C2486" t="str">
            <v>FLEXTUR</v>
          </cell>
          <cell r="I2486" t="str">
            <v>Netto</v>
          </cell>
          <cell r="V2486">
            <v>52051.83</v>
          </cell>
        </row>
        <row r="2487">
          <cell r="A2487" t="str">
            <v>HEDENSTED</v>
          </cell>
          <cell r="C2487" t="str">
            <v>FLEXTUR</v>
          </cell>
          <cell r="I2487" t="str">
            <v>Adm.omk</v>
          </cell>
          <cell r="V2487">
            <v>17913.120000000003</v>
          </cell>
        </row>
        <row r="2488">
          <cell r="A2488" t="str">
            <v>HEDENSTED</v>
          </cell>
          <cell r="C2488" t="str">
            <v>FLEXTUR</v>
          </cell>
          <cell r="I2488" t="str">
            <v>EB</v>
          </cell>
          <cell r="V2488">
            <v>80675</v>
          </cell>
        </row>
        <row r="2489">
          <cell r="A2489" t="str">
            <v>HEDENSTED</v>
          </cell>
          <cell r="C2489" t="str">
            <v>FLEXTUR</v>
          </cell>
          <cell r="I2489" t="str">
            <v>Ture</v>
          </cell>
          <cell r="V2489">
            <v>557</v>
          </cell>
        </row>
        <row r="2490">
          <cell r="A2490" t="str">
            <v>HEDENSTED</v>
          </cell>
          <cell r="C2490" t="str">
            <v>FLEXTUR</v>
          </cell>
          <cell r="I2490" t="str">
            <v>Rejselængde</v>
          </cell>
          <cell r="V2490">
            <v>11368</v>
          </cell>
        </row>
        <row r="2491">
          <cell r="A2491" t="str">
            <v>HEDENSTED</v>
          </cell>
          <cell r="C2491" t="str">
            <v>FLEXTUR</v>
          </cell>
          <cell r="I2491" t="str">
            <v>Passagerer</v>
          </cell>
          <cell r="V2491">
            <v>559</v>
          </cell>
        </row>
        <row r="2492">
          <cell r="A2492" t="str">
            <v>HEDENSTED</v>
          </cell>
          <cell r="C2492" t="str">
            <v>FLEXTUR</v>
          </cell>
          <cell r="I2492" t="str">
            <v>Netto</v>
          </cell>
          <cell r="V2492">
            <v>51125.049999999996</v>
          </cell>
        </row>
        <row r="2493">
          <cell r="A2493" t="str">
            <v>HEDENSTED</v>
          </cell>
          <cell r="C2493" t="str">
            <v>FLEXTUR</v>
          </cell>
          <cell r="I2493" t="str">
            <v>Adm.omk</v>
          </cell>
          <cell r="V2493">
            <v>14536.32</v>
          </cell>
        </row>
        <row r="2494">
          <cell r="A2494" t="str">
            <v>HEDENSTED</v>
          </cell>
          <cell r="C2494" t="str">
            <v>FLEXTUR</v>
          </cell>
          <cell r="I2494" t="str">
            <v>EB</v>
          </cell>
          <cell r="V2494">
            <v>54167</v>
          </cell>
        </row>
        <row r="2495">
          <cell r="A2495" t="str">
            <v>HEDENSTED</v>
          </cell>
          <cell r="C2495" t="str">
            <v>FLEXTUR</v>
          </cell>
          <cell r="I2495" t="str">
            <v>Ture</v>
          </cell>
          <cell r="V2495">
            <v>452</v>
          </cell>
        </row>
        <row r="2496">
          <cell r="A2496" t="str">
            <v>HEDENSTED</v>
          </cell>
          <cell r="C2496" t="str">
            <v>FLEXTUR</v>
          </cell>
          <cell r="I2496" t="str">
            <v>Rejselængde</v>
          </cell>
          <cell r="V2496">
            <v>7227</v>
          </cell>
        </row>
        <row r="2497">
          <cell r="A2497" t="str">
            <v>HEDENSTED</v>
          </cell>
          <cell r="C2497" t="str">
            <v>FLEXTUR</v>
          </cell>
          <cell r="I2497" t="str">
            <v>Passagerer</v>
          </cell>
          <cell r="V2497">
            <v>485</v>
          </cell>
        </row>
        <row r="2498">
          <cell r="A2498" t="str">
            <v>HEDENSTED</v>
          </cell>
          <cell r="C2498" t="str">
            <v>FLEXTUR</v>
          </cell>
          <cell r="I2498" t="str">
            <v>Netto</v>
          </cell>
          <cell r="V2498">
            <v>64.040000000000006</v>
          </cell>
        </row>
        <row r="2499">
          <cell r="A2499" t="str">
            <v>HEDENSTED</v>
          </cell>
          <cell r="C2499" t="str">
            <v>FLEXTUR</v>
          </cell>
          <cell r="I2499" t="str">
            <v>Adm.omk</v>
          </cell>
          <cell r="V2499">
            <v>32.159999999999997</v>
          </cell>
        </row>
        <row r="2500">
          <cell r="A2500" t="str">
            <v>HEDENSTED</v>
          </cell>
          <cell r="C2500" t="str">
            <v>FLEXTUR</v>
          </cell>
          <cell r="I2500" t="str">
            <v>EB</v>
          </cell>
          <cell r="V2500">
            <v>38</v>
          </cell>
        </row>
        <row r="2501">
          <cell r="A2501" t="str">
            <v>HEDENSTED</v>
          </cell>
          <cell r="C2501" t="str">
            <v>FLEXTUR</v>
          </cell>
          <cell r="I2501" t="str">
            <v>Ture</v>
          </cell>
          <cell r="V2501">
            <v>1</v>
          </cell>
        </row>
        <row r="2502">
          <cell r="A2502" t="str">
            <v>HEDENSTED</v>
          </cell>
          <cell r="C2502" t="str">
            <v>FLEXTUR</v>
          </cell>
          <cell r="I2502" t="str">
            <v>Rejselængde</v>
          </cell>
          <cell r="V2502">
            <v>5</v>
          </cell>
        </row>
        <row r="2503">
          <cell r="A2503" t="str">
            <v>HEDENSTED</v>
          </cell>
          <cell r="C2503" t="str">
            <v>FLEXTUR</v>
          </cell>
          <cell r="I2503" t="str">
            <v>Passagerer</v>
          </cell>
          <cell r="V2503">
            <v>1</v>
          </cell>
        </row>
        <row r="2504">
          <cell r="A2504" t="str">
            <v>HEDENSTED</v>
          </cell>
          <cell r="C2504" t="str">
            <v>HANDICAP</v>
          </cell>
          <cell r="I2504" t="str">
            <v>Netto</v>
          </cell>
          <cell r="V2504">
            <v>475764.83</v>
          </cell>
        </row>
        <row r="2505">
          <cell r="A2505" t="str">
            <v>HEDENSTED</v>
          </cell>
          <cell r="C2505" t="str">
            <v>HANDICAP</v>
          </cell>
          <cell r="I2505" t="str">
            <v>Adm.omk</v>
          </cell>
          <cell r="V2505">
            <v>0</v>
          </cell>
        </row>
        <row r="2506">
          <cell r="A2506" t="str">
            <v>HEDENSTED</v>
          </cell>
          <cell r="C2506" t="str">
            <v>HANDICAP</v>
          </cell>
          <cell r="I2506" t="str">
            <v>EB</v>
          </cell>
          <cell r="V2506">
            <v>83706</v>
          </cell>
        </row>
        <row r="2507">
          <cell r="A2507" t="str">
            <v>HEDENSTED</v>
          </cell>
          <cell r="C2507" t="str">
            <v>HANDICAP</v>
          </cell>
          <cell r="I2507" t="str">
            <v>Ture</v>
          </cell>
          <cell r="V2507">
            <v>1252</v>
          </cell>
        </row>
        <row r="2508">
          <cell r="A2508" t="str">
            <v>HEDENSTED</v>
          </cell>
          <cell r="C2508" t="str">
            <v>HANDICAP</v>
          </cell>
          <cell r="I2508" t="str">
            <v>Rejselængde</v>
          </cell>
          <cell r="V2508">
            <v>14385</v>
          </cell>
        </row>
        <row r="2509">
          <cell r="A2509" t="str">
            <v>HEDENSTED</v>
          </cell>
          <cell r="C2509" t="str">
            <v>HANDICAP</v>
          </cell>
          <cell r="I2509" t="str">
            <v>Passagerer</v>
          </cell>
          <cell r="V2509">
            <v>1536</v>
          </cell>
        </row>
        <row r="2510">
          <cell r="A2510" t="str">
            <v>HEDENSTED</v>
          </cell>
          <cell r="C2510" t="str">
            <v>HANDICAP</v>
          </cell>
          <cell r="I2510" t="str">
            <v>Netto</v>
          </cell>
          <cell r="V2510">
            <v>302037.19</v>
          </cell>
        </row>
        <row r="2511">
          <cell r="A2511" t="str">
            <v>HEDENSTED</v>
          </cell>
          <cell r="C2511" t="str">
            <v>HANDICAP</v>
          </cell>
          <cell r="I2511" t="str">
            <v>Adm.omk</v>
          </cell>
          <cell r="V2511">
            <v>0</v>
          </cell>
        </row>
        <row r="2512">
          <cell r="A2512" t="str">
            <v>HEDENSTED</v>
          </cell>
          <cell r="C2512" t="str">
            <v>HANDICAP</v>
          </cell>
          <cell r="I2512" t="str">
            <v>EB</v>
          </cell>
          <cell r="V2512">
            <v>86658</v>
          </cell>
        </row>
        <row r="2513">
          <cell r="A2513" t="str">
            <v>HEDENSTED</v>
          </cell>
          <cell r="C2513" t="str">
            <v>HANDICAP</v>
          </cell>
          <cell r="I2513" t="str">
            <v>Ture</v>
          </cell>
          <cell r="V2513">
            <v>1414</v>
          </cell>
        </row>
        <row r="2514">
          <cell r="A2514" t="str">
            <v>HEDENSTED</v>
          </cell>
          <cell r="C2514" t="str">
            <v>HANDICAP</v>
          </cell>
          <cell r="I2514" t="str">
            <v>Rejselængde</v>
          </cell>
          <cell r="V2514">
            <v>17003</v>
          </cell>
        </row>
        <row r="2515">
          <cell r="A2515" t="str">
            <v>HEDENSTED</v>
          </cell>
          <cell r="C2515" t="str">
            <v>HANDICAP</v>
          </cell>
          <cell r="I2515" t="str">
            <v>Passagerer</v>
          </cell>
          <cell r="V2515">
            <v>1488</v>
          </cell>
        </row>
        <row r="2516">
          <cell r="A2516" t="str">
            <v>HEDENSTED</v>
          </cell>
          <cell r="C2516" t="str">
            <v>HANDICAP</v>
          </cell>
          <cell r="I2516" t="str">
            <v>Netto</v>
          </cell>
          <cell r="V2516">
            <v>645401.79999999981</v>
          </cell>
        </row>
        <row r="2517">
          <cell r="A2517" t="str">
            <v>HEDENSTED</v>
          </cell>
          <cell r="C2517" t="str">
            <v>HANDICAP</v>
          </cell>
          <cell r="I2517" t="str">
            <v>Adm.omk</v>
          </cell>
          <cell r="V2517">
            <v>0</v>
          </cell>
        </row>
        <row r="2518">
          <cell r="A2518" t="str">
            <v>HEDENSTED</v>
          </cell>
          <cell r="C2518" t="str">
            <v>HANDICAP</v>
          </cell>
          <cell r="I2518" t="str">
            <v>EB</v>
          </cell>
          <cell r="V2518">
            <v>112247</v>
          </cell>
        </row>
        <row r="2519">
          <cell r="A2519" t="str">
            <v>HEDENSTED</v>
          </cell>
          <cell r="C2519" t="str">
            <v>HANDICAP</v>
          </cell>
          <cell r="I2519" t="str">
            <v>Ture</v>
          </cell>
          <cell r="V2519">
            <v>1706</v>
          </cell>
        </row>
        <row r="2520">
          <cell r="A2520" t="str">
            <v>HEDENSTED</v>
          </cell>
          <cell r="C2520" t="str">
            <v>HANDICAP</v>
          </cell>
          <cell r="I2520" t="str">
            <v>Rejselængde</v>
          </cell>
          <cell r="V2520">
            <v>17544</v>
          </cell>
        </row>
        <row r="2521">
          <cell r="A2521" t="str">
            <v>HEDENSTED</v>
          </cell>
          <cell r="C2521" t="str">
            <v>HANDICAP</v>
          </cell>
          <cell r="I2521" t="str">
            <v>Passagerer</v>
          </cell>
          <cell r="V2521">
            <v>2098</v>
          </cell>
        </row>
        <row r="2522">
          <cell r="A2522" t="str">
            <v>HEDENSTED</v>
          </cell>
          <cell r="C2522" t="str">
            <v>HANDICAP</v>
          </cell>
          <cell r="I2522" t="str">
            <v>Netto</v>
          </cell>
          <cell r="V2522">
            <v>376708.30000000005</v>
          </cell>
        </row>
        <row r="2523">
          <cell r="A2523" t="str">
            <v>HEDENSTED</v>
          </cell>
          <cell r="C2523" t="str">
            <v>HANDICAP</v>
          </cell>
          <cell r="I2523" t="str">
            <v>Adm.omk</v>
          </cell>
          <cell r="V2523">
            <v>0</v>
          </cell>
        </row>
        <row r="2524">
          <cell r="A2524" t="str">
            <v>HEDENSTED</v>
          </cell>
          <cell r="C2524" t="str">
            <v>HANDICAP</v>
          </cell>
          <cell r="I2524" t="str">
            <v>EB</v>
          </cell>
          <cell r="V2524">
            <v>111725</v>
          </cell>
        </row>
        <row r="2525">
          <cell r="A2525" t="str">
            <v>HEDENSTED</v>
          </cell>
          <cell r="C2525" t="str">
            <v>HANDICAP</v>
          </cell>
          <cell r="I2525" t="str">
            <v>Ture</v>
          </cell>
          <cell r="V2525">
            <v>1748</v>
          </cell>
        </row>
        <row r="2526">
          <cell r="A2526" t="str">
            <v>HEDENSTED</v>
          </cell>
          <cell r="C2526" t="str">
            <v>HANDICAP</v>
          </cell>
          <cell r="I2526" t="str">
            <v>Rejselængde</v>
          </cell>
          <cell r="V2526">
            <v>21885</v>
          </cell>
        </row>
        <row r="2527">
          <cell r="A2527" t="str">
            <v>HEDENSTED</v>
          </cell>
          <cell r="C2527" t="str">
            <v>HANDICAP</v>
          </cell>
          <cell r="I2527" t="str">
            <v>Passagerer</v>
          </cell>
          <cell r="V2527">
            <v>1852</v>
          </cell>
        </row>
        <row r="2528">
          <cell r="A2528" t="str">
            <v>HEDENSTED</v>
          </cell>
          <cell r="C2528" t="str">
            <v>HANDICAP</v>
          </cell>
          <cell r="I2528" t="str">
            <v>Netto</v>
          </cell>
          <cell r="V2528">
            <v>64133.66</v>
          </cell>
        </row>
        <row r="2529">
          <cell r="A2529" t="str">
            <v>HEDENSTED</v>
          </cell>
          <cell r="C2529" t="str">
            <v>HANDICAP</v>
          </cell>
          <cell r="I2529" t="str">
            <v>Adm.omk</v>
          </cell>
          <cell r="V2529">
            <v>0</v>
          </cell>
        </row>
        <row r="2530">
          <cell r="A2530" t="str">
            <v>HEDENSTED</v>
          </cell>
          <cell r="C2530" t="str">
            <v>HANDICAP</v>
          </cell>
          <cell r="I2530" t="str">
            <v>EB</v>
          </cell>
          <cell r="V2530">
            <v>9098</v>
          </cell>
        </row>
        <row r="2531">
          <cell r="A2531" t="str">
            <v>HEDENSTED</v>
          </cell>
          <cell r="C2531" t="str">
            <v>HANDICAP</v>
          </cell>
          <cell r="I2531" t="str">
            <v>Ture</v>
          </cell>
          <cell r="V2531">
            <v>174</v>
          </cell>
        </row>
        <row r="2532">
          <cell r="A2532" t="str">
            <v>HEDENSTED</v>
          </cell>
          <cell r="C2532" t="str">
            <v>HANDICAP</v>
          </cell>
          <cell r="I2532" t="str">
            <v>Rejselængde</v>
          </cell>
          <cell r="V2532">
            <v>1796</v>
          </cell>
        </row>
        <row r="2533">
          <cell r="A2533" t="str">
            <v>HEDENSTED</v>
          </cell>
          <cell r="C2533" t="str">
            <v>HANDICAP</v>
          </cell>
          <cell r="I2533" t="str">
            <v>Passagerer</v>
          </cell>
          <cell r="V2533">
            <v>193</v>
          </cell>
        </row>
        <row r="2534">
          <cell r="A2534" t="str">
            <v>HEDENSTED</v>
          </cell>
          <cell r="C2534" t="str">
            <v>HANDICAP</v>
          </cell>
          <cell r="I2534" t="str">
            <v>Netto</v>
          </cell>
          <cell r="V2534">
            <v>29308.720000000001</v>
          </cell>
        </row>
        <row r="2535">
          <cell r="A2535" t="str">
            <v>HEDENSTED</v>
          </cell>
          <cell r="C2535" t="str">
            <v>HANDICAP</v>
          </cell>
          <cell r="I2535" t="str">
            <v>Adm.omk</v>
          </cell>
          <cell r="V2535">
            <v>0</v>
          </cell>
        </row>
        <row r="2536">
          <cell r="A2536" t="str">
            <v>HEDENSTED</v>
          </cell>
          <cell r="C2536" t="str">
            <v>HANDICAP</v>
          </cell>
          <cell r="I2536" t="str">
            <v>EB</v>
          </cell>
          <cell r="V2536">
            <v>8284</v>
          </cell>
        </row>
        <row r="2537">
          <cell r="A2537" t="str">
            <v>HEDENSTED</v>
          </cell>
          <cell r="C2537" t="str">
            <v>HANDICAP</v>
          </cell>
          <cell r="I2537" t="str">
            <v>Ture</v>
          </cell>
          <cell r="V2537">
            <v>130</v>
          </cell>
        </row>
        <row r="2538">
          <cell r="A2538" t="str">
            <v>HEDENSTED</v>
          </cell>
          <cell r="C2538" t="str">
            <v>HANDICAP</v>
          </cell>
          <cell r="I2538" t="str">
            <v>Rejselængde</v>
          </cell>
          <cell r="V2538">
            <v>1554</v>
          </cell>
        </row>
        <row r="2539">
          <cell r="A2539" t="str">
            <v>HEDENSTED</v>
          </cell>
          <cell r="C2539" t="str">
            <v>HANDICAP</v>
          </cell>
          <cell r="I2539" t="str">
            <v>Passagerer</v>
          </cell>
          <cell r="V2539">
            <v>142</v>
          </cell>
        </row>
        <row r="2540">
          <cell r="A2540" t="str">
            <v>HEDENSTED</v>
          </cell>
          <cell r="C2540" t="str">
            <v>HANDICAP</v>
          </cell>
          <cell r="I2540" t="str">
            <v>Netto</v>
          </cell>
          <cell r="V2540">
            <v>246.37</v>
          </cell>
        </row>
        <row r="2541">
          <cell r="A2541" t="str">
            <v>HEDENSTED</v>
          </cell>
          <cell r="C2541" t="str">
            <v>HANDICAP</v>
          </cell>
          <cell r="I2541" t="str">
            <v>Adm.omk</v>
          </cell>
          <cell r="V2541">
            <v>0</v>
          </cell>
        </row>
        <row r="2542">
          <cell r="A2542" t="str">
            <v>HEDENSTED</v>
          </cell>
          <cell r="C2542" t="str">
            <v>HANDICAP</v>
          </cell>
          <cell r="I2542" t="str">
            <v>EB</v>
          </cell>
          <cell r="V2542">
            <v>0</v>
          </cell>
        </row>
        <row r="2543">
          <cell r="A2543" t="str">
            <v>HEDENSTED</v>
          </cell>
          <cell r="C2543" t="str">
            <v>HANDICAP</v>
          </cell>
          <cell r="I2543" t="str">
            <v>Ture</v>
          </cell>
          <cell r="V2543">
            <v>2</v>
          </cell>
        </row>
        <row r="2544">
          <cell r="A2544" t="str">
            <v>HEDENSTED</v>
          </cell>
          <cell r="C2544" t="str">
            <v>HANDICAP</v>
          </cell>
          <cell r="I2544" t="str">
            <v>Rejselængde</v>
          </cell>
          <cell r="V2544">
            <v>2</v>
          </cell>
        </row>
        <row r="2545">
          <cell r="A2545" t="str">
            <v>HEDENSTED</v>
          </cell>
          <cell r="C2545" t="str">
            <v>HANDICAP</v>
          </cell>
          <cell r="I2545" t="str">
            <v>Passagerer</v>
          </cell>
          <cell r="V2545">
            <v>2</v>
          </cell>
        </row>
        <row r="2546">
          <cell r="A2546" t="str">
            <v>HEDENSTED</v>
          </cell>
          <cell r="C2546" t="str">
            <v>HANDICAP</v>
          </cell>
          <cell r="I2546" t="str">
            <v>Netto</v>
          </cell>
          <cell r="V2546">
            <v>648.88</v>
          </cell>
        </row>
        <row r="2547">
          <cell r="A2547" t="str">
            <v>HEDENSTED</v>
          </cell>
          <cell r="C2547" t="str">
            <v>HANDICAP</v>
          </cell>
          <cell r="I2547" t="str">
            <v>Adm.omk</v>
          </cell>
          <cell r="V2547">
            <v>0</v>
          </cell>
        </row>
        <row r="2548">
          <cell r="A2548" t="str">
            <v>HEDENSTED</v>
          </cell>
          <cell r="C2548" t="str">
            <v>HANDICAP</v>
          </cell>
          <cell r="I2548" t="str">
            <v>EB</v>
          </cell>
          <cell r="V2548">
            <v>0</v>
          </cell>
        </row>
        <row r="2549">
          <cell r="A2549" t="str">
            <v>HEDENSTED</v>
          </cell>
          <cell r="C2549" t="str">
            <v>HANDICAP</v>
          </cell>
          <cell r="I2549" t="str">
            <v>Ture</v>
          </cell>
          <cell r="V2549">
            <v>2</v>
          </cell>
        </row>
        <row r="2550">
          <cell r="A2550" t="str">
            <v>HEDENSTED</v>
          </cell>
          <cell r="C2550" t="str">
            <v>HANDICAP</v>
          </cell>
          <cell r="I2550" t="str">
            <v>Rejselængde</v>
          </cell>
          <cell r="V2550">
            <v>28</v>
          </cell>
        </row>
        <row r="2551">
          <cell r="A2551" t="str">
            <v>HEDENSTED</v>
          </cell>
          <cell r="C2551" t="str">
            <v>HANDICAP</v>
          </cell>
          <cell r="I2551" t="str">
            <v>Passagerer</v>
          </cell>
          <cell r="V2551">
            <v>2</v>
          </cell>
        </row>
        <row r="2552">
          <cell r="A2552" t="str">
            <v>HEDENSTED</v>
          </cell>
          <cell r="C2552" t="str">
            <v>HANDICAP</v>
          </cell>
          <cell r="I2552" t="str">
            <v>Netto</v>
          </cell>
          <cell r="V2552">
            <v>-250</v>
          </cell>
        </row>
        <row r="2553">
          <cell r="A2553" t="str">
            <v>HEDENSTED</v>
          </cell>
          <cell r="C2553" t="str">
            <v>HANDICAP</v>
          </cell>
          <cell r="I2553" t="str">
            <v>Adm.omk</v>
          </cell>
          <cell r="V2553">
            <v>0</v>
          </cell>
        </row>
        <row r="2554">
          <cell r="A2554" t="str">
            <v>HEDENSTED</v>
          </cell>
          <cell r="C2554" t="str">
            <v>HANDICAP</v>
          </cell>
          <cell r="I2554" t="str">
            <v>EB</v>
          </cell>
          <cell r="V2554">
            <v>250</v>
          </cell>
        </row>
        <row r="2555">
          <cell r="A2555" t="str">
            <v>HEDENSTED</v>
          </cell>
          <cell r="C2555" t="str">
            <v>HANDICAP</v>
          </cell>
          <cell r="I2555" t="str">
            <v>Ture</v>
          </cell>
          <cell r="V2555">
            <v>1</v>
          </cell>
        </row>
        <row r="2556">
          <cell r="A2556" t="str">
            <v>HEDENSTED</v>
          </cell>
          <cell r="C2556" t="str">
            <v>HANDICAP</v>
          </cell>
          <cell r="I2556" t="str">
            <v>Rejselængde</v>
          </cell>
          <cell r="V2556">
            <v>13</v>
          </cell>
        </row>
        <row r="2557">
          <cell r="A2557" t="str">
            <v>HEDENSTED</v>
          </cell>
          <cell r="C2557" t="str">
            <v>HANDICAP</v>
          </cell>
          <cell r="I2557" t="str">
            <v>Passagerer</v>
          </cell>
          <cell r="V2557">
            <v>1</v>
          </cell>
        </row>
        <row r="2558">
          <cell r="A2558" t="str">
            <v>HEDENSTED</v>
          </cell>
          <cell r="C2558" t="str">
            <v>PLUSTUR</v>
          </cell>
          <cell r="I2558" t="str">
            <v>Netto</v>
          </cell>
          <cell r="V2558">
            <v>184986.75</v>
          </cell>
        </row>
        <row r="2559">
          <cell r="A2559" t="str">
            <v>HEDENSTED</v>
          </cell>
          <cell r="C2559" t="str">
            <v>PLUSTUR</v>
          </cell>
          <cell r="I2559" t="str">
            <v>Adm.omk</v>
          </cell>
          <cell r="V2559">
            <v>40778.879999999997</v>
          </cell>
        </row>
        <row r="2560">
          <cell r="A2560" t="str">
            <v>HEDENSTED</v>
          </cell>
          <cell r="C2560" t="str">
            <v>PLUSTUR</v>
          </cell>
          <cell r="I2560" t="str">
            <v>EB</v>
          </cell>
          <cell r="V2560">
            <v>34890</v>
          </cell>
        </row>
        <row r="2561">
          <cell r="A2561" t="str">
            <v>HEDENSTED</v>
          </cell>
          <cell r="C2561" t="str">
            <v>PLUSTUR</v>
          </cell>
          <cell r="I2561" t="str">
            <v>Ture</v>
          </cell>
          <cell r="V2561">
            <v>1268</v>
          </cell>
        </row>
        <row r="2562">
          <cell r="A2562" t="str">
            <v>HEDENSTED</v>
          </cell>
          <cell r="C2562" t="str">
            <v>PLUSTUR</v>
          </cell>
          <cell r="I2562" t="str">
            <v>Rejselængde</v>
          </cell>
          <cell r="V2562">
            <v>13919</v>
          </cell>
        </row>
        <row r="2563">
          <cell r="A2563" t="str">
            <v>HEDENSTED</v>
          </cell>
          <cell r="C2563" t="str">
            <v>PLUSTUR</v>
          </cell>
          <cell r="I2563" t="str">
            <v>Passagerer</v>
          </cell>
          <cell r="V2563">
            <v>1578</v>
          </cell>
        </row>
        <row r="2564">
          <cell r="A2564" t="str">
            <v>HEDENSTED</v>
          </cell>
          <cell r="C2564" t="str">
            <v>PLUSTUR</v>
          </cell>
          <cell r="I2564" t="str">
            <v>Netto</v>
          </cell>
          <cell r="V2564">
            <v>195274.51</v>
          </cell>
        </row>
        <row r="2565">
          <cell r="A2565" t="str">
            <v>HEDENSTED</v>
          </cell>
          <cell r="C2565" t="str">
            <v>PLUSTUR</v>
          </cell>
          <cell r="I2565" t="str">
            <v>Adm.omk</v>
          </cell>
          <cell r="V2565">
            <v>40778.879999999997</v>
          </cell>
        </row>
        <row r="2566">
          <cell r="A2566" t="str">
            <v>HEDENSTED</v>
          </cell>
          <cell r="C2566" t="str">
            <v>PLUSTUR</v>
          </cell>
          <cell r="I2566" t="str">
            <v>EB</v>
          </cell>
          <cell r="V2566">
            <v>25428</v>
          </cell>
        </row>
        <row r="2567">
          <cell r="A2567" t="str">
            <v>HEDENSTED</v>
          </cell>
          <cell r="C2567" t="str">
            <v>PLUSTUR</v>
          </cell>
          <cell r="I2567" t="str">
            <v>Ture</v>
          </cell>
          <cell r="V2567">
            <v>1268</v>
          </cell>
        </row>
        <row r="2568">
          <cell r="A2568" t="str">
            <v>HEDENSTED</v>
          </cell>
          <cell r="C2568" t="str">
            <v>PLUSTUR</v>
          </cell>
          <cell r="I2568" t="str">
            <v>Rejselængde</v>
          </cell>
          <cell r="V2568">
            <v>13919</v>
          </cell>
        </row>
        <row r="2569">
          <cell r="A2569" t="str">
            <v>HEDENSTED</v>
          </cell>
          <cell r="C2569" t="str">
            <v>PLUSTUR</v>
          </cell>
          <cell r="I2569" t="str">
            <v>Passagerer</v>
          </cell>
          <cell r="V2569">
            <v>1770</v>
          </cell>
        </row>
        <row r="2570">
          <cell r="A2570" t="str">
            <v>HEDENSTED</v>
          </cell>
          <cell r="C2570" t="str">
            <v>PLUSTUR</v>
          </cell>
          <cell r="I2570" t="str">
            <v>Netto</v>
          </cell>
          <cell r="V2570">
            <v>273.12</v>
          </cell>
        </row>
        <row r="2571">
          <cell r="A2571" t="str">
            <v>HEDENSTED</v>
          </cell>
          <cell r="C2571" t="str">
            <v>PLUSTUR</v>
          </cell>
          <cell r="I2571" t="str">
            <v>Adm.omk</v>
          </cell>
          <cell r="V2571">
            <v>32.159999999999997</v>
          </cell>
        </row>
        <row r="2572">
          <cell r="A2572" t="str">
            <v>HEDENSTED</v>
          </cell>
          <cell r="C2572" t="str">
            <v>PLUSTUR</v>
          </cell>
          <cell r="I2572" t="str">
            <v>EB</v>
          </cell>
          <cell r="V2572">
            <v>91</v>
          </cell>
        </row>
        <row r="2573">
          <cell r="A2573" t="str">
            <v>HEDENSTED</v>
          </cell>
          <cell r="C2573" t="str">
            <v>PLUSTUR</v>
          </cell>
          <cell r="I2573" t="str">
            <v>Ture</v>
          </cell>
          <cell r="V2573">
            <v>1</v>
          </cell>
        </row>
        <row r="2574">
          <cell r="A2574" t="str">
            <v>HEDENSTED</v>
          </cell>
          <cell r="C2574" t="str">
            <v>PLUSTUR</v>
          </cell>
          <cell r="I2574" t="str">
            <v>Rejselængde</v>
          </cell>
          <cell r="V2574">
            <v>27</v>
          </cell>
        </row>
        <row r="2575">
          <cell r="A2575" t="str">
            <v>HEDENSTED</v>
          </cell>
          <cell r="C2575" t="str">
            <v>PLUSTUR</v>
          </cell>
          <cell r="I2575" t="str">
            <v>Passagerer</v>
          </cell>
          <cell r="V2575">
            <v>1</v>
          </cell>
        </row>
        <row r="2576">
          <cell r="A2576" t="str">
            <v>HEDENSTED</v>
          </cell>
          <cell r="C2576" t="str">
            <v>PLUSTUR</v>
          </cell>
          <cell r="I2576" t="str">
            <v>Netto</v>
          </cell>
          <cell r="V2576">
            <v>1284.9699999999998</v>
          </cell>
        </row>
        <row r="2577">
          <cell r="A2577" t="str">
            <v>HEDENSTED</v>
          </cell>
          <cell r="C2577" t="str">
            <v>PLUSTUR</v>
          </cell>
          <cell r="I2577" t="str">
            <v>Adm.omk</v>
          </cell>
          <cell r="V2577">
            <v>225.11999999999998</v>
          </cell>
        </row>
        <row r="2578">
          <cell r="A2578" t="str">
            <v>HEDENSTED</v>
          </cell>
          <cell r="C2578" t="str">
            <v>PLUSTUR</v>
          </cell>
          <cell r="I2578" t="str">
            <v>EB</v>
          </cell>
          <cell r="V2578">
            <v>270</v>
          </cell>
        </row>
        <row r="2579">
          <cell r="A2579" t="str">
            <v>HEDENSTED</v>
          </cell>
          <cell r="C2579" t="str">
            <v>PLUSTUR</v>
          </cell>
          <cell r="I2579" t="str">
            <v>Ture</v>
          </cell>
          <cell r="V2579">
            <v>7</v>
          </cell>
        </row>
        <row r="2580">
          <cell r="A2580" t="str">
            <v>HEDENSTED</v>
          </cell>
          <cell r="C2580" t="str">
            <v>PLUSTUR</v>
          </cell>
          <cell r="I2580" t="str">
            <v>Rejselængde</v>
          </cell>
          <cell r="V2580">
            <v>83</v>
          </cell>
        </row>
        <row r="2581">
          <cell r="A2581" t="str">
            <v>HEDENSTED</v>
          </cell>
          <cell r="C2581" t="str">
            <v>PLUSTUR</v>
          </cell>
          <cell r="I2581" t="str">
            <v>Passagerer</v>
          </cell>
          <cell r="V2581">
            <v>10</v>
          </cell>
        </row>
        <row r="2582">
          <cell r="A2582" t="str">
            <v>HEDENSTED</v>
          </cell>
          <cell r="C2582" t="str">
            <v>PLUSTUR</v>
          </cell>
          <cell r="I2582" t="str">
            <v>Netto</v>
          </cell>
          <cell r="V2582">
            <v>310.65999999999997</v>
          </cell>
        </row>
        <row r="2583">
          <cell r="A2583" t="str">
            <v>HEDENSTED</v>
          </cell>
          <cell r="C2583" t="str">
            <v>PLUSTUR</v>
          </cell>
          <cell r="I2583" t="str">
            <v>Adm.omk</v>
          </cell>
          <cell r="V2583">
            <v>96.47999999999999</v>
          </cell>
        </row>
        <row r="2584">
          <cell r="A2584" t="str">
            <v>HEDENSTED</v>
          </cell>
          <cell r="C2584" t="str">
            <v>PLUSTUR</v>
          </cell>
          <cell r="I2584" t="str">
            <v>EB</v>
          </cell>
          <cell r="V2584">
            <v>250</v>
          </cell>
        </row>
        <row r="2585">
          <cell r="A2585" t="str">
            <v>HEDENSTED</v>
          </cell>
          <cell r="C2585" t="str">
            <v>PLUSTUR</v>
          </cell>
          <cell r="I2585" t="str">
            <v>Ture</v>
          </cell>
          <cell r="V2585">
            <v>3</v>
          </cell>
        </row>
        <row r="2586">
          <cell r="A2586" t="str">
            <v>HEDENSTED</v>
          </cell>
          <cell r="C2586" t="str">
            <v>PLUSTUR</v>
          </cell>
          <cell r="I2586" t="str">
            <v>Rejselængde</v>
          </cell>
          <cell r="V2586">
            <v>37</v>
          </cell>
        </row>
        <row r="2587">
          <cell r="A2587" t="str">
            <v>HEDENSTED</v>
          </cell>
          <cell r="C2587" t="str">
            <v>PLUSTUR</v>
          </cell>
          <cell r="I2587" t="str">
            <v>Passagerer</v>
          </cell>
          <cell r="V2587">
            <v>3</v>
          </cell>
        </row>
        <row r="2588">
          <cell r="A2588" t="str">
            <v>HEDENSTED</v>
          </cell>
          <cell r="C2588" t="str">
            <v>TELETAXI</v>
          </cell>
          <cell r="I2588" t="str">
            <v>Netto</v>
          </cell>
          <cell r="V2588">
            <v>244.10000000000002</v>
          </cell>
        </row>
        <row r="2589">
          <cell r="A2589" t="str">
            <v>HEDENSTED</v>
          </cell>
          <cell r="C2589" t="str">
            <v>TELETAXI</v>
          </cell>
          <cell r="I2589" t="str">
            <v>Adm.omk</v>
          </cell>
          <cell r="V2589">
            <v>64.319999999999993</v>
          </cell>
        </row>
        <row r="2590">
          <cell r="A2590" t="str">
            <v>HEDENSTED</v>
          </cell>
          <cell r="C2590" t="str">
            <v>TELETAXI</v>
          </cell>
          <cell r="I2590" t="str">
            <v>EB</v>
          </cell>
          <cell r="V2590">
            <v>0</v>
          </cell>
        </row>
        <row r="2591">
          <cell r="A2591" t="str">
            <v>HEDENSTED</v>
          </cell>
          <cell r="C2591" t="str">
            <v>TELETAXI</v>
          </cell>
          <cell r="I2591" t="str">
            <v>Ture</v>
          </cell>
          <cell r="V2591">
            <v>2</v>
          </cell>
        </row>
        <row r="2592">
          <cell r="A2592" t="str">
            <v>HEDENSTED</v>
          </cell>
          <cell r="C2592" t="str">
            <v>TELETAXI</v>
          </cell>
          <cell r="I2592" t="str">
            <v>Rejselængde</v>
          </cell>
          <cell r="V2592">
            <v>23</v>
          </cell>
        </row>
        <row r="2593">
          <cell r="A2593" t="str">
            <v>HEDENSTED</v>
          </cell>
          <cell r="C2593" t="str">
            <v>TELETAXI</v>
          </cell>
          <cell r="I2593" t="str">
            <v>Passagerer</v>
          </cell>
          <cell r="V2593">
            <v>2</v>
          </cell>
        </row>
        <row r="2594">
          <cell r="A2594" t="str">
            <v>HEDENSTED</v>
          </cell>
          <cell r="C2594" t="str">
            <v>TELETAXI</v>
          </cell>
          <cell r="I2594" t="str">
            <v>Netto</v>
          </cell>
          <cell r="V2594">
            <v>3631.08</v>
          </cell>
        </row>
        <row r="2595">
          <cell r="A2595" t="str">
            <v>HEDENSTED</v>
          </cell>
          <cell r="C2595" t="str">
            <v>TELETAXI</v>
          </cell>
          <cell r="I2595" t="str">
            <v>Adm.omk</v>
          </cell>
          <cell r="V2595">
            <v>546.72</v>
          </cell>
        </row>
        <row r="2596">
          <cell r="A2596" t="str">
            <v>HEDENSTED</v>
          </cell>
          <cell r="C2596" t="str">
            <v>TELETAXI</v>
          </cell>
          <cell r="I2596" t="str">
            <v>EB</v>
          </cell>
          <cell r="V2596">
            <v>34</v>
          </cell>
        </row>
        <row r="2597">
          <cell r="A2597" t="str">
            <v>HEDENSTED</v>
          </cell>
          <cell r="C2597" t="str">
            <v>TELETAXI</v>
          </cell>
          <cell r="I2597" t="str">
            <v>Ture</v>
          </cell>
          <cell r="V2597">
            <v>17</v>
          </cell>
        </row>
        <row r="2598">
          <cell r="A2598" t="str">
            <v>HEDENSTED</v>
          </cell>
          <cell r="C2598" t="str">
            <v>TELETAXI</v>
          </cell>
          <cell r="I2598" t="str">
            <v>Rejselængde</v>
          </cell>
          <cell r="V2598">
            <v>237</v>
          </cell>
        </row>
        <row r="2599">
          <cell r="A2599" t="str">
            <v>HEDENSTED</v>
          </cell>
          <cell r="C2599" t="str">
            <v>TELETAXI</v>
          </cell>
          <cell r="I2599" t="str">
            <v>Passagerer</v>
          </cell>
          <cell r="V2599">
            <v>19</v>
          </cell>
        </row>
        <row r="2600">
          <cell r="A2600" t="str">
            <v>HEDENSTED</v>
          </cell>
          <cell r="C2600" t="str">
            <v>TELETAXI</v>
          </cell>
          <cell r="I2600" t="str">
            <v>Netto</v>
          </cell>
          <cell r="V2600">
            <v>4603.26</v>
          </cell>
        </row>
        <row r="2601">
          <cell r="A2601" t="str">
            <v>HEDENSTED</v>
          </cell>
          <cell r="C2601" t="str">
            <v>TELETAXI</v>
          </cell>
          <cell r="I2601" t="str">
            <v>Adm.omk</v>
          </cell>
          <cell r="V2601">
            <v>611.04</v>
          </cell>
        </row>
        <row r="2602">
          <cell r="A2602" t="str">
            <v>HEDENSTED</v>
          </cell>
          <cell r="C2602" t="str">
            <v>TELETAXI</v>
          </cell>
          <cell r="I2602" t="str">
            <v>EB</v>
          </cell>
          <cell r="V2602">
            <v>112</v>
          </cell>
        </row>
        <row r="2603">
          <cell r="A2603" t="str">
            <v>HEDENSTED</v>
          </cell>
          <cell r="C2603" t="str">
            <v>TELETAXI</v>
          </cell>
          <cell r="I2603" t="str">
            <v>Ture</v>
          </cell>
          <cell r="V2603">
            <v>19</v>
          </cell>
        </row>
        <row r="2604">
          <cell r="A2604" t="str">
            <v>HEDENSTED</v>
          </cell>
          <cell r="C2604" t="str">
            <v>TELETAXI</v>
          </cell>
          <cell r="I2604" t="str">
            <v>Rejselængde</v>
          </cell>
          <cell r="V2604">
            <v>279</v>
          </cell>
        </row>
        <row r="2605">
          <cell r="A2605" t="str">
            <v>HEDENSTED</v>
          </cell>
          <cell r="C2605" t="str">
            <v>TELETAXI</v>
          </cell>
          <cell r="I2605" t="str">
            <v>Passagerer</v>
          </cell>
          <cell r="V2605">
            <v>24</v>
          </cell>
        </row>
        <row r="2606">
          <cell r="A2606" t="str">
            <v>HEDENSTED</v>
          </cell>
          <cell r="C2606" t="str">
            <v>TELETAXI</v>
          </cell>
          <cell r="I2606" t="str">
            <v>Netto</v>
          </cell>
          <cell r="V2606">
            <v>7960.6500000000005</v>
          </cell>
        </row>
        <row r="2607">
          <cell r="A2607" t="str">
            <v>HEDENSTED</v>
          </cell>
          <cell r="C2607" t="str">
            <v>TELETAXI</v>
          </cell>
          <cell r="I2607" t="str">
            <v>Adm.omk</v>
          </cell>
          <cell r="V2607">
            <v>1318.5600000000002</v>
          </cell>
        </row>
        <row r="2608">
          <cell r="A2608" t="str">
            <v>HEDENSTED</v>
          </cell>
          <cell r="C2608" t="str">
            <v>TELETAXI</v>
          </cell>
          <cell r="I2608" t="str">
            <v>EB</v>
          </cell>
          <cell r="V2608">
            <v>1816</v>
          </cell>
        </row>
        <row r="2609">
          <cell r="A2609" t="str">
            <v>HEDENSTED</v>
          </cell>
          <cell r="C2609" t="str">
            <v>TELETAXI</v>
          </cell>
          <cell r="I2609" t="str">
            <v>Ture</v>
          </cell>
          <cell r="V2609">
            <v>41</v>
          </cell>
        </row>
        <row r="2610">
          <cell r="A2610" t="str">
            <v>HEDENSTED</v>
          </cell>
          <cell r="C2610" t="str">
            <v>TELETAXI</v>
          </cell>
          <cell r="I2610" t="str">
            <v>Rejselængde</v>
          </cell>
          <cell r="V2610">
            <v>597</v>
          </cell>
        </row>
        <row r="2611">
          <cell r="A2611" t="str">
            <v>HEDENSTED</v>
          </cell>
          <cell r="C2611" t="str">
            <v>TELETAXI</v>
          </cell>
          <cell r="I2611" t="str">
            <v>Passagerer</v>
          </cell>
          <cell r="V2611">
            <v>49</v>
          </cell>
        </row>
        <row r="2612">
          <cell r="A2612" t="str">
            <v>HEDENSTED</v>
          </cell>
          <cell r="C2612" t="str">
            <v>TELETAXI</v>
          </cell>
          <cell r="I2612" t="str">
            <v>Netto</v>
          </cell>
          <cell r="V2612">
            <v>458.12</v>
          </cell>
        </row>
        <row r="2613">
          <cell r="A2613" t="str">
            <v>HEDENSTED</v>
          </cell>
          <cell r="C2613" t="str">
            <v>TELETAXI</v>
          </cell>
          <cell r="I2613" t="str">
            <v>Adm.omk</v>
          </cell>
          <cell r="V2613">
            <v>128.63999999999999</v>
          </cell>
        </row>
        <row r="2614">
          <cell r="A2614" t="str">
            <v>HEDENSTED</v>
          </cell>
          <cell r="C2614" t="str">
            <v>TELETAXI</v>
          </cell>
          <cell r="I2614" t="str">
            <v>EB</v>
          </cell>
          <cell r="V2614">
            <v>78</v>
          </cell>
        </row>
        <row r="2615">
          <cell r="A2615" t="str">
            <v>HEDENSTED</v>
          </cell>
          <cell r="C2615" t="str">
            <v>TELETAXI</v>
          </cell>
          <cell r="I2615" t="str">
            <v>Ture</v>
          </cell>
          <cell r="V2615">
            <v>4</v>
          </cell>
        </row>
        <row r="2616">
          <cell r="A2616" t="str">
            <v>HEDENSTED</v>
          </cell>
          <cell r="C2616" t="str">
            <v>TELETAXI</v>
          </cell>
          <cell r="I2616" t="str">
            <v>Rejselængde</v>
          </cell>
          <cell r="V2616">
            <v>58</v>
          </cell>
        </row>
        <row r="2617">
          <cell r="A2617" t="str">
            <v>HEDENSTED</v>
          </cell>
          <cell r="C2617" t="str">
            <v>TELETAXI</v>
          </cell>
          <cell r="I2617" t="str">
            <v>Passagerer</v>
          </cell>
          <cell r="V2617">
            <v>4</v>
          </cell>
        </row>
        <row r="2618">
          <cell r="A2618" t="str">
            <v>HEDENSTED</v>
          </cell>
          <cell r="C2618" t="str">
            <v>TELETAXI</v>
          </cell>
          <cell r="I2618" t="str">
            <v>Netto</v>
          </cell>
          <cell r="V2618">
            <v>264.44</v>
          </cell>
        </row>
        <row r="2619">
          <cell r="A2619" t="str">
            <v>HEDENSTED</v>
          </cell>
          <cell r="C2619" t="str">
            <v>TELETAXI</v>
          </cell>
          <cell r="I2619" t="str">
            <v>Adm.omk</v>
          </cell>
          <cell r="V2619">
            <v>32.159999999999997</v>
          </cell>
        </row>
        <row r="2620">
          <cell r="A2620" t="str">
            <v>HEDENSTED</v>
          </cell>
          <cell r="C2620" t="str">
            <v>TELETAXI</v>
          </cell>
          <cell r="I2620" t="str">
            <v>EB</v>
          </cell>
          <cell r="V2620">
            <v>0</v>
          </cell>
        </row>
        <row r="2621">
          <cell r="A2621" t="str">
            <v>HEDENSTED</v>
          </cell>
          <cell r="C2621" t="str">
            <v>TELETAXI</v>
          </cell>
          <cell r="I2621" t="str">
            <v>Ture</v>
          </cell>
          <cell r="V2621">
            <v>1</v>
          </cell>
        </row>
        <row r="2622">
          <cell r="A2622" t="str">
            <v>HEDENSTED</v>
          </cell>
          <cell r="C2622" t="str">
            <v>TELETAXI</v>
          </cell>
          <cell r="I2622" t="str">
            <v>Rejselængde</v>
          </cell>
          <cell r="V2622">
            <v>17</v>
          </cell>
        </row>
        <row r="2623">
          <cell r="A2623" t="str">
            <v>HEDENSTED</v>
          </cell>
          <cell r="C2623" t="str">
            <v>TELETAXI</v>
          </cell>
          <cell r="I2623" t="str">
            <v>Passagerer</v>
          </cell>
          <cell r="V2623">
            <v>1</v>
          </cell>
        </row>
        <row r="2624">
          <cell r="A2624" t="str">
            <v>HEDENSTED</v>
          </cell>
          <cell r="C2624" t="str">
            <v>TELETAXI</v>
          </cell>
          <cell r="I2624" t="str">
            <v>Netto</v>
          </cell>
          <cell r="V2624">
            <v>20956.57</v>
          </cell>
        </row>
        <row r="2625">
          <cell r="A2625" t="str">
            <v>HEDENSTED</v>
          </cell>
          <cell r="C2625" t="str">
            <v>TELETAXI</v>
          </cell>
          <cell r="I2625" t="str">
            <v>Adm.omk</v>
          </cell>
          <cell r="V2625">
            <v>3087.36</v>
          </cell>
        </row>
        <row r="2626">
          <cell r="A2626" t="str">
            <v>HEDENSTED</v>
          </cell>
          <cell r="C2626" t="str">
            <v>TELETAXI</v>
          </cell>
          <cell r="I2626" t="str">
            <v>EB</v>
          </cell>
          <cell r="V2626">
            <v>68</v>
          </cell>
        </row>
        <row r="2627">
          <cell r="A2627" t="str">
            <v>HEDENSTED</v>
          </cell>
          <cell r="C2627" t="str">
            <v>TELETAXI</v>
          </cell>
          <cell r="I2627" t="str">
            <v>Ture</v>
          </cell>
          <cell r="V2627">
            <v>96</v>
          </cell>
        </row>
        <row r="2628">
          <cell r="A2628" t="str">
            <v>HEDENSTED</v>
          </cell>
          <cell r="C2628" t="str">
            <v>TELETAXI</v>
          </cell>
          <cell r="I2628" t="str">
            <v>Rejselængde</v>
          </cell>
          <cell r="V2628">
            <v>1349</v>
          </cell>
        </row>
        <row r="2629">
          <cell r="A2629" t="str">
            <v>HEDENSTED</v>
          </cell>
          <cell r="C2629" t="str">
            <v>TELETAXI</v>
          </cell>
          <cell r="I2629" t="str">
            <v>Passagerer</v>
          </cell>
          <cell r="V2629">
            <v>100</v>
          </cell>
        </row>
        <row r="2630">
          <cell r="A2630" t="str">
            <v>HEDENSTED</v>
          </cell>
          <cell r="C2630" t="str">
            <v>TELETAXI</v>
          </cell>
          <cell r="I2630" t="str">
            <v>Netto</v>
          </cell>
          <cell r="V2630">
            <v>23694.82</v>
          </cell>
        </row>
        <row r="2631">
          <cell r="A2631" t="str">
            <v>HEDENSTED</v>
          </cell>
          <cell r="C2631" t="str">
            <v>TELETAXI</v>
          </cell>
          <cell r="I2631" t="str">
            <v>Adm.omk</v>
          </cell>
          <cell r="V2631">
            <v>4373.76</v>
          </cell>
        </row>
        <row r="2632">
          <cell r="A2632" t="str">
            <v>HEDENSTED</v>
          </cell>
          <cell r="C2632" t="str">
            <v>TELETAXI</v>
          </cell>
          <cell r="I2632" t="str">
            <v>EB</v>
          </cell>
          <cell r="V2632">
            <v>4251</v>
          </cell>
        </row>
        <row r="2633">
          <cell r="A2633" t="str">
            <v>HEDENSTED</v>
          </cell>
          <cell r="C2633" t="str">
            <v>TELETAXI</v>
          </cell>
          <cell r="I2633" t="str">
            <v>Ture</v>
          </cell>
          <cell r="V2633">
            <v>136</v>
          </cell>
        </row>
        <row r="2634">
          <cell r="A2634" t="str">
            <v>HEDENSTED</v>
          </cell>
          <cell r="C2634" t="str">
            <v>TELETAXI</v>
          </cell>
          <cell r="I2634" t="str">
            <v>Rejselængde</v>
          </cell>
          <cell r="V2634">
            <v>1721</v>
          </cell>
        </row>
        <row r="2635">
          <cell r="A2635" t="str">
            <v>HEDENSTED</v>
          </cell>
          <cell r="C2635" t="str">
            <v>TELETAXI</v>
          </cell>
          <cell r="I2635" t="str">
            <v>Passagerer</v>
          </cell>
          <cell r="V2635">
            <v>157</v>
          </cell>
        </row>
        <row r="2636">
          <cell r="A2636" t="str">
            <v>HEDENSTED</v>
          </cell>
          <cell r="C2636" t="str">
            <v>TELETAXI</v>
          </cell>
          <cell r="I2636" t="str">
            <v>Netto</v>
          </cell>
          <cell r="V2636">
            <v>95251.140000000014</v>
          </cell>
        </row>
        <row r="2637">
          <cell r="A2637" t="str">
            <v>HEDENSTED</v>
          </cell>
          <cell r="C2637" t="str">
            <v>TELETAXI</v>
          </cell>
          <cell r="I2637" t="str">
            <v>Adm.omk</v>
          </cell>
          <cell r="V2637">
            <v>14890.08</v>
          </cell>
        </row>
        <row r="2638">
          <cell r="A2638" t="str">
            <v>HEDENSTED</v>
          </cell>
          <cell r="C2638" t="str">
            <v>TELETAXI</v>
          </cell>
          <cell r="I2638" t="str">
            <v>EB</v>
          </cell>
          <cell r="V2638">
            <v>3997</v>
          </cell>
        </row>
        <row r="2639">
          <cell r="A2639" t="str">
            <v>HEDENSTED</v>
          </cell>
          <cell r="C2639" t="str">
            <v>TELETAXI</v>
          </cell>
          <cell r="I2639" t="str">
            <v>Ture</v>
          </cell>
          <cell r="V2639">
            <v>463</v>
          </cell>
        </row>
        <row r="2640">
          <cell r="A2640" t="str">
            <v>HEDENSTED</v>
          </cell>
          <cell r="C2640" t="str">
            <v>TELETAXI</v>
          </cell>
          <cell r="I2640" t="str">
            <v>Rejselængde</v>
          </cell>
          <cell r="V2640">
            <v>5546</v>
          </cell>
        </row>
        <row r="2641">
          <cell r="A2641" t="str">
            <v>HEDENSTED</v>
          </cell>
          <cell r="C2641" t="str">
            <v>TELETAXI</v>
          </cell>
          <cell r="I2641" t="str">
            <v>Passagerer</v>
          </cell>
          <cell r="V2641">
            <v>529</v>
          </cell>
        </row>
        <row r="2642">
          <cell r="A2642" t="str">
            <v>HEDENSTED</v>
          </cell>
          <cell r="C2642" t="str">
            <v>TELETAXI</v>
          </cell>
          <cell r="I2642" t="str">
            <v>Netto</v>
          </cell>
          <cell r="V2642">
            <v>405.23</v>
          </cell>
        </row>
        <row r="2643">
          <cell r="A2643" t="str">
            <v>HEDENSTED</v>
          </cell>
          <cell r="C2643" t="str">
            <v>TELETAXI</v>
          </cell>
          <cell r="I2643" t="str">
            <v>Adm.omk</v>
          </cell>
          <cell r="V2643">
            <v>96.47999999999999</v>
          </cell>
        </row>
        <row r="2644">
          <cell r="A2644" t="str">
            <v>HEDENSTED</v>
          </cell>
          <cell r="C2644" t="str">
            <v>TELETAXI</v>
          </cell>
          <cell r="I2644" t="str">
            <v>EB</v>
          </cell>
          <cell r="V2644">
            <v>51</v>
          </cell>
        </row>
        <row r="2645">
          <cell r="A2645" t="str">
            <v>HEDENSTED</v>
          </cell>
          <cell r="C2645" t="str">
            <v>TELETAXI</v>
          </cell>
          <cell r="I2645" t="str">
            <v>Ture</v>
          </cell>
          <cell r="V2645">
            <v>3</v>
          </cell>
        </row>
        <row r="2646">
          <cell r="A2646" t="str">
            <v>HEDENSTED</v>
          </cell>
          <cell r="C2646" t="str">
            <v>TELETAXI</v>
          </cell>
          <cell r="I2646" t="str">
            <v>Rejselængde</v>
          </cell>
          <cell r="V2646">
            <v>33</v>
          </cell>
        </row>
        <row r="2647">
          <cell r="A2647" t="str">
            <v>HEDENSTED</v>
          </cell>
          <cell r="C2647" t="str">
            <v>TELETAXI</v>
          </cell>
          <cell r="I2647" t="str">
            <v>Passagerer</v>
          </cell>
          <cell r="V2647">
            <v>3</v>
          </cell>
        </row>
        <row r="2648">
          <cell r="A2648" t="str">
            <v>HEDENSTED</v>
          </cell>
          <cell r="C2648" t="str">
            <v>TELETAXI</v>
          </cell>
          <cell r="I2648" t="str">
            <v>Netto</v>
          </cell>
          <cell r="V2648">
            <v>3738.0400000000009</v>
          </cell>
        </row>
        <row r="2649">
          <cell r="A2649" t="str">
            <v>HEDENSTED</v>
          </cell>
          <cell r="C2649" t="str">
            <v>TELETAXI</v>
          </cell>
          <cell r="I2649" t="str">
            <v>Adm.omk</v>
          </cell>
          <cell r="V2649">
            <v>675.3599999999999</v>
          </cell>
        </row>
        <row r="2650">
          <cell r="A2650" t="str">
            <v>HEDENSTED</v>
          </cell>
          <cell r="C2650" t="str">
            <v>TELETAXI</v>
          </cell>
          <cell r="I2650" t="str">
            <v>EB</v>
          </cell>
          <cell r="V2650">
            <v>0</v>
          </cell>
        </row>
        <row r="2651">
          <cell r="A2651" t="str">
            <v>HEDENSTED</v>
          </cell>
          <cell r="C2651" t="str">
            <v>TELETAXI</v>
          </cell>
          <cell r="I2651" t="str">
            <v>Ture</v>
          </cell>
          <cell r="V2651">
            <v>21</v>
          </cell>
        </row>
        <row r="2652">
          <cell r="A2652" t="str">
            <v>HEDENSTED</v>
          </cell>
          <cell r="C2652" t="str">
            <v>TELETAXI</v>
          </cell>
          <cell r="I2652" t="str">
            <v>Rejselængde</v>
          </cell>
          <cell r="V2652">
            <v>231</v>
          </cell>
        </row>
        <row r="2653">
          <cell r="A2653" t="str">
            <v>HEDENSTED</v>
          </cell>
          <cell r="C2653" t="str">
            <v>TELETAXI</v>
          </cell>
          <cell r="I2653" t="str">
            <v>Passagerer</v>
          </cell>
          <cell r="V2653">
            <v>21</v>
          </cell>
        </row>
        <row r="2654">
          <cell r="A2654" t="str">
            <v>HEDENSTED</v>
          </cell>
          <cell r="C2654" t="str">
            <v>TELETAXI</v>
          </cell>
          <cell r="I2654" t="str">
            <v>Netto</v>
          </cell>
          <cell r="V2654">
            <v>255.87</v>
          </cell>
        </row>
        <row r="2655">
          <cell r="A2655" t="str">
            <v>HEDENSTED</v>
          </cell>
          <cell r="C2655" t="str">
            <v>TELETAXI</v>
          </cell>
          <cell r="I2655" t="str">
            <v>Adm.omk</v>
          </cell>
          <cell r="V2655">
            <v>64.319999999999993</v>
          </cell>
        </row>
        <row r="2656">
          <cell r="A2656" t="str">
            <v>HEDENSTED</v>
          </cell>
          <cell r="C2656" t="str">
            <v>TELETAXI</v>
          </cell>
          <cell r="I2656" t="str">
            <v>EB</v>
          </cell>
          <cell r="V2656">
            <v>0</v>
          </cell>
        </row>
        <row r="2657">
          <cell r="A2657" t="str">
            <v>HEDENSTED</v>
          </cell>
          <cell r="C2657" t="str">
            <v>TELETAXI</v>
          </cell>
          <cell r="I2657" t="str">
            <v>Ture</v>
          </cell>
          <cell r="V2657">
            <v>2</v>
          </cell>
        </row>
        <row r="2658">
          <cell r="A2658" t="str">
            <v>HEDENSTED</v>
          </cell>
          <cell r="C2658" t="str">
            <v>TELETAXI</v>
          </cell>
          <cell r="I2658" t="str">
            <v>Rejselængde</v>
          </cell>
          <cell r="V2658">
            <v>10</v>
          </cell>
        </row>
        <row r="2659">
          <cell r="A2659" t="str">
            <v>HEDENSTED</v>
          </cell>
          <cell r="C2659" t="str">
            <v>TELETAXI</v>
          </cell>
          <cell r="I2659" t="str">
            <v>Passagerer</v>
          </cell>
          <cell r="V2659">
            <v>2</v>
          </cell>
        </row>
        <row r="2660">
          <cell r="A2660" t="str">
            <v>HEDENSTED</v>
          </cell>
          <cell r="C2660" t="str">
            <v>TELETAXI</v>
          </cell>
          <cell r="I2660" t="str">
            <v>Netto</v>
          </cell>
          <cell r="V2660">
            <v>100832.24</v>
          </cell>
        </row>
        <row r="2661">
          <cell r="A2661" t="str">
            <v>HEDENSTED</v>
          </cell>
          <cell r="C2661" t="str">
            <v>TELETAXI</v>
          </cell>
          <cell r="I2661" t="str">
            <v>Adm.omk</v>
          </cell>
          <cell r="V2661">
            <v>11481.120000000003</v>
          </cell>
        </row>
        <row r="2662">
          <cell r="A2662" t="str">
            <v>HEDENSTED</v>
          </cell>
          <cell r="C2662" t="str">
            <v>TELETAXI</v>
          </cell>
          <cell r="I2662" t="str">
            <v>EB</v>
          </cell>
          <cell r="V2662">
            <v>48</v>
          </cell>
        </row>
        <row r="2663">
          <cell r="A2663" t="str">
            <v>HEDENSTED</v>
          </cell>
          <cell r="C2663" t="str">
            <v>TELETAXI</v>
          </cell>
          <cell r="I2663" t="str">
            <v>Ture</v>
          </cell>
          <cell r="V2663">
            <v>357</v>
          </cell>
        </row>
        <row r="2664">
          <cell r="A2664" t="str">
            <v>HEDENSTED</v>
          </cell>
          <cell r="C2664" t="str">
            <v>TELETAXI</v>
          </cell>
          <cell r="I2664" t="str">
            <v>Rejselængde</v>
          </cell>
          <cell r="V2664">
            <v>3160</v>
          </cell>
        </row>
        <row r="2665">
          <cell r="A2665" t="str">
            <v>HEDENSTED</v>
          </cell>
          <cell r="C2665" t="str">
            <v>TELETAXI</v>
          </cell>
          <cell r="I2665" t="str">
            <v>Passagerer</v>
          </cell>
          <cell r="V2665">
            <v>709</v>
          </cell>
        </row>
        <row r="2666">
          <cell r="A2666" t="str">
            <v>HEDENSTED</v>
          </cell>
          <cell r="C2666" t="str">
            <v>TELETAXI</v>
          </cell>
          <cell r="I2666" t="str">
            <v>Netto</v>
          </cell>
          <cell r="V2666">
            <v>177.76</v>
          </cell>
        </row>
        <row r="2667">
          <cell r="A2667" t="str">
            <v>HEDENSTED</v>
          </cell>
          <cell r="C2667" t="str">
            <v>TELETAXI</v>
          </cell>
          <cell r="I2667" t="str">
            <v>Adm.omk</v>
          </cell>
          <cell r="V2667">
            <v>32.159999999999997</v>
          </cell>
        </row>
        <row r="2668">
          <cell r="A2668" t="str">
            <v>HEDENSTED</v>
          </cell>
          <cell r="C2668" t="str">
            <v>TELETAXI</v>
          </cell>
          <cell r="I2668" t="str">
            <v>EB</v>
          </cell>
          <cell r="V2668">
            <v>0</v>
          </cell>
        </row>
        <row r="2669">
          <cell r="A2669" t="str">
            <v>HEDENSTED</v>
          </cell>
          <cell r="C2669" t="str">
            <v>TELETAXI</v>
          </cell>
          <cell r="I2669" t="str">
            <v>Ture</v>
          </cell>
          <cell r="V2669">
            <v>1</v>
          </cell>
        </row>
        <row r="2670">
          <cell r="A2670" t="str">
            <v>HEDENSTED</v>
          </cell>
          <cell r="C2670" t="str">
            <v>TELETAXI</v>
          </cell>
          <cell r="I2670" t="str">
            <v>Rejselængde</v>
          </cell>
          <cell r="V2670">
            <v>5</v>
          </cell>
        </row>
        <row r="2671">
          <cell r="A2671" t="str">
            <v>HEDENSTED</v>
          </cell>
          <cell r="C2671" t="str">
            <v>TELETAXI</v>
          </cell>
          <cell r="I2671" t="str">
            <v>Passagerer</v>
          </cell>
          <cell r="V2671">
            <v>1</v>
          </cell>
        </row>
        <row r="2672">
          <cell r="A2672" t="str">
            <v>HEDENSTED</v>
          </cell>
          <cell r="C2672" t="str">
            <v>TELETAXI</v>
          </cell>
          <cell r="I2672" t="str">
            <v>Netto</v>
          </cell>
          <cell r="V2672">
            <v>61435.130000000005</v>
          </cell>
        </row>
        <row r="2673">
          <cell r="A2673" t="str">
            <v>HEDENSTED</v>
          </cell>
          <cell r="C2673" t="str">
            <v>TELETAXI</v>
          </cell>
          <cell r="I2673" t="str">
            <v>Adm.omk</v>
          </cell>
          <cell r="V2673">
            <v>11030.88</v>
          </cell>
        </row>
        <row r="2674">
          <cell r="A2674" t="str">
            <v>HEDENSTED</v>
          </cell>
          <cell r="C2674" t="str">
            <v>TELETAXI</v>
          </cell>
          <cell r="I2674" t="str">
            <v>EB</v>
          </cell>
          <cell r="V2674">
            <v>24</v>
          </cell>
        </row>
        <row r="2675">
          <cell r="A2675" t="str">
            <v>HEDENSTED</v>
          </cell>
          <cell r="C2675" t="str">
            <v>TELETAXI</v>
          </cell>
          <cell r="I2675" t="str">
            <v>Ture</v>
          </cell>
          <cell r="V2675">
            <v>343</v>
          </cell>
        </row>
        <row r="2676">
          <cell r="A2676" t="str">
            <v>HEDENSTED</v>
          </cell>
          <cell r="C2676" t="str">
            <v>TELETAXI</v>
          </cell>
          <cell r="I2676" t="str">
            <v>Rejselængde</v>
          </cell>
          <cell r="V2676">
            <v>3662</v>
          </cell>
        </row>
        <row r="2677">
          <cell r="A2677" t="str">
            <v>HEDENSTED</v>
          </cell>
          <cell r="C2677" t="str">
            <v>TELETAXI</v>
          </cell>
          <cell r="I2677" t="str">
            <v>Passagerer</v>
          </cell>
          <cell r="V2677">
            <v>344</v>
          </cell>
        </row>
        <row r="2678">
          <cell r="A2678" t="str">
            <v>HEDENSTED</v>
          </cell>
          <cell r="C2678" t="str">
            <v>TELETAXI</v>
          </cell>
          <cell r="I2678" t="str">
            <v>Netto</v>
          </cell>
          <cell r="V2678">
            <v>29188.870000000003</v>
          </cell>
        </row>
        <row r="2679">
          <cell r="A2679" t="str">
            <v>HEDENSTED</v>
          </cell>
          <cell r="C2679" t="str">
            <v>TELETAXI</v>
          </cell>
          <cell r="I2679" t="str">
            <v>Adm.omk</v>
          </cell>
          <cell r="V2679">
            <v>5595.84</v>
          </cell>
        </row>
        <row r="2680">
          <cell r="A2680" t="str">
            <v>HEDENSTED</v>
          </cell>
          <cell r="C2680" t="str">
            <v>TELETAXI</v>
          </cell>
          <cell r="I2680" t="str">
            <v>EB</v>
          </cell>
          <cell r="V2680">
            <v>96</v>
          </cell>
        </row>
        <row r="2681">
          <cell r="A2681" t="str">
            <v>HEDENSTED</v>
          </cell>
          <cell r="C2681" t="str">
            <v>TELETAXI</v>
          </cell>
          <cell r="I2681" t="str">
            <v>Ture</v>
          </cell>
          <cell r="V2681">
            <v>174</v>
          </cell>
        </row>
        <row r="2682">
          <cell r="A2682" t="str">
            <v>HEDENSTED</v>
          </cell>
          <cell r="C2682" t="str">
            <v>TELETAXI</v>
          </cell>
          <cell r="I2682" t="str">
            <v>Rejselængde</v>
          </cell>
          <cell r="V2682">
            <v>518</v>
          </cell>
        </row>
        <row r="2683">
          <cell r="A2683" t="str">
            <v>HEDENSTED</v>
          </cell>
          <cell r="C2683" t="str">
            <v>TELETAXI</v>
          </cell>
          <cell r="I2683" t="str">
            <v>Passagerer</v>
          </cell>
          <cell r="V2683">
            <v>344</v>
          </cell>
        </row>
        <row r="2684">
          <cell r="A2684" t="str">
            <v>HEDENSTED</v>
          </cell>
          <cell r="C2684" t="str">
            <v>TELETAXI</v>
          </cell>
          <cell r="I2684" t="str">
            <v>Netto</v>
          </cell>
          <cell r="V2684">
            <v>110.46</v>
          </cell>
        </row>
        <row r="2685">
          <cell r="A2685" t="str">
            <v>HEDENSTED</v>
          </cell>
          <cell r="C2685" t="str">
            <v>TELETAXI</v>
          </cell>
          <cell r="I2685" t="str">
            <v>Adm.omk</v>
          </cell>
          <cell r="V2685">
            <v>32.159999999999997</v>
          </cell>
        </row>
        <row r="2686">
          <cell r="A2686" t="str">
            <v>HEDENSTED</v>
          </cell>
          <cell r="C2686" t="str">
            <v>TELETAXI</v>
          </cell>
          <cell r="I2686" t="str">
            <v>EB</v>
          </cell>
          <cell r="V2686">
            <v>24</v>
          </cell>
        </row>
        <row r="2687">
          <cell r="A2687" t="str">
            <v>HEDENSTED</v>
          </cell>
          <cell r="C2687" t="str">
            <v>TELETAXI</v>
          </cell>
          <cell r="I2687" t="str">
            <v>Ture</v>
          </cell>
          <cell r="V2687">
            <v>1</v>
          </cell>
        </row>
        <row r="2688">
          <cell r="A2688" t="str">
            <v>HEDENSTED</v>
          </cell>
          <cell r="C2688" t="str">
            <v>TELETAXI</v>
          </cell>
          <cell r="I2688" t="str">
            <v>Rejselængde</v>
          </cell>
          <cell r="V2688">
            <v>7</v>
          </cell>
        </row>
        <row r="2689">
          <cell r="A2689" t="str">
            <v>HEDENSTED</v>
          </cell>
          <cell r="C2689" t="str">
            <v>TELETAXI</v>
          </cell>
          <cell r="I2689" t="str">
            <v>Passagerer</v>
          </cell>
          <cell r="V2689">
            <v>1</v>
          </cell>
        </row>
        <row r="2690">
          <cell r="A2690" t="str">
            <v>HEDENSTED</v>
          </cell>
          <cell r="C2690" t="str">
            <v>TELETAXI</v>
          </cell>
          <cell r="I2690" t="str">
            <v>Netto</v>
          </cell>
          <cell r="V2690">
            <v>340.18</v>
          </cell>
        </row>
        <row r="2691">
          <cell r="A2691" t="str">
            <v>HEDENSTED</v>
          </cell>
          <cell r="C2691" t="str">
            <v>TELETAXI</v>
          </cell>
          <cell r="I2691" t="str">
            <v>Adm.omk</v>
          </cell>
          <cell r="V2691">
            <v>32.159999999999997</v>
          </cell>
        </row>
        <row r="2692">
          <cell r="A2692" t="str">
            <v>HEDENSTED</v>
          </cell>
          <cell r="C2692" t="str">
            <v>TELETAXI</v>
          </cell>
          <cell r="I2692" t="str">
            <v>EB</v>
          </cell>
          <cell r="V2692">
            <v>12</v>
          </cell>
        </row>
        <row r="2693">
          <cell r="A2693" t="str">
            <v>HEDENSTED</v>
          </cell>
          <cell r="C2693" t="str">
            <v>TELETAXI</v>
          </cell>
          <cell r="I2693" t="str">
            <v>Ture</v>
          </cell>
          <cell r="V2693">
            <v>1</v>
          </cell>
        </row>
        <row r="2694">
          <cell r="A2694" t="str">
            <v>HEDENSTED</v>
          </cell>
          <cell r="C2694" t="str">
            <v>TELETAXI</v>
          </cell>
          <cell r="I2694" t="str">
            <v>Rejselængde</v>
          </cell>
          <cell r="V2694">
            <v>10</v>
          </cell>
        </row>
        <row r="2695">
          <cell r="A2695" t="str">
            <v>HEDENSTED</v>
          </cell>
          <cell r="C2695" t="str">
            <v>TELETAXI</v>
          </cell>
          <cell r="I2695" t="str">
            <v>Passagerer</v>
          </cell>
          <cell r="V2695">
            <v>1</v>
          </cell>
        </row>
        <row r="2696">
          <cell r="A2696" t="str">
            <v>HEDENSTED</v>
          </cell>
          <cell r="C2696" t="str">
            <v>TELETAXI</v>
          </cell>
          <cell r="I2696" t="str">
            <v>Netto</v>
          </cell>
          <cell r="V2696">
            <v>1310.32</v>
          </cell>
        </row>
        <row r="2697">
          <cell r="A2697" t="str">
            <v>HEDENSTED</v>
          </cell>
          <cell r="C2697" t="str">
            <v>TELETAXI</v>
          </cell>
          <cell r="I2697" t="str">
            <v>Adm.omk</v>
          </cell>
          <cell r="V2697">
            <v>257.27999999999997</v>
          </cell>
        </row>
        <row r="2698">
          <cell r="A2698" t="str">
            <v>HEDENSTED</v>
          </cell>
          <cell r="C2698" t="str">
            <v>TELETAXI</v>
          </cell>
          <cell r="I2698" t="str">
            <v>EB</v>
          </cell>
          <cell r="V2698">
            <v>0</v>
          </cell>
        </row>
        <row r="2699">
          <cell r="A2699" t="str">
            <v>HEDENSTED</v>
          </cell>
          <cell r="C2699" t="str">
            <v>TELETAXI</v>
          </cell>
          <cell r="I2699" t="str">
            <v>Ture</v>
          </cell>
          <cell r="V2699">
            <v>8</v>
          </cell>
        </row>
        <row r="2700">
          <cell r="A2700" t="str">
            <v>HEDENSTED</v>
          </cell>
          <cell r="C2700" t="str">
            <v>TELETAXI</v>
          </cell>
          <cell r="I2700" t="str">
            <v>Rejselængde</v>
          </cell>
          <cell r="V2700">
            <v>45</v>
          </cell>
        </row>
        <row r="2701">
          <cell r="A2701" t="str">
            <v>HEDENSTED</v>
          </cell>
          <cell r="C2701" t="str">
            <v>TELETAXI</v>
          </cell>
          <cell r="I2701" t="str">
            <v>Passagerer</v>
          </cell>
          <cell r="V2701">
            <v>10</v>
          </cell>
        </row>
        <row r="2702">
          <cell r="A2702" t="str">
            <v>HEDENSTED</v>
          </cell>
          <cell r="C2702" t="str">
            <v>TELETAXI</v>
          </cell>
          <cell r="I2702" t="str">
            <v>Netto</v>
          </cell>
          <cell r="V2702">
            <v>56299.6</v>
          </cell>
        </row>
        <row r="2703">
          <cell r="A2703" t="str">
            <v>HEDENSTED</v>
          </cell>
          <cell r="C2703" t="str">
            <v>TELETAXI</v>
          </cell>
          <cell r="I2703" t="str">
            <v>Adm.omk</v>
          </cell>
          <cell r="V2703">
            <v>11641.92</v>
          </cell>
        </row>
        <row r="2704">
          <cell r="A2704" t="str">
            <v>HEDENSTED</v>
          </cell>
          <cell r="C2704" t="str">
            <v>TELETAXI</v>
          </cell>
          <cell r="I2704" t="str">
            <v>EB</v>
          </cell>
          <cell r="V2704">
            <v>5647</v>
          </cell>
        </row>
        <row r="2705">
          <cell r="A2705" t="str">
            <v>HEDENSTED</v>
          </cell>
          <cell r="C2705" t="str">
            <v>TELETAXI</v>
          </cell>
          <cell r="I2705" t="str">
            <v>Ture</v>
          </cell>
          <cell r="V2705">
            <v>362</v>
          </cell>
        </row>
        <row r="2706">
          <cell r="A2706" t="str">
            <v>HEDENSTED</v>
          </cell>
          <cell r="C2706" t="str">
            <v>TELETAXI</v>
          </cell>
          <cell r="I2706" t="str">
            <v>Rejselængde</v>
          </cell>
          <cell r="V2706">
            <v>3351</v>
          </cell>
        </row>
        <row r="2707">
          <cell r="A2707" t="str">
            <v>HEDENSTED</v>
          </cell>
          <cell r="C2707" t="str">
            <v>TELETAXI</v>
          </cell>
          <cell r="I2707" t="str">
            <v>Passagerer</v>
          </cell>
          <cell r="V2707">
            <v>488</v>
          </cell>
        </row>
        <row r="2708">
          <cell r="A2708" t="str">
            <v>HEDENSTED</v>
          </cell>
          <cell r="C2708" t="str">
            <v>TELETAXI</v>
          </cell>
          <cell r="I2708" t="str">
            <v>Netto</v>
          </cell>
          <cell r="V2708">
            <v>76731.91</v>
          </cell>
        </row>
        <row r="2709">
          <cell r="A2709" t="str">
            <v>HEDENSTED</v>
          </cell>
          <cell r="C2709" t="str">
            <v>TELETAXI</v>
          </cell>
          <cell r="I2709" t="str">
            <v>Adm.omk</v>
          </cell>
          <cell r="V2709">
            <v>16787.52</v>
          </cell>
        </row>
        <row r="2710">
          <cell r="A2710" t="str">
            <v>HEDENSTED</v>
          </cell>
          <cell r="C2710" t="str">
            <v>TELETAXI</v>
          </cell>
          <cell r="I2710" t="str">
            <v>EB</v>
          </cell>
          <cell r="V2710">
            <v>12</v>
          </cell>
        </row>
        <row r="2711">
          <cell r="A2711" t="str">
            <v>HEDENSTED</v>
          </cell>
          <cell r="C2711" t="str">
            <v>TELETAXI</v>
          </cell>
          <cell r="I2711" t="str">
            <v>Ture</v>
          </cell>
          <cell r="V2711">
            <v>522</v>
          </cell>
        </row>
        <row r="2712">
          <cell r="A2712" t="str">
            <v>HEDENSTED</v>
          </cell>
          <cell r="C2712" t="str">
            <v>TELETAXI</v>
          </cell>
          <cell r="I2712" t="str">
            <v>Rejselængde</v>
          </cell>
          <cell r="V2712">
            <v>3767</v>
          </cell>
        </row>
        <row r="2713">
          <cell r="A2713" t="str">
            <v>HEDENSTED</v>
          </cell>
          <cell r="C2713" t="str">
            <v>TELETAXI</v>
          </cell>
          <cell r="I2713" t="str">
            <v>Passagerer</v>
          </cell>
          <cell r="V2713">
            <v>545</v>
          </cell>
        </row>
        <row r="2714">
          <cell r="A2714" t="str">
            <v>HEDENSTED</v>
          </cell>
          <cell r="C2714" t="str">
            <v>HANDICAP</v>
          </cell>
          <cell r="I2714" t="str">
            <v>Netto</v>
          </cell>
          <cell r="V2714">
            <v>18106.84</v>
          </cell>
        </row>
        <row r="2715">
          <cell r="A2715" t="str">
            <v>HEDENSTED</v>
          </cell>
          <cell r="C2715" t="str">
            <v>HANDICAP</v>
          </cell>
          <cell r="I2715" t="str">
            <v>Adm.omk</v>
          </cell>
          <cell r="V2715">
            <v>0</v>
          </cell>
        </row>
        <row r="2716">
          <cell r="A2716" t="str">
            <v>HEDENSTED</v>
          </cell>
          <cell r="C2716" t="str">
            <v>HANDICAP</v>
          </cell>
          <cell r="I2716" t="str">
            <v>EB</v>
          </cell>
          <cell r="V2716">
            <v>8182</v>
          </cell>
        </row>
        <row r="2717">
          <cell r="A2717" t="str">
            <v>HEDENSTED</v>
          </cell>
          <cell r="C2717" t="str">
            <v>HANDICAP</v>
          </cell>
          <cell r="I2717" t="str">
            <v>Ture</v>
          </cell>
          <cell r="V2717">
            <v>26</v>
          </cell>
        </row>
        <row r="2718">
          <cell r="A2718" t="str">
            <v>HEDENSTED</v>
          </cell>
          <cell r="C2718" t="str">
            <v>HANDICAP</v>
          </cell>
          <cell r="I2718" t="str">
            <v>Rejselængde</v>
          </cell>
          <cell r="V2718">
            <v>1656</v>
          </cell>
        </row>
        <row r="2719">
          <cell r="A2719" t="str">
            <v>HEDENSTED</v>
          </cell>
          <cell r="C2719" t="str">
            <v>HANDICAP</v>
          </cell>
          <cell r="I2719" t="str">
            <v>Passagerer</v>
          </cell>
          <cell r="V2719">
            <v>41</v>
          </cell>
        </row>
        <row r="2720">
          <cell r="A2720" t="str">
            <v>HEDENSTED</v>
          </cell>
          <cell r="C2720" t="str">
            <v>HANDICAP</v>
          </cell>
          <cell r="I2720" t="str">
            <v>Netto</v>
          </cell>
          <cell r="V2720">
            <v>2419.4499999999998</v>
          </cell>
        </row>
        <row r="2721">
          <cell r="A2721" t="str">
            <v>HEDENSTED</v>
          </cell>
          <cell r="C2721" t="str">
            <v>HANDICAP</v>
          </cell>
          <cell r="I2721" t="str">
            <v>Adm.omk</v>
          </cell>
          <cell r="V2721">
            <v>0</v>
          </cell>
        </row>
        <row r="2722">
          <cell r="A2722" t="str">
            <v>HEDENSTED</v>
          </cell>
          <cell r="C2722" t="str">
            <v>HANDICAP</v>
          </cell>
          <cell r="I2722" t="str">
            <v>EB</v>
          </cell>
          <cell r="V2722">
            <v>996</v>
          </cell>
        </row>
        <row r="2723">
          <cell r="A2723" t="str">
            <v>HEDENSTED</v>
          </cell>
          <cell r="C2723" t="str">
            <v>HANDICAP</v>
          </cell>
          <cell r="I2723" t="str">
            <v>Ture</v>
          </cell>
          <cell r="V2723">
            <v>3</v>
          </cell>
        </row>
        <row r="2724">
          <cell r="A2724" t="str">
            <v>HEDENSTED</v>
          </cell>
          <cell r="C2724" t="str">
            <v>HANDICAP</v>
          </cell>
          <cell r="I2724" t="str">
            <v>Rejselængde</v>
          </cell>
          <cell r="V2724">
            <v>169</v>
          </cell>
        </row>
        <row r="2725">
          <cell r="A2725" t="str">
            <v>HEDENSTED</v>
          </cell>
          <cell r="C2725" t="str">
            <v>HANDICAP</v>
          </cell>
          <cell r="I2725" t="str">
            <v>Passagerer</v>
          </cell>
          <cell r="V2725">
            <v>7</v>
          </cell>
        </row>
        <row r="2726">
          <cell r="A2726" t="str">
            <v>HEDENSTED</v>
          </cell>
          <cell r="C2726" t="str">
            <v>HANDICAP</v>
          </cell>
          <cell r="I2726" t="str">
            <v>Netto</v>
          </cell>
          <cell r="V2726">
            <v>159.80000000000001</v>
          </cell>
        </row>
        <row r="2727">
          <cell r="A2727" t="str">
            <v>HEDENSTED</v>
          </cell>
          <cell r="C2727" t="str">
            <v>HANDICAP</v>
          </cell>
          <cell r="I2727" t="str">
            <v>Adm.omk</v>
          </cell>
          <cell r="V2727">
            <v>0</v>
          </cell>
        </row>
        <row r="2728">
          <cell r="A2728" t="str">
            <v>HEDENSTED</v>
          </cell>
          <cell r="C2728" t="str">
            <v>HANDICAP</v>
          </cell>
          <cell r="I2728" t="str">
            <v>EB</v>
          </cell>
          <cell r="V2728">
            <v>272</v>
          </cell>
        </row>
        <row r="2729">
          <cell r="A2729" t="str">
            <v>HEDENSTED</v>
          </cell>
          <cell r="C2729" t="str">
            <v>HANDICAP</v>
          </cell>
          <cell r="I2729" t="str">
            <v>Ture</v>
          </cell>
          <cell r="V2729">
            <v>1</v>
          </cell>
        </row>
        <row r="2730">
          <cell r="A2730" t="str">
            <v>HEDENSTED</v>
          </cell>
          <cell r="C2730" t="str">
            <v>HANDICAP</v>
          </cell>
          <cell r="I2730" t="str">
            <v>Rejselængde</v>
          </cell>
          <cell r="V2730">
            <v>68</v>
          </cell>
        </row>
        <row r="2731">
          <cell r="A2731" t="str">
            <v>HEDENSTED</v>
          </cell>
          <cell r="C2731" t="str">
            <v>HANDICAP</v>
          </cell>
          <cell r="I2731" t="str">
            <v>Passagerer</v>
          </cell>
          <cell r="V2731">
            <v>1</v>
          </cell>
        </row>
        <row r="2732">
          <cell r="A2732" t="str">
            <v>HEDENSTED</v>
          </cell>
          <cell r="C2732" t="str">
            <v>HANDICAP</v>
          </cell>
          <cell r="I2732" t="str">
            <v>Netto</v>
          </cell>
          <cell r="V2732">
            <v>2265.46</v>
          </cell>
        </row>
        <row r="2733">
          <cell r="A2733" t="str">
            <v>HEDENSTED</v>
          </cell>
          <cell r="C2733" t="str">
            <v>HANDICAP</v>
          </cell>
          <cell r="I2733" t="str">
            <v>Adm.omk</v>
          </cell>
          <cell r="V2733">
            <v>0</v>
          </cell>
        </row>
        <row r="2734">
          <cell r="A2734" t="str">
            <v>HEDENSTED</v>
          </cell>
          <cell r="C2734" t="str">
            <v>HANDICAP</v>
          </cell>
          <cell r="I2734" t="str">
            <v>EB</v>
          </cell>
          <cell r="V2734">
            <v>1156</v>
          </cell>
        </row>
        <row r="2735">
          <cell r="A2735" t="str">
            <v>HEDENSTED</v>
          </cell>
          <cell r="C2735" t="str">
            <v>HANDICAP</v>
          </cell>
          <cell r="I2735" t="str">
            <v>Ture</v>
          </cell>
          <cell r="V2735">
            <v>2</v>
          </cell>
        </row>
        <row r="2736">
          <cell r="A2736" t="str">
            <v>HEDENSTED</v>
          </cell>
          <cell r="C2736" t="str">
            <v>HANDICAP</v>
          </cell>
          <cell r="I2736" t="str">
            <v>Rejselængde</v>
          </cell>
          <cell r="V2736">
            <v>213</v>
          </cell>
        </row>
        <row r="2737">
          <cell r="A2737" t="str">
            <v>HEDENSTED</v>
          </cell>
          <cell r="C2737" t="str">
            <v>HANDICAP</v>
          </cell>
          <cell r="I2737" t="str">
            <v>Passagerer</v>
          </cell>
          <cell r="V2737">
            <v>3</v>
          </cell>
        </row>
        <row r="2738">
          <cell r="A2738" t="str">
            <v>HEDENSTED</v>
          </cell>
          <cell r="C2738" t="str">
            <v>HANDICAP</v>
          </cell>
          <cell r="I2738" t="str">
            <v>Netto</v>
          </cell>
          <cell r="V2738">
            <v>722.15</v>
          </cell>
        </row>
        <row r="2739">
          <cell r="A2739" t="str">
            <v>HEDENSTED</v>
          </cell>
          <cell r="C2739" t="str">
            <v>HANDICAP</v>
          </cell>
          <cell r="I2739" t="str">
            <v>Adm.omk</v>
          </cell>
          <cell r="V2739">
            <v>0</v>
          </cell>
        </row>
        <row r="2740">
          <cell r="A2740" t="str">
            <v>HEDENSTED</v>
          </cell>
          <cell r="C2740" t="str">
            <v>HANDICAP</v>
          </cell>
          <cell r="I2740" t="str">
            <v>EB</v>
          </cell>
          <cell r="V2740">
            <v>316</v>
          </cell>
        </row>
        <row r="2741">
          <cell r="A2741" t="str">
            <v>HEDENSTED</v>
          </cell>
          <cell r="C2741" t="str">
            <v>HANDICAP</v>
          </cell>
          <cell r="I2741" t="str">
            <v>Ture</v>
          </cell>
          <cell r="V2741">
            <v>1</v>
          </cell>
        </row>
        <row r="2742">
          <cell r="A2742" t="str">
            <v>HEDENSTED</v>
          </cell>
          <cell r="C2742" t="str">
            <v>HANDICAP</v>
          </cell>
          <cell r="I2742" t="str">
            <v>Rejselængde</v>
          </cell>
          <cell r="V2742">
            <v>79</v>
          </cell>
        </row>
        <row r="2743">
          <cell r="A2743" t="str">
            <v>HEDENSTED</v>
          </cell>
          <cell r="C2743" t="str">
            <v>HANDICAP</v>
          </cell>
          <cell r="I2743" t="str">
            <v>Passagerer</v>
          </cell>
          <cell r="V2743">
            <v>1</v>
          </cell>
        </row>
        <row r="2744">
          <cell r="A2744" t="str">
            <v>HEDENSTED</v>
          </cell>
          <cell r="C2744" t="str">
            <v>HANDICAP</v>
          </cell>
          <cell r="I2744" t="str">
            <v>Netto</v>
          </cell>
          <cell r="V2744">
            <v>96971.48000000001</v>
          </cell>
        </row>
        <row r="2745">
          <cell r="A2745" t="str">
            <v>HEDENSTED</v>
          </cell>
          <cell r="C2745" t="str">
            <v>HANDICAP</v>
          </cell>
          <cell r="I2745" t="str">
            <v>Adm.omk</v>
          </cell>
          <cell r="V2745">
            <v>0</v>
          </cell>
        </row>
        <row r="2746">
          <cell r="A2746" t="str">
            <v>HEDENSTED</v>
          </cell>
          <cell r="C2746" t="str">
            <v>HANDICAP</v>
          </cell>
          <cell r="I2746" t="str">
            <v>EB</v>
          </cell>
          <cell r="V2746">
            <v>13336</v>
          </cell>
        </row>
        <row r="2747">
          <cell r="A2747" t="str">
            <v>HEDENSTED</v>
          </cell>
          <cell r="C2747" t="str">
            <v>HANDICAP</v>
          </cell>
          <cell r="I2747" t="str">
            <v>Ture</v>
          </cell>
          <cell r="V2747">
            <v>203</v>
          </cell>
        </row>
        <row r="2748">
          <cell r="A2748" t="str">
            <v>HEDENSTED</v>
          </cell>
          <cell r="C2748" t="str">
            <v>HANDICAP</v>
          </cell>
          <cell r="I2748" t="str">
            <v>Rejselængde</v>
          </cell>
          <cell r="V2748">
            <v>3044</v>
          </cell>
        </row>
        <row r="2749">
          <cell r="A2749" t="str">
            <v>HEDENSTED</v>
          </cell>
          <cell r="C2749" t="str">
            <v>HANDICAP</v>
          </cell>
          <cell r="I2749" t="str">
            <v>Passagerer</v>
          </cell>
          <cell r="V2749">
            <v>254</v>
          </cell>
        </row>
        <row r="2750">
          <cell r="A2750" t="str">
            <v>HEDENSTED</v>
          </cell>
          <cell r="C2750" t="str">
            <v>HANDICAP</v>
          </cell>
          <cell r="I2750" t="str">
            <v>Netto</v>
          </cell>
          <cell r="V2750">
            <v>59616.729999999989</v>
          </cell>
        </row>
        <row r="2751">
          <cell r="A2751" t="str">
            <v>HEDENSTED</v>
          </cell>
          <cell r="C2751" t="str">
            <v>HANDICAP</v>
          </cell>
          <cell r="I2751" t="str">
            <v>Adm.omk</v>
          </cell>
          <cell r="V2751">
            <v>0</v>
          </cell>
        </row>
        <row r="2752">
          <cell r="A2752" t="str">
            <v>HEDENSTED</v>
          </cell>
          <cell r="C2752" t="str">
            <v>HANDICAP</v>
          </cell>
          <cell r="I2752" t="str">
            <v>EB</v>
          </cell>
          <cell r="V2752">
            <v>15573</v>
          </cell>
        </row>
        <row r="2753">
          <cell r="A2753" t="str">
            <v>HEDENSTED</v>
          </cell>
          <cell r="C2753" t="str">
            <v>HANDICAP</v>
          </cell>
          <cell r="I2753" t="str">
            <v>Ture</v>
          </cell>
          <cell r="V2753">
            <v>216</v>
          </cell>
        </row>
        <row r="2754">
          <cell r="A2754" t="str">
            <v>HEDENSTED</v>
          </cell>
          <cell r="C2754" t="str">
            <v>HANDICAP</v>
          </cell>
          <cell r="I2754" t="str">
            <v>Rejselængde</v>
          </cell>
          <cell r="V2754">
            <v>3705</v>
          </cell>
        </row>
        <row r="2755">
          <cell r="A2755" t="str">
            <v>HEDENSTED</v>
          </cell>
          <cell r="C2755" t="str">
            <v>HANDICAP</v>
          </cell>
          <cell r="I2755" t="str">
            <v>Passagerer</v>
          </cell>
          <cell r="V2755">
            <v>239</v>
          </cell>
        </row>
        <row r="2756">
          <cell r="A2756" t="str">
            <v>HEDENSTED</v>
          </cell>
          <cell r="C2756" t="str">
            <v>HANDICAP</v>
          </cell>
          <cell r="I2756" t="str">
            <v>Netto</v>
          </cell>
          <cell r="V2756">
            <v>71128.800000000003</v>
          </cell>
        </row>
        <row r="2757">
          <cell r="A2757" t="str">
            <v>HEDENSTED</v>
          </cell>
          <cell r="C2757" t="str">
            <v>HANDICAP</v>
          </cell>
          <cell r="I2757" t="str">
            <v>Adm.omk</v>
          </cell>
          <cell r="V2757">
            <v>0</v>
          </cell>
        </row>
        <row r="2758">
          <cell r="A2758" t="str">
            <v>HEDENSTED</v>
          </cell>
          <cell r="C2758" t="str">
            <v>HANDICAP</v>
          </cell>
          <cell r="I2758" t="str">
            <v>EB</v>
          </cell>
          <cell r="V2758">
            <v>10967</v>
          </cell>
        </row>
        <row r="2759">
          <cell r="A2759" t="str">
            <v>HEDENSTED</v>
          </cell>
          <cell r="C2759" t="str">
            <v>HANDICAP</v>
          </cell>
          <cell r="I2759" t="str">
            <v>Ture</v>
          </cell>
          <cell r="V2759">
            <v>144</v>
          </cell>
        </row>
        <row r="2760">
          <cell r="A2760" t="str">
            <v>HEDENSTED</v>
          </cell>
          <cell r="C2760" t="str">
            <v>HANDICAP</v>
          </cell>
          <cell r="I2760" t="str">
            <v>Rejselængde</v>
          </cell>
          <cell r="V2760">
            <v>2369</v>
          </cell>
        </row>
        <row r="2761">
          <cell r="A2761" t="str">
            <v>HEDENSTED</v>
          </cell>
          <cell r="C2761" t="str">
            <v>HANDICAP</v>
          </cell>
          <cell r="I2761" t="str">
            <v>Passagerer</v>
          </cell>
          <cell r="V2761">
            <v>173</v>
          </cell>
        </row>
        <row r="2762">
          <cell r="A2762" t="str">
            <v>HEDENSTED</v>
          </cell>
          <cell r="C2762" t="str">
            <v>HANDICAP</v>
          </cell>
          <cell r="I2762" t="str">
            <v>Netto</v>
          </cell>
          <cell r="V2762">
            <v>47029.19999999999</v>
          </cell>
        </row>
        <row r="2763">
          <cell r="A2763" t="str">
            <v>HEDENSTED</v>
          </cell>
          <cell r="C2763" t="str">
            <v>HANDICAP</v>
          </cell>
          <cell r="I2763" t="str">
            <v>Adm.omk</v>
          </cell>
          <cell r="V2763">
            <v>0</v>
          </cell>
        </row>
        <row r="2764">
          <cell r="A2764" t="str">
            <v>HEDENSTED</v>
          </cell>
          <cell r="C2764" t="str">
            <v>HANDICAP</v>
          </cell>
          <cell r="I2764" t="str">
            <v>EB</v>
          </cell>
          <cell r="V2764">
            <v>13379</v>
          </cell>
        </row>
        <row r="2765">
          <cell r="A2765" t="str">
            <v>HEDENSTED</v>
          </cell>
          <cell r="C2765" t="str">
            <v>HANDICAP</v>
          </cell>
          <cell r="I2765" t="str">
            <v>Ture</v>
          </cell>
          <cell r="V2765">
            <v>195</v>
          </cell>
        </row>
        <row r="2766">
          <cell r="A2766" t="str">
            <v>HEDENSTED</v>
          </cell>
          <cell r="C2766" t="str">
            <v>HANDICAP</v>
          </cell>
          <cell r="I2766" t="str">
            <v>Rejselængde</v>
          </cell>
          <cell r="V2766">
            <v>3104</v>
          </cell>
        </row>
        <row r="2767">
          <cell r="A2767" t="str">
            <v>HEDENSTED</v>
          </cell>
          <cell r="C2767" t="str">
            <v>HANDICAP</v>
          </cell>
          <cell r="I2767" t="str">
            <v>Passagerer</v>
          </cell>
          <cell r="V2767">
            <v>217</v>
          </cell>
        </row>
        <row r="2768">
          <cell r="A2768" t="str">
            <v>HEDENSTED</v>
          </cell>
          <cell r="C2768" t="str">
            <v>HANDICAP</v>
          </cell>
          <cell r="I2768" t="str">
            <v>Netto</v>
          </cell>
          <cell r="V2768">
            <v>7553.9</v>
          </cell>
        </row>
        <row r="2769">
          <cell r="A2769" t="str">
            <v>HEDENSTED</v>
          </cell>
          <cell r="C2769" t="str">
            <v>HANDICAP</v>
          </cell>
          <cell r="I2769" t="str">
            <v>Adm.omk</v>
          </cell>
          <cell r="V2769">
            <v>0</v>
          </cell>
        </row>
        <row r="2770">
          <cell r="A2770" t="str">
            <v>HEDENSTED</v>
          </cell>
          <cell r="C2770" t="str">
            <v>HANDICAP</v>
          </cell>
          <cell r="I2770" t="str">
            <v>EB</v>
          </cell>
          <cell r="V2770">
            <v>1080</v>
          </cell>
        </row>
        <row r="2771">
          <cell r="A2771" t="str">
            <v>HEDENSTED</v>
          </cell>
          <cell r="C2771" t="str">
            <v>HANDICAP</v>
          </cell>
          <cell r="I2771" t="str">
            <v>Ture</v>
          </cell>
          <cell r="V2771">
            <v>16</v>
          </cell>
        </row>
        <row r="2772">
          <cell r="A2772" t="str">
            <v>HEDENSTED</v>
          </cell>
          <cell r="C2772" t="str">
            <v>HANDICAP</v>
          </cell>
          <cell r="I2772" t="str">
            <v>Rejselængde</v>
          </cell>
          <cell r="V2772">
            <v>242</v>
          </cell>
        </row>
        <row r="2773">
          <cell r="A2773" t="str">
            <v>HEDENSTED</v>
          </cell>
          <cell r="C2773" t="str">
            <v>HANDICAP</v>
          </cell>
          <cell r="I2773" t="str">
            <v>Passagerer</v>
          </cell>
          <cell r="V2773">
            <v>20</v>
          </cell>
        </row>
        <row r="2774">
          <cell r="A2774" t="str">
            <v>HEDENSTED</v>
          </cell>
          <cell r="C2774" t="str">
            <v>HANDICAP</v>
          </cell>
          <cell r="I2774" t="str">
            <v>Netto</v>
          </cell>
          <cell r="V2774">
            <v>6940.0599999999995</v>
          </cell>
        </row>
        <row r="2775">
          <cell r="A2775" t="str">
            <v>HEDENSTED</v>
          </cell>
          <cell r="C2775" t="str">
            <v>HANDICAP</v>
          </cell>
          <cell r="I2775" t="str">
            <v>Adm.omk</v>
          </cell>
          <cell r="V2775">
            <v>0</v>
          </cell>
        </row>
        <row r="2776">
          <cell r="A2776" t="str">
            <v>HEDENSTED</v>
          </cell>
          <cell r="C2776" t="str">
            <v>HANDICAP</v>
          </cell>
          <cell r="I2776" t="str">
            <v>EB</v>
          </cell>
          <cell r="V2776">
            <v>1945</v>
          </cell>
        </row>
        <row r="2777">
          <cell r="A2777" t="str">
            <v>HEDENSTED</v>
          </cell>
          <cell r="C2777" t="str">
            <v>HANDICAP</v>
          </cell>
          <cell r="I2777" t="str">
            <v>Ture</v>
          </cell>
          <cell r="V2777">
            <v>30</v>
          </cell>
        </row>
        <row r="2778">
          <cell r="A2778" t="str">
            <v>HEDENSTED</v>
          </cell>
          <cell r="C2778" t="str">
            <v>HANDICAP</v>
          </cell>
          <cell r="I2778" t="str">
            <v>Rejselængde</v>
          </cell>
          <cell r="V2778">
            <v>448</v>
          </cell>
        </row>
        <row r="2779">
          <cell r="A2779" t="str">
            <v>HEDENSTED</v>
          </cell>
          <cell r="C2779" t="str">
            <v>HANDICAP</v>
          </cell>
          <cell r="I2779" t="str">
            <v>Passagerer</v>
          </cell>
          <cell r="V2779">
            <v>32</v>
          </cell>
        </row>
        <row r="2780">
          <cell r="A2780" t="str">
            <v>HEDENSTED</v>
          </cell>
          <cell r="C2780" t="str">
            <v>TELETAXI</v>
          </cell>
          <cell r="I2780" t="str">
            <v>Netto</v>
          </cell>
          <cell r="V2780">
            <v>207.56</v>
          </cell>
        </row>
        <row r="2781">
          <cell r="A2781" t="str">
            <v>HEDENSTED</v>
          </cell>
          <cell r="C2781" t="str">
            <v>TELETAXI</v>
          </cell>
          <cell r="I2781" t="str">
            <v>Adm.omk</v>
          </cell>
          <cell r="V2781">
            <v>32.159999999999997</v>
          </cell>
        </row>
        <row r="2782">
          <cell r="A2782" t="str">
            <v>HEDENSTED</v>
          </cell>
          <cell r="C2782" t="str">
            <v>TELETAXI</v>
          </cell>
          <cell r="I2782" t="str">
            <v>EB</v>
          </cell>
          <cell r="V2782">
            <v>0</v>
          </cell>
        </row>
        <row r="2783">
          <cell r="A2783" t="str">
            <v>HEDENSTED</v>
          </cell>
          <cell r="C2783" t="str">
            <v>TELETAXI</v>
          </cell>
          <cell r="I2783" t="str">
            <v>Ture</v>
          </cell>
          <cell r="V2783">
            <v>1</v>
          </cell>
        </row>
        <row r="2784">
          <cell r="A2784" t="str">
            <v>HEDENSTED</v>
          </cell>
          <cell r="C2784" t="str">
            <v>TELETAXI</v>
          </cell>
          <cell r="I2784" t="str">
            <v>Rejselængde</v>
          </cell>
          <cell r="V2784">
            <v>17</v>
          </cell>
        </row>
        <row r="2785">
          <cell r="A2785" t="str">
            <v>HEDENSTED</v>
          </cell>
          <cell r="C2785" t="str">
            <v>TELETAXI</v>
          </cell>
          <cell r="I2785" t="str">
            <v>Passagerer</v>
          </cell>
          <cell r="V2785">
            <v>1</v>
          </cell>
        </row>
        <row r="2786">
          <cell r="A2786" t="str">
            <v>HEDENSTED</v>
          </cell>
          <cell r="C2786" t="str">
            <v>TELETAXI</v>
          </cell>
          <cell r="I2786" t="str">
            <v>Netto</v>
          </cell>
          <cell r="V2786">
            <v>592.73</v>
          </cell>
        </row>
        <row r="2787">
          <cell r="A2787" t="str">
            <v>HEDENSTED</v>
          </cell>
          <cell r="C2787" t="str">
            <v>TELETAXI</v>
          </cell>
          <cell r="I2787" t="str">
            <v>Adm.omk</v>
          </cell>
          <cell r="V2787">
            <v>96.47999999999999</v>
          </cell>
        </row>
        <row r="2788">
          <cell r="A2788" t="str">
            <v>HEDENSTED</v>
          </cell>
          <cell r="C2788" t="str">
            <v>TELETAXI</v>
          </cell>
          <cell r="I2788" t="str">
            <v>EB</v>
          </cell>
          <cell r="V2788">
            <v>34</v>
          </cell>
        </row>
        <row r="2789">
          <cell r="A2789" t="str">
            <v>HEDENSTED</v>
          </cell>
          <cell r="C2789" t="str">
            <v>TELETAXI</v>
          </cell>
          <cell r="I2789" t="str">
            <v>Ture</v>
          </cell>
          <cell r="V2789">
            <v>3</v>
          </cell>
        </row>
        <row r="2790">
          <cell r="A2790" t="str">
            <v>HEDENSTED</v>
          </cell>
          <cell r="C2790" t="str">
            <v>TELETAXI</v>
          </cell>
          <cell r="I2790" t="str">
            <v>Rejselængde</v>
          </cell>
          <cell r="V2790">
            <v>33</v>
          </cell>
        </row>
        <row r="2791">
          <cell r="A2791" t="str">
            <v>HEDENSTED</v>
          </cell>
          <cell r="C2791" t="str">
            <v>TELETAXI</v>
          </cell>
          <cell r="I2791" t="str">
            <v>Passagerer</v>
          </cell>
          <cell r="V2791">
            <v>3</v>
          </cell>
        </row>
        <row r="2792">
          <cell r="A2792" t="str">
            <v>HEDENSTED</v>
          </cell>
          <cell r="C2792" t="str">
            <v>TELETAXI</v>
          </cell>
          <cell r="I2792" t="str">
            <v>Netto</v>
          </cell>
          <cell r="V2792">
            <v>7124.1900000000005</v>
          </cell>
        </row>
        <row r="2793">
          <cell r="A2793" t="str">
            <v>HEDENSTED</v>
          </cell>
          <cell r="C2793" t="str">
            <v>TELETAXI</v>
          </cell>
          <cell r="I2793" t="str">
            <v>Adm.omk</v>
          </cell>
          <cell r="V2793">
            <v>1318.5600000000002</v>
          </cell>
        </row>
        <row r="2794">
          <cell r="A2794" t="str">
            <v>HEDENSTED</v>
          </cell>
          <cell r="C2794" t="str">
            <v>TELETAXI</v>
          </cell>
          <cell r="I2794" t="str">
            <v>EB</v>
          </cell>
          <cell r="V2794">
            <v>0</v>
          </cell>
        </row>
        <row r="2795">
          <cell r="A2795" t="str">
            <v>HEDENSTED</v>
          </cell>
          <cell r="C2795" t="str">
            <v>TELETAXI</v>
          </cell>
          <cell r="I2795" t="str">
            <v>Ture</v>
          </cell>
          <cell r="V2795">
            <v>41</v>
          </cell>
        </row>
        <row r="2796">
          <cell r="A2796" t="str">
            <v>HEDENSTED</v>
          </cell>
          <cell r="C2796" t="str">
            <v>TELETAXI</v>
          </cell>
          <cell r="I2796" t="str">
            <v>Rejselængde</v>
          </cell>
          <cell r="V2796">
            <v>440</v>
          </cell>
        </row>
        <row r="2797">
          <cell r="A2797" t="str">
            <v>HEDENSTED</v>
          </cell>
          <cell r="C2797" t="str">
            <v>TELETAXI</v>
          </cell>
          <cell r="I2797" t="str">
            <v>Passagerer</v>
          </cell>
          <cell r="V2797">
            <v>41</v>
          </cell>
        </row>
        <row r="2798">
          <cell r="A2798" t="str">
            <v>HEDENSTED</v>
          </cell>
          <cell r="C2798" t="str">
            <v>TELETAXI</v>
          </cell>
          <cell r="I2798" t="str">
            <v>Netto</v>
          </cell>
          <cell r="V2798">
            <v>41.85</v>
          </cell>
        </row>
        <row r="2799">
          <cell r="A2799" t="str">
            <v>HEDENSTED</v>
          </cell>
          <cell r="C2799" t="str">
            <v>TELETAXI</v>
          </cell>
          <cell r="I2799" t="str">
            <v>Adm.omk</v>
          </cell>
          <cell r="V2799">
            <v>32.159999999999997</v>
          </cell>
        </row>
        <row r="2800">
          <cell r="A2800" t="str">
            <v>HEDENSTED</v>
          </cell>
          <cell r="C2800" t="str">
            <v>TELETAXI</v>
          </cell>
          <cell r="I2800" t="str">
            <v>EB</v>
          </cell>
          <cell r="V2800">
            <v>0</v>
          </cell>
        </row>
        <row r="2801">
          <cell r="A2801" t="str">
            <v>HEDENSTED</v>
          </cell>
          <cell r="C2801" t="str">
            <v>TELETAXI</v>
          </cell>
          <cell r="I2801" t="str">
            <v>Ture</v>
          </cell>
          <cell r="V2801">
            <v>1</v>
          </cell>
        </row>
        <row r="2802">
          <cell r="A2802" t="str">
            <v>HEDENSTED</v>
          </cell>
          <cell r="C2802" t="str">
            <v>TELETAXI</v>
          </cell>
          <cell r="I2802" t="str">
            <v>Rejselængde</v>
          </cell>
          <cell r="V2802">
            <v>0</v>
          </cell>
        </row>
        <row r="2803">
          <cell r="A2803" t="str">
            <v>HEDENSTED</v>
          </cell>
          <cell r="C2803" t="str">
            <v>TELETAXI</v>
          </cell>
          <cell r="I2803" t="str">
            <v>Passagerer</v>
          </cell>
          <cell r="V2803">
            <v>1</v>
          </cell>
        </row>
        <row r="2804">
          <cell r="A2804" t="str">
            <v>HEDENSTED</v>
          </cell>
          <cell r="C2804" t="str">
            <v>TELETAXI</v>
          </cell>
          <cell r="I2804" t="str">
            <v>Netto</v>
          </cell>
          <cell r="V2804">
            <v>107.2</v>
          </cell>
        </row>
        <row r="2805">
          <cell r="A2805" t="str">
            <v>HEDENSTED</v>
          </cell>
          <cell r="C2805" t="str">
            <v>TELETAXI</v>
          </cell>
          <cell r="I2805" t="str">
            <v>Adm.omk</v>
          </cell>
          <cell r="V2805">
            <v>32.159999999999997</v>
          </cell>
        </row>
        <row r="2806">
          <cell r="A2806" t="str">
            <v>HEDENSTED</v>
          </cell>
          <cell r="C2806" t="str">
            <v>TELETAXI</v>
          </cell>
          <cell r="I2806" t="str">
            <v>EB</v>
          </cell>
          <cell r="V2806">
            <v>17</v>
          </cell>
        </row>
        <row r="2807">
          <cell r="A2807" t="str">
            <v>HEDENSTED</v>
          </cell>
          <cell r="C2807" t="str">
            <v>TELETAXI</v>
          </cell>
          <cell r="I2807" t="str">
            <v>Ture</v>
          </cell>
          <cell r="V2807">
            <v>1</v>
          </cell>
        </row>
        <row r="2808">
          <cell r="A2808" t="str">
            <v>HEDENSTED</v>
          </cell>
          <cell r="C2808" t="str">
            <v>TELETAXI</v>
          </cell>
          <cell r="I2808" t="str">
            <v>Rejselængde</v>
          </cell>
          <cell r="V2808">
            <v>11</v>
          </cell>
        </row>
        <row r="2809">
          <cell r="A2809" t="str">
            <v>HEDENSTED</v>
          </cell>
          <cell r="C2809" t="str">
            <v>TELETAXI</v>
          </cell>
          <cell r="I2809" t="str">
            <v>Passagerer</v>
          </cell>
          <cell r="V2809">
            <v>1</v>
          </cell>
        </row>
        <row r="2810">
          <cell r="A2810" t="str">
            <v>HEDENSTED</v>
          </cell>
          <cell r="C2810" t="str">
            <v>TELETAXI</v>
          </cell>
          <cell r="I2810" t="str">
            <v>Netto</v>
          </cell>
          <cell r="V2810">
            <v>11617.47</v>
          </cell>
        </row>
        <row r="2811">
          <cell r="A2811" t="str">
            <v>HEDENSTED</v>
          </cell>
          <cell r="C2811" t="str">
            <v>TELETAXI</v>
          </cell>
          <cell r="I2811" t="str">
            <v>Adm.omk</v>
          </cell>
          <cell r="V2811">
            <v>2122.56</v>
          </cell>
        </row>
        <row r="2812">
          <cell r="A2812" t="str">
            <v>HEDENSTED</v>
          </cell>
          <cell r="C2812" t="str">
            <v>TELETAXI</v>
          </cell>
          <cell r="I2812" t="str">
            <v>EB</v>
          </cell>
          <cell r="V2812">
            <v>0</v>
          </cell>
        </row>
        <row r="2813">
          <cell r="A2813" t="str">
            <v>HEDENSTED</v>
          </cell>
          <cell r="C2813" t="str">
            <v>TELETAXI</v>
          </cell>
          <cell r="I2813" t="str">
            <v>Ture</v>
          </cell>
          <cell r="V2813">
            <v>66</v>
          </cell>
        </row>
        <row r="2814">
          <cell r="A2814" t="str">
            <v>HEDENSTED</v>
          </cell>
          <cell r="C2814" t="str">
            <v>TELETAXI</v>
          </cell>
          <cell r="I2814" t="str">
            <v>Rejselængde</v>
          </cell>
          <cell r="V2814">
            <v>726</v>
          </cell>
        </row>
        <row r="2815">
          <cell r="A2815" t="str">
            <v>HEDENSTED</v>
          </cell>
          <cell r="C2815" t="str">
            <v>TELETAXI</v>
          </cell>
          <cell r="I2815" t="str">
            <v>Passagerer</v>
          </cell>
          <cell r="V2815">
            <v>66</v>
          </cell>
        </row>
        <row r="2816">
          <cell r="A2816" t="str">
            <v>HEDENSTED</v>
          </cell>
          <cell r="C2816" t="str">
            <v>HANDICAP</v>
          </cell>
          <cell r="I2816" t="str">
            <v>Netto</v>
          </cell>
          <cell r="V2816">
            <v>561.41</v>
          </cell>
        </row>
        <row r="2817">
          <cell r="A2817" t="str">
            <v>HEDENSTED</v>
          </cell>
          <cell r="C2817" t="str">
            <v>HANDICAP</v>
          </cell>
          <cell r="I2817" t="str">
            <v>Adm.omk</v>
          </cell>
          <cell r="V2817">
            <v>0</v>
          </cell>
        </row>
        <row r="2818">
          <cell r="A2818" t="str">
            <v>HEDENSTED</v>
          </cell>
          <cell r="C2818" t="str">
            <v>HANDICAP</v>
          </cell>
          <cell r="I2818" t="str">
            <v>EB</v>
          </cell>
          <cell r="V2818">
            <v>96</v>
          </cell>
        </row>
        <row r="2819">
          <cell r="A2819" t="str">
            <v>HEDENSTED</v>
          </cell>
          <cell r="C2819" t="str">
            <v>HANDICAP</v>
          </cell>
          <cell r="I2819" t="str">
            <v>Ture</v>
          </cell>
          <cell r="V2819">
            <v>1</v>
          </cell>
        </row>
        <row r="2820">
          <cell r="A2820" t="str">
            <v>HEDENSTED</v>
          </cell>
          <cell r="C2820" t="str">
            <v>HANDICAP</v>
          </cell>
          <cell r="I2820" t="str">
            <v>Rejselængde</v>
          </cell>
          <cell r="V2820">
            <v>16</v>
          </cell>
        </row>
        <row r="2821">
          <cell r="A2821" t="str">
            <v>HEDENSTED</v>
          </cell>
          <cell r="C2821" t="str">
            <v>HANDICAP</v>
          </cell>
          <cell r="I2821" t="str">
            <v>Passagerer</v>
          </cell>
          <cell r="V2821">
            <v>2</v>
          </cell>
        </row>
        <row r="2822">
          <cell r="A2822" t="str">
            <v>HEDENSTED</v>
          </cell>
          <cell r="C2822" t="str">
            <v>HANDICAP</v>
          </cell>
          <cell r="I2822" t="str">
            <v>Netto</v>
          </cell>
          <cell r="V2822">
            <v>4514.7700000000004</v>
          </cell>
        </row>
        <row r="2823">
          <cell r="A2823" t="str">
            <v>HEDENSTED</v>
          </cell>
          <cell r="C2823" t="str">
            <v>HANDICAP</v>
          </cell>
          <cell r="I2823" t="str">
            <v>Adm.omk</v>
          </cell>
          <cell r="V2823">
            <v>0</v>
          </cell>
        </row>
        <row r="2824">
          <cell r="A2824" t="str">
            <v>HEDENSTED</v>
          </cell>
          <cell r="C2824" t="str">
            <v>HANDICAP</v>
          </cell>
          <cell r="I2824" t="str">
            <v>EB</v>
          </cell>
          <cell r="V2824">
            <v>1216</v>
          </cell>
        </row>
        <row r="2825">
          <cell r="A2825" t="str">
            <v>HEDENSTED</v>
          </cell>
          <cell r="C2825" t="str">
            <v>HANDICAP</v>
          </cell>
          <cell r="I2825" t="str">
            <v>Ture</v>
          </cell>
          <cell r="V2825">
            <v>6</v>
          </cell>
        </row>
        <row r="2826">
          <cell r="A2826" t="str">
            <v>HEDENSTED</v>
          </cell>
          <cell r="C2826" t="str">
            <v>HANDICAP</v>
          </cell>
          <cell r="I2826" t="str">
            <v>Rejselængde</v>
          </cell>
          <cell r="V2826">
            <v>304</v>
          </cell>
        </row>
        <row r="2827">
          <cell r="A2827" t="str">
            <v>HEDENSTED</v>
          </cell>
          <cell r="C2827" t="str">
            <v>HANDICAP</v>
          </cell>
          <cell r="I2827" t="str">
            <v>Passagerer</v>
          </cell>
          <cell r="V2827">
            <v>6</v>
          </cell>
        </row>
        <row r="2828">
          <cell r="A2828" t="str">
            <v>HEDENSTED</v>
          </cell>
          <cell r="C2828" t="str">
            <v>HANDICAP</v>
          </cell>
          <cell r="I2828" t="str">
            <v>Netto</v>
          </cell>
          <cell r="V2828">
            <v>419.55</v>
          </cell>
        </row>
        <row r="2829">
          <cell r="A2829" t="str">
            <v>HEDENSTED</v>
          </cell>
          <cell r="C2829" t="str">
            <v>HANDICAP</v>
          </cell>
          <cell r="I2829" t="str">
            <v>Adm.omk</v>
          </cell>
          <cell r="V2829">
            <v>0</v>
          </cell>
        </row>
        <row r="2830">
          <cell r="A2830" t="str">
            <v>HEDENSTED</v>
          </cell>
          <cell r="C2830" t="str">
            <v>HANDICAP</v>
          </cell>
          <cell r="I2830" t="str">
            <v>EB</v>
          </cell>
          <cell r="V2830">
            <v>66</v>
          </cell>
        </row>
        <row r="2831">
          <cell r="A2831" t="str">
            <v>HEDENSTED</v>
          </cell>
          <cell r="C2831" t="str">
            <v>HANDICAP</v>
          </cell>
          <cell r="I2831" t="str">
            <v>Ture</v>
          </cell>
          <cell r="V2831">
            <v>1</v>
          </cell>
        </row>
        <row r="2832">
          <cell r="A2832" t="str">
            <v>HEDENSTED</v>
          </cell>
          <cell r="C2832" t="str">
            <v>HANDICAP</v>
          </cell>
          <cell r="I2832" t="str">
            <v>Rejselængde</v>
          </cell>
          <cell r="V2832">
            <v>11</v>
          </cell>
        </row>
        <row r="2833">
          <cell r="A2833" t="str">
            <v>HEDENSTED</v>
          </cell>
          <cell r="C2833" t="str">
            <v>HANDICAP</v>
          </cell>
          <cell r="I2833" t="str">
            <v>Passagerer</v>
          </cell>
          <cell r="V2833">
            <v>2</v>
          </cell>
        </row>
        <row r="2834">
          <cell r="A2834" t="str">
            <v>HEDENSTED</v>
          </cell>
          <cell r="C2834" t="str">
            <v>HANDICAP</v>
          </cell>
          <cell r="I2834" t="str">
            <v>Netto</v>
          </cell>
          <cell r="V2834">
            <v>7835.93</v>
          </cell>
        </row>
        <row r="2835">
          <cell r="A2835" t="str">
            <v>HEDENSTED</v>
          </cell>
          <cell r="C2835" t="str">
            <v>HANDICAP</v>
          </cell>
          <cell r="I2835" t="str">
            <v>Adm.omk</v>
          </cell>
          <cell r="V2835">
            <v>0</v>
          </cell>
        </row>
        <row r="2836">
          <cell r="A2836" t="str">
            <v>HEDENSTED</v>
          </cell>
          <cell r="C2836" t="str">
            <v>HANDICAP</v>
          </cell>
          <cell r="I2836" t="str">
            <v>EB</v>
          </cell>
          <cell r="V2836">
            <v>2792</v>
          </cell>
        </row>
        <row r="2837">
          <cell r="A2837" t="str">
            <v>HEDENSTED</v>
          </cell>
          <cell r="C2837" t="str">
            <v>HANDICAP</v>
          </cell>
          <cell r="I2837" t="str">
            <v>Ture</v>
          </cell>
          <cell r="V2837">
            <v>15</v>
          </cell>
        </row>
        <row r="2838">
          <cell r="A2838" t="str">
            <v>HEDENSTED</v>
          </cell>
          <cell r="C2838" t="str">
            <v>HANDICAP</v>
          </cell>
          <cell r="I2838" t="str">
            <v>Rejselængde</v>
          </cell>
          <cell r="V2838">
            <v>698</v>
          </cell>
        </row>
        <row r="2839">
          <cell r="A2839" t="str">
            <v>HEDENSTED</v>
          </cell>
          <cell r="C2839" t="str">
            <v>HANDICAP</v>
          </cell>
          <cell r="I2839" t="str">
            <v>Passagerer</v>
          </cell>
          <cell r="V2839">
            <v>15</v>
          </cell>
        </row>
        <row r="2840">
          <cell r="A2840" t="str">
            <v>HEDENSTED</v>
          </cell>
          <cell r="C2840" t="str">
            <v>HANDICAP</v>
          </cell>
          <cell r="I2840" t="str">
            <v>Netto</v>
          </cell>
          <cell r="V2840">
            <v>1342.81</v>
          </cell>
        </row>
        <row r="2841">
          <cell r="A2841" t="str">
            <v>HEDENSTED</v>
          </cell>
          <cell r="C2841" t="str">
            <v>HANDICAP</v>
          </cell>
          <cell r="I2841" t="str">
            <v>Adm.omk</v>
          </cell>
          <cell r="V2841">
            <v>0</v>
          </cell>
        </row>
        <row r="2842">
          <cell r="A2842" t="str">
            <v>HEDENSTED</v>
          </cell>
          <cell r="C2842" t="str">
            <v>HANDICAP</v>
          </cell>
          <cell r="I2842" t="str">
            <v>EB</v>
          </cell>
          <cell r="V2842">
            <v>710</v>
          </cell>
        </row>
        <row r="2843">
          <cell r="A2843" t="str">
            <v>HEDENSTED</v>
          </cell>
          <cell r="C2843" t="str">
            <v>HANDICAP</v>
          </cell>
          <cell r="I2843" t="str">
            <v>Ture</v>
          </cell>
          <cell r="V2843">
            <v>3</v>
          </cell>
        </row>
        <row r="2844">
          <cell r="A2844" t="str">
            <v>HEDENSTED</v>
          </cell>
          <cell r="C2844" t="str">
            <v>HANDICAP</v>
          </cell>
          <cell r="I2844" t="str">
            <v>Rejselængde</v>
          </cell>
          <cell r="V2844">
            <v>155</v>
          </cell>
        </row>
        <row r="2845">
          <cell r="A2845" t="str">
            <v>HEDENSTED</v>
          </cell>
          <cell r="C2845" t="str">
            <v>HANDICAP</v>
          </cell>
          <cell r="I2845" t="str">
            <v>Passagerer</v>
          </cell>
          <cell r="V2845">
            <v>4</v>
          </cell>
        </row>
        <row r="2846">
          <cell r="A2846" t="str">
            <v>HEDENSTED</v>
          </cell>
          <cell r="C2846" t="str">
            <v>HANDICAP</v>
          </cell>
          <cell r="I2846" t="str">
            <v>Netto</v>
          </cell>
          <cell r="V2846">
            <v>3833.44</v>
          </cell>
        </row>
        <row r="2847">
          <cell r="A2847" t="str">
            <v>HEDENSTED</v>
          </cell>
          <cell r="C2847" t="str">
            <v>HANDICAP</v>
          </cell>
          <cell r="I2847" t="str">
            <v>Adm.omk</v>
          </cell>
          <cell r="V2847">
            <v>0</v>
          </cell>
        </row>
        <row r="2848">
          <cell r="A2848" t="str">
            <v>HEDENSTED</v>
          </cell>
          <cell r="C2848" t="str">
            <v>HANDICAP</v>
          </cell>
          <cell r="I2848" t="str">
            <v>EB</v>
          </cell>
          <cell r="V2848">
            <v>1272</v>
          </cell>
        </row>
        <row r="2849">
          <cell r="A2849" t="str">
            <v>HEDENSTED</v>
          </cell>
          <cell r="C2849" t="str">
            <v>HANDICAP</v>
          </cell>
          <cell r="I2849" t="str">
            <v>Ture</v>
          </cell>
          <cell r="V2849">
            <v>6</v>
          </cell>
        </row>
        <row r="2850">
          <cell r="A2850" t="str">
            <v>HEDENSTED</v>
          </cell>
          <cell r="C2850" t="str">
            <v>HANDICAP</v>
          </cell>
          <cell r="I2850" t="str">
            <v>Rejselængde</v>
          </cell>
          <cell r="V2850">
            <v>274</v>
          </cell>
        </row>
        <row r="2851">
          <cell r="A2851" t="str">
            <v>HEDENSTED</v>
          </cell>
          <cell r="C2851" t="str">
            <v>HANDICAP</v>
          </cell>
          <cell r="I2851" t="str">
            <v>Passagerer</v>
          </cell>
          <cell r="V2851">
            <v>8</v>
          </cell>
        </row>
        <row r="2852">
          <cell r="A2852" t="str">
            <v>HEDENSTED</v>
          </cell>
          <cell r="C2852" t="str">
            <v>HANDICAP</v>
          </cell>
          <cell r="I2852" t="str">
            <v>Netto</v>
          </cell>
          <cell r="V2852">
            <v>3206.53</v>
          </cell>
        </row>
        <row r="2853">
          <cell r="A2853" t="str">
            <v>HEDENSTED</v>
          </cell>
          <cell r="C2853" t="str">
            <v>HANDICAP</v>
          </cell>
          <cell r="I2853" t="str">
            <v>Adm.omk</v>
          </cell>
          <cell r="V2853">
            <v>0</v>
          </cell>
        </row>
        <row r="2854">
          <cell r="A2854" t="str">
            <v>HEDENSTED</v>
          </cell>
          <cell r="C2854" t="str">
            <v>HANDICAP</v>
          </cell>
          <cell r="I2854" t="str">
            <v>EB</v>
          </cell>
          <cell r="V2854">
            <v>1448</v>
          </cell>
        </row>
        <row r="2855">
          <cell r="A2855" t="str">
            <v>HEDENSTED</v>
          </cell>
          <cell r="C2855" t="str">
            <v>HANDICAP</v>
          </cell>
          <cell r="I2855" t="str">
            <v>Ture</v>
          </cell>
          <cell r="V2855">
            <v>8</v>
          </cell>
        </row>
        <row r="2856">
          <cell r="A2856" t="str">
            <v>HEDENSTED</v>
          </cell>
          <cell r="C2856" t="str">
            <v>HANDICAP</v>
          </cell>
          <cell r="I2856" t="str">
            <v>Rejselængde</v>
          </cell>
          <cell r="V2856">
            <v>341</v>
          </cell>
        </row>
        <row r="2857">
          <cell r="A2857" t="str">
            <v>HEDENSTED</v>
          </cell>
          <cell r="C2857" t="str">
            <v>HANDICAP</v>
          </cell>
          <cell r="I2857" t="str">
            <v>Passagerer</v>
          </cell>
          <cell r="V2857">
            <v>9</v>
          </cell>
        </row>
        <row r="2858">
          <cell r="A2858" t="str">
            <v>HEDENSTED</v>
          </cell>
          <cell r="C2858" t="str">
            <v>HANDICAP</v>
          </cell>
          <cell r="I2858" t="str">
            <v>Netto</v>
          </cell>
          <cell r="V2858">
            <v>6457.9</v>
          </cell>
        </row>
        <row r="2859">
          <cell r="A2859" t="str">
            <v>HEDENSTED</v>
          </cell>
          <cell r="C2859" t="str">
            <v>HANDICAP</v>
          </cell>
          <cell r="I2859" t="str">
            <v>Adm.omk</v>
          </cell>
          <cell r="V2859">
            <v>0</v>
          </cell>
        </row>
        <row r="2860">
          <cell r="A2860" t="str">
            <v>HEDENSTED</v>
          </cell>
          <cell r="C2860" t="str">
            <v>HANDICAP</v>
          </cell>
          <cell r="I2860" t="str">
            <v>EB</v>
          </cell>
          <cell r="V2860">
            <v>1817</v>
          </cell>
        </row>
        <row r="2861">
          <cell r="A2861" t="str">
            <v>HEDENSTED</v>
          </cell>
          <cell r="C2861" t="str">
            <v>HANDICAP</v>
          </cell>
          <cell r="I2861" t="str">
            <v>Ture</v>
          </cell>
          <cell r="V2861">
            <v>8</v>
          </cell>
        </row>
        <row r="2862">
          <cell r="A2862" t="str">
            <v>HEDENSTED</v>
          </cell>
          <cell r="C2862" t="str">
            <v>HANDICAP</v>
          </cell>
          <cell r="I2862" t="str">
            <v>Rejselængde</v>
          </cell>
          <cell r="V2862">
            <v>369</v>
          </cell>
        </row>
        <row r="2863">
          <cell r="A2863" t="str">
            <v>HEDENSTED</v>
          </cell>
          <cell r="C2863" t="str">
            <v>HANDICAP</v>
          </cell>
          <cell r="I2863" t="str">
            <v>Passagerer</v>
          </cell>
          <cell r="V2863">
            <v>12</v>
          </cell>
        </row>
        <row r="2864">
          <cell r="A2864" t="str">
            <v>HEDENSTED</v>
          </cell>
          <cell r="C2864" t="str">
            <v>HANDICAP</v>
          </cell>
          <cell r="I2864" t="str">
            <v>Netto</v>
          </cell>
          <cell r="V2864">
            <v>6622.41</v>
          </cell>
        </row>
        <row r="2865">
          <cell r="A2865" t="str">
            <v>HEDENSTED</v>
          </cell>
          <cell r="C2865" t="str">
            <v>HANDICAP</v>
          </cell>
          <cell r="I2865" t="str">
            <v>Adm.omk</v>
          </cell>
          <cell r="V2865">
            <v>0</v>
          </cell>
        </row>
        <row r="2866">
          <cell r="A2866" t="str">
            <v>HEDENSTED</v>
          </cell>
          <cell r="C2866" t="str">
            <v>HANDICAP</v>
          </cell>
          <cell r="I2866" t="str">
            <v>EB</v>
          </cell>
          <cell r="V2866">
            <v>3456</v>
          </cell>
        </row>
        <row r="2867">
          <cell r="A2867" t="str">
            <v>HEDENSTED</v>
          </cell>
          <cell r="C2867" t="str">
            <v>HANDICAP</v>
          </cell>
          <cell r="I2867" t="str">
            <v>Ture</v>
          </cell>
          <cell r="V2867">
            <v>18</v>
          </cell>
        </row>
        <row r="2868">
          <cell r="A2868" t="str">
            <v>HEDENSTED</v>
          </cell>
          <cell r="C2868" t="str">
            <v>HANDICAP</v>
          </cell>
          <cell r="I2868" t="str">
            <v>Rejselængde</v>
          </cell>
          <cell r="V2868">
            <v>795</v>
          </cell>
        </row>
        <row r="2869">
          <cell r="A2869" t="str">
            <v>HEDENSTED</v>
          </cell>
          <cell r="C2869" t="str">
            <v>HANDICAP</v>
          </cell>
          <cell r="I2869" t="str">
            <v>Passagerer</v>
          </cell>
          <cell r="V2869">
            <v>19</v>
          </cell>
        </row>
        <row r="2870">
          <cell r="A2870" t="str">
            <v>HEDENSTED</v>
          </cell>
          <cell r="C2870" t="str">
            <v>HANDICAP</v>
          </cell>
          <cell r="I2870" t="str">
            <v>Netto</v>
          </cell>
          <cell r="V2870">
            <v>363.49</v>
          </cell>
        </row>
        <row r="2871">
          <cell r="A2871" t="str">
            <v>HEDENSTED</v>
          </cell>
          <cell r="C2871" t="str">
            <v>HANDICAP</v>
          </cell>
          <cell r="I2871" t="str">
            <v>Adm.omk</v>
          </cell>
          <cell r="V2871">
            <v>0</v>
          </cell>
        </row>
        <row r="2872">
          <cell r="A2872" t="str">
            <v>HEDENSTED</v>
          </cell>
          <cell r="C2872" t="str">
            <v>HANDICAP</v>
          </cell>
          <cell r="I2872" t="str">
            <v>EB</v>
          </cell>
          <cell r="V2872">
            <v>350</v>
          </cell>
        </row>
        <row r="2873">
          <cell r="A2873" t="str">
            <v>HEDENSTED</v>
          </cell>
          <cell r="C2873" t="str">
            <v>HANDICAP</v>
          </cell>
          <cell r="I2873" t="str">
            <v>Ture</v>
          </cell>
          <cell r="V2873">
            <v>1</v>
          </cell>
        </row>
        <row r="2874">
          <cell r="A2874" t="str">
            <v>HEDENSTED</v>
          </cell>
          <cell r="C2874" t="str">
            <v>HANDICAP</v>
          </cell>
          <cell r="I2874" t="str">
            <v>Rejselængde</v>
          </cell>
          <cell r="V2874">
            <v>35</v>
          </cell>
        </row>
        <row r="2875">
          <cell r="A2875" t="str">
            <v>HEDENSTED</v>
          </cell>
          <cell r="C2875" t="str">
            <v>HANDICAP</v>
          </cell>
          <cell r="I2875" t="str">
            <v>Passagerer</v>
          </cell>
          <cell r="V2875">
            <v>4</v>
          </cell>
        </row>
        <row r="2876">
          <cell r="A2876" t="str">
            <v>HEDENSTED</v>
          </cell>
          <cell r="C2876" t="str">
            <v>HANDICAP</v>
          </cell>
          <cell r="I2876" t="str">
            <v>Netto</v>
          </cell>
          <cell r="V2876">
            <v>5069.42</v>
          </cell>
        </row>
        <row r="2877">
          <cell r="A2877" t="str">
            <v>HEDENSTED</v>
          </cell>
          <cell r="C2877" t="str">
            <v>HANDICAP</v>
          </cell>
          <cell r="I2877" t="str">
            <v>Adm.omk</v>
          </cell>
          <cell r="V2877">
            <v>0</v>
          </cell>
        </row>
        <row r="2878">
          <cell r="A2878" t="str">
            <v>HEDENSTED</v>
          </cell>
          <cell r="C2878" t="str">
            <v>HANDICAP</v>
          </cell>
          <cell r="I2878" t="str">
            <v>EB</v>
          </cell>
          <cell r="V2878">
            <v>1655</v>
          </cell>
        </row>
        <row r="2879">
          <cell r="A2879" t="str">
            <v>HEDENSTED</v>
          </cell>
          <cell r="C2879" t="str">
            <v>HANDICAP</v>
          </cell>
          <cell r="I2879" t="str">
            <v>Ture</v>
          </cell>
          <cell r="V2879">
            <v>3</v>
          </cell>
        </row>
        <row r="2880">
          <cell r="A2880" t="str">
            <v>HEDENSTED</v>
          </cell>
          <cell r="C2880" t="str">
            <v>HANDICAP</v>
          </cell>
          <cell r="I2880" t="str">
            <v>Rejselængde</v>
          </cell>
          <cell r="V2880">
            <v>335</v>
          </cell>
        </row>
        <row r="2881">
          <cell r="A2881" t="str">
            <v>HEDENSTED</v>
          </cell>
          <cell r="C2881" t="str">
            <v>HANDICAP</v>
          </cell>
          <cell r="I2881" t="str">
            <v>Passagerer</v>
          </cell>
          <cell r="V2881">
            <v>3</v>
          </cell>
        </row>
        <row r="2882">
          <cell r="A2882" t="str">
            <v>HEDENSTED</v>
          </cell>
          <cell r="C2882" t="str">
            <v>HANDICAP</v>
          </cell>
          <cell r="I2882" t="str">
            <v>Netto</v>
          </cell>
          <cell r="V2882">
            <v>2178.6400000000003</v>
          </cell>
        </row>
        <row r="2883">
          <cell r="A2883" t="str">
            <v>HEDENSTED</v>
          </cell>
          <cell r="C2883" t="str">
            <v>HANDICAP</v>
          </cell>
          <cell r="I2883" t="str">
            <v>Adm.omk</v>
          </cell>
          <cell r="V2883">
            <v>0</v>
          </cell>
        </row>
        <row r="2884">
          <cell r="A2884" t="str">
            <v>HEDENSTED</v>
          </cell>
          <cell r="C2884" t="str">
            <v>HANDICAP</v>
          </cell>
          <cell r="I2884" t="str">
            <v>EB</v>
          </cell>
          <cell r="V2884">
            <v>831</v>
          </cell>
        </row>
        <row r="2885">
          <cell r="A2885" t="str">
            <v>HEDENSTED</v>
          </cell>
          <cell r="C2885" t="str">
            <v>HANDICAP</v>
          </cell>
          <cell r="I2885" t="str">
            <v>Ture</v>
          </cell>
          <cell r="V2885">
            <v>3</v>
          </cell>
        </row>
        <row r="2886">
          <cell r="A2886" t="str">
            <v>HEDENSTED</v>
          </cell>
          <cell r="C2886" t="str">
            <v>HANDICAP</v>
          </cell>
          <cell r="I2886" t="str">
            <v>Rejselængde</v>
          </cell>
          <cell r="V2886">
            <v>115</v>
          </cell>
        </row>
        <row r="2887">
          <cell r="A2887" t="str">
            <v>HEDENSTED</v>
          </cell>
          <cell r="C2887" t="str">
            <v>HANDICAP</v>
          </cell>
          <cell r="I2887" t="str">
            <v>Passagerer</v>
          </cell>
          <cell r="V2887">
            <v>8</v>
          </cell>
        </row>
        <row r="2888">
          <cell r="A2888" t="str">
            <v>HEDENSTED</v>
          </cell>
          <cell r="C2888" t="str">
            <v>HANDICAP</v>
          </cell>
          <cell r="I2888" t="str">
            <v>Netto</v>
          </cell>
          <cell r="V2888">
            <v>853.99</v>
          </cell>
        </row>
        <row r="2889">
          <cell r="A2889" t="str">
            <v>HEDENSTED</v>
          </cell>
          <cell r="C2889" t="str">
            <v>HANDICAP</v>
          </cell>
          <cell r="I2889" t="str">
            <v>Adm.omk</v>
          </cell>
          <cell r="V2889">
            <v>0</v>
          </cell>
        </row>
        <row r="2890">
          <cell r="A2890" t="str">
            <v>HEDENSTED</v>
          </cell>
          <cell r="C2890" t="str">
            <v>HANDICAP</v>
          </cell>
          <cell r="I2890" t="str">
            <v>EB</v>
          </cell>
          <cell r="V2890">
            <v>456</v>
          </cell>
        </row>
        <row r="2891">
          <cell r="A2891" t="str">
            <v>HEDENSTED</v>
          </cell>
          <cell r="C2891" t="str">
            <v>HANDICAP</v>
          </cell>
          <cell r="I2891" t="str">
            <v>Ture</v>
          </cell>
          <cell r="V2891">
            <v>2</v>
          </cell>
        </row>
        <row r="2892">
          <cell r="A2892" t="str">
            <v>HEDENSTED</v>
          </cell>
          <cell r="C2892" t="str">
            <v>HANDICAP</v>
          </cell>
          <cell r="I2892" t="str">
            <v>Rejselængde</v>
          </cell>
          <cell r="V2892">
            <v>114</v>
          </cell>
        </row>
        <row r="2893">
          <cell r="A2893" t="str">
            <v>HEDENSTED</v>
          </cell>
          <cell r="C2893" t="str">
            <v>HANDICAP</v>
          </cell>
          <cell r="I2893" t="str">
            <v>Passagerer</v>
          </cell>
          <cell r="V2893">
            <v>2</v>
          </cell>
        </row>
        <row r="2894">
          <cell r="A2894" t="str">
            <v>HEDENSTED</v>
          </cell>
          <cell r="C2894" t="str">
            <v>HANDICAP</v>
          </cell>
          <cell r="I2894" t="str">
            <v>Netto</v>
          </cell>
          <cell r="V2894">
            <v>1073.98</v>
          </cell>
        </row>
        <row r="2895">
          <cell r="A2895" t="str">
            <v>HEDENSTED</v>
          </cell>
          <cell r="C2895" t="str">
            <v>HANDICAP</v>
          </cell>
          <cell r="I2895" t="str">
            <v>Adm.omk</v>
          </cell>
          <cell r="V2895">
            <v>0</v>
          </cell>
        </row>
        <row r="2896">
          <cell r="A2896" t="str">
            <v>HEDENSTED</v>
          </cell>
          <cell r="C2896" t="str">
            <v>HANDICAP</v>
          </cell>
          <cell r="I2896" t="str">
            <v>EB</v>
          </cell>
          <cell r="V2896">
            <v>636</v>
          </cell>
        </row>
        <row r="2897">
          <cell r="A2897" t="str">
            <v>HEDENSTED</v>
          </cell>
          <cell r="C2897" t="str">
            <v>HANDICAP</v>
          </cell>
          <cell r="I2897" t="str">
            <v>Ture</v>
          </cell>
          <cell r="V2897">
            <v>3</v>
          </cell>
        </row>
        <row r="2898">
          <cell r="A2898" t="str">
            <v>HEDENSTED</v>
          </cell>
          <cell r="C2898" t="str">
            <v>HANDICAP</v>
          </cell>
          <cell r="I2898" t="str">
            <v>Rejselængde</v>
          </cell>
          <cell r="V2898">
            <v>138</v>
          </cell>
        </row>
        <row r="2899">
          <cell r="A2899" t="str">
            <v>HEDENSTED</v>
          </cell>
          <cell r="C2899" t="str">
            <v>HANDICAP</v>
          </cell>
          <cell r="I2899" t="str">
            <v>Passagerer</v>
          </cell>
          <cell r="V2899">
            <v>4</v>
          </cell>
        </row>
        <row r="2900">
          <cell r="A2900" t="str">
            <v>HEDENSTED</v>
          </cell>
          <cell r="C2900" t="str">
            <v>HANDICAP</v>
          </cell>
          <cell r="I2900" t="str">
            <v>Netto</v>
          </cell>
          <cell r="V2900">
            <v>495.09</v>
          </cell>
        </row>
        <row r="2901">
          <cell r="A2901" t="str">
            <v>HEDENSTED</v>
          </cell>
          <cell r="C2901" t="str">
            <v>HANDICAP</v>
          </cell>
          <cell r="I2901" t="str">
            <v>Adm.omk</v>
          </cell>
          <cell r="V2901">
            <v>0</v>
          </cell>
        </row>
        <row r="2902">
          <cell r="A2902" t="str">
            <v>HEDENSTED</v>
          </cell>
          <cell r="C2902" t="str">
            <v>HANDICAP</v>
          </cell>
          <cell r="I2902" t="str">
            <v>EB</v>
          </cell>
          <cell r="V2902">
            <v>1206</v>
          </cell>
        </row>
        <row r="2903">
          <cell r="A2903" t="str">
            <v>HEDENSTED</v>
          </cell>
          <cell r="C2903" t="str">
            <v>HANDICAP</v>
          </cell>
          <cell r="I2903" t="str">
            <v>Ture</v>
          </cell>
          <cell r="V2903">
            <v>1</v>
          </cell>
        </row>
        <row r="2904">
          <cell r="A2904" t="str">
            <v>HEDENSTED</v>
          </cell>
          <cell r="C2904" t="str">
            <v>HANDICAP</v>
          </cell>
          <cell r="I2904" t="str">
            <v>Rejselængde</v>
          </cell>
          <cell r="V2904">
            <v>162</v>
          </cell>
        </row>
        <row r="2905">
          <cell r="A2905" t="str">
            <v>HEDENSTED</v>
          </cell>
          <cell r="C2905" t="str">
            <v>HANDICAP</v>
          </cell>
          <cell r="I2905" t="str">
            <v>Passagerer</v>
          </cell>
          <cell r="V2905">
            <v>1</v>
          </cell>
        </row>
        <row r="2906">
          <cell r="A2906" t="str">
            <v>HEDENSTED</v>
          </cell>
          <cell r="C2906" t="str">
            <v>HANDICAP</v>
          </cell>
          <cell r="I2906" t="str">
            <v>Netto</v>
          </cell>
          <cell r="V2906">
            <v>1560.11</v>
          </cell>
        </row>
        <row r="2907">
          <cell r="A2907" t="str">
            <v>HEDENSTED</v>
          </cell>
          <cell r="C2907" t="str">
            <v>HANDICAP</v>
          </cell>
          <cell r="I2907" t="str">
            <v>Adm.omk</v>
          </cell>
          <cell r="V2907">
            <v>0</v>
          </cell>
        </row>
        <row r="2908">
          <cell r="A2908" t="str">
            <v>HEDENSTED</v>
          </cell>
          <cell r="C2908" t="str">
            <v>HANDICAP</v>
          </cell>
          <cell r="I2908" t="str">
            <v>EB</v>
          </cell>
          <cell r="V2908">
            <v>608</v>
          </cell>
        </row>
        <row r="2909">
          <cell r="A2909" t="str">
            <v>HEDENSTED</v>
          </cell>
          <cell r="C2909" t="str">
            <v>HANDICAP</v>
          </cell>
          <cell r="I2909" t="str">
            <v>Ture</v>
          </cell>
          <cell r="V2909">
            <v>1</v>
          </cell>
        </row>
        <row r="2910">
          <cell r="A2910" t="str">
            <v>HEDENSTED</v>
          </cell>
          <cell r="C2910" t="str">
            <v>HANDICAP</v>
          </cell>
          <cell r="I2910" t="str">
            <v>Rejselængde</v>
          </cell>
          <cell r="V2910">
            <v>116</v>
          </cell>
        </row>
        <row r="2911">
          <cell r="A2911" t="str">
            <v>HEDENSTED</v>
          </cell>
          <cell r="C2911" t="str">
            <v>HANDICAP</v>
          </cell>
          <cell r="I2911" t="str">
            <v>Passagerer</v>
          </cell>
          <cell r="V2911">
            <v>1</v>
          </cell>
        </row>
        <row r="2912">
          <cell r="A2912" t="str">
            <v>HEDENSTED</v>
          </cell>
          <cell r="C2912" t="str">
            <v>HANDICAP</v>
          </cell>
          <cell r="I2912" t="str">
            <v>Netto</v>
          </cell>
          <cell r="V2912">
            <v>464.11</v>
          </cell>
        </row>
        <row r="2913">
          <cell r="A2913" t="str">
            <v>HEDENSTED</v>
          </cell>
          <cell r="C2913" t="str">
            <v>HANDICAP</v>
          </cell>
          <cell r="I2913" t="str">
            <v>Adm.omk</v>
          </cell>
          <cell r="V2913">
            <v>0</v>
          </cell>
        </row>
        <row r="2914">
          <cell r="A2914" t="str">
            <v>HEDENSTED</v>
          </cell>
          <cell r="C2914" t="str">
            <v>HANDICAP</v>
          </cell>
          <cell r="I2914" t="str">
            <v>EB</v>
          </cell>
          <cell r="V2914">
            <v>288</v>
          </cell>
        </row>
        <row r="2915">
          <cell r="A2915" t="str">
            <v>HEDENSTED</v>
          </cell>
          <cell r="C2915" t="str">
            <v>HANDICAP</v>
          </cell>
          <cell r="I2915" t="str">
            <v>Ture</v>
          </cell>
          <cell r="V2915">
            <v>1</v>
          </cell>
        </row>
        <row r="2916">
          <cell r="A2916" t="str">
            <v>HEDENSTED</v>
          </cell>
          <cell r="C2916" t="str">
            <v>HANDICAP</v>
          </cell>
          <cell r="I2916" t="str">
            <v>Rejselængde</v>
          </cell>
          <cell r="V2916">
            <v>72</v>
          </cell>
        </row>
        <row r="2917">
          <cell r="A2917" t="str">
            <v>HEDENSTED</v>
          </cell>
          <cell r="C2917" t="str">
            <v>HANDICAP</v>
          </cell>
          <cell r="I2917" t="str">
            <v>Passagerer</v>
          </cell>
          <cell r="V2917">
            <v>1</v>
          </cell>
        </row>
        <row r="2918">
          <cell r="A2918" t="str">
            <v>HEDENSTED</v>
          </cell>
          <cell r="C2918" t="str">
            <v>HANDICAP</v>
          </cell>
          <cell r="I2918" t="str">
            <v>Netto</v>
          </cell>
          <cell r="V2918">
            <v>2341.34</v>
          </cell>
        </row>
        <row r="2919">
          <cell r="A2919" t="str">
            <v>HEDENSTED</v>
          </cell>
          <cell r="C2919" t="str">
            <v>HANDICAP</v>
          </cell>
          <cell r="I2919" t="str">
            <v>Adm.omk</v>
          </cell>
          <cell r="V2919">
            <v>0</v>
          </cell>
        </row>
        <row r="2920">
          <cell r="A2920" t="str">
            <v>HEDENSTED</v>
          </cell>
          <cell r="C2920" t="str">
            <v>HANDICAP</v>
          </cell>
          <cell r="I2920" t="str">
            <v>EB</v>
          </cell>
          <cell r="V2920">
            <v>544</v>
          </cell>
        </row>
        <row r="2921">
          <cell r="A2921" t="str">
            <v>HEDENSTED</v>
          </cell>
          <cell r="C2921" t="str">
            <v>HANDICAP</v>
          </cell>
          <cell r="I2921" t="str">
            <v>Ture</v>
          </cell>
          <cell r="V2921">
            <v>4</v>
          </cell>
        </row>
        <row r="2922">
          <cell r="A2922" t="str">
            <v>HEDENSTED</v>
          </cell>
          <cell r="C2922" t="str">
            <v>HANDICAP</v>
          </cell>
          <cell r="I2922" t="str">
            <v>Rejselængde</v>
          </cell>
          <cell r="V2922">
            <v>136</v>
          </cell>
        </row>
        <row r="2923">
          <cell r="A2923" t="str">
            <v>HEDENSTED</v>
          </cell>
          <cell r="C2923" t="str">
            <v>HANDICAP</v>
          </cell>
          <cell r="I2923" t="str">
            <v>Passagerer</v>
          </cell>
          <cell r="V2923">
            <v>5</v>
          </cell>
        </row>
        <row r="2924">
          <cell r="A2924" t="str">
            <v>HEDENSTED</v>
          </cell>
          <cell r="C2924" t="str">
            <v>HANDICAP</v>
          </cell>
          <cell r="I2924" t="str">
            <v>Netto</v>
          </cell>
          <cell r="V2924">
            <v>2946.3</v>
          </cell>
        </row>
        <row r="2925">
          <cell r="A2925" t="str">
            <v>HEDENSTED</v>
          </cell>
          <cell r="C2925" t="str">
            <v>HANDICAP</v>
          </cell>
          <cell r="I2925" t="str">
            <v>Adm.omk</v>
          </cell>
          <cell r="V2925">
            <v>0</v>
          </cell>
        </row>
        <row r="2926">
          <cell r="A2926" t="str">
            <v>HEDENSTED</v>
          </cell>
          <cell r="C2926" t="str">
            <v>HANDICAP</v>
          </cell>
          <cell r="I2926" t="str">
            <v>EB</v>
          </cell>
          <cell r="V2926">
            <v>328</v>
          </cell>
        </row>
        <row r="2927">
          <cell r="A2927" t="str">
            <v>HEDENSTED</v>
          </cell>
          <cell r="C2927" t="str">
            <v>HANDICAP</v>
          </cell>
          <cell r="I2927" t="str">
            <v>Ture</v>
          </cell>
          <cell r="V2927">
            <v>2</v>
          </cell>
        </row>
        <row r="2928">
          <cell r="A2928" t="str">
            <v>HEDENSTED</v>
          </cell>
          <cell r="C2928" t="str">
            <v>HANDICAP</v>
          </cell>
          <cell r="I2928" t="str">
            <v>Rejselængde</v>
          </cell>
          <cell r="V2928">
            <v>82</v>
          </cell>
        </row>
        <row r="2929">
          <cell r="A2929" t="str">
            <v>HEDENSTED</v>
          </cell>
          <cell r="C2929" t="str">
            <v>HANDICAP</v>
          </cell>
          <cell r="I2929" t="str">
            <v>Passagerer</v>
          </cell>
          <cell r="V2929">
            <v>2</v>
          </cell>
        </row>
        <row r="2930">
          <cell r="A2930" t="str">
            <v>HEDENSTED</v>
          </cell>
          <cell r="C2930" t="str">
            <v>HANDICAP</v>
          </cell>
          <cell r="I2930" t="str">
            <v>Netto</v>
          </cell>
          <cell r="V2930">
            <v>4198.16</v>
          </cell>
        </row>
        <row r="2931">
          <cell r="A2931" t="str">
            <v>HEDENSTED</v>
          </cell>
          <cell r="C2931" t="str">
            <v>HANDICAP</v>
          </cell>
          <cell r="I2931" t="str">
            <v>Adm.omk</v>
          </cell>
          <cell r="V2931">
            <v>0</v>
          </cell>
        </row>
        <row r="2932">
          <cell r="A2932" t="str">
            <v>HEDENSTED</v>
          </cell>
          <cell r="C2932" t="str">
            <v>HANDICAP</v>
          </cell>
          <cell r="I2932" t="str">
            <v>EB</v>
          </cell>
          <cell r="V2932">
            <v>1184</v>
          </cell>
        </row>
        <row r="2933">
          <cell r="A2933" t="str">
            <v>HEDENSTED</v>
          </cell>
          <cell r="C2933" t="str">
            <v>HANDICAP</v>
          </cell>
          <cell r="I2933" t="str">
            <v>Ture</v>
          </cell>
          <cell r="V2933">
            <v>7</v>
          </cell>
        </row>
        <row r="2934">
          <cell r="A2934" t="str">
            <v>HEDENSTED</v>
          </cell>
          <cell r="C2934" t="str">
            <v>HANDICAP</v>
          </cell>
          <cell r="I2934" t="str">
            <v>Rejselængde</v>
          </cell>
          <cell r="V2934">
            <v>296</v>
          </cell>
        </row>
        <row r="2935">
          <cell r="A2935" t="str">
            <v>HEDENSTED</v>
          </cell>
          <cell r="C2935" t="str">
            <v>HANDICAP</v>
          </cell>
          <cell r="I2935" t="str">
            <v>Passagerer</v>
          </cell>
          <cell r="V2935">
            <v>7</v>
          </cell>
        </row>
        <row r="2936">
          <cell r="A2936" t="str">
            <v>HEDENSTED</v>
          </cell>
          <cell r="C2936" t="str">
            <v>HANDICAP</v>
          </cell>
          <cell r="I2936" t="str">
            <v>Netto</v>
          </cell>
          <cell r="V2936">
            <v>497.33</v>
          </cell>
        </row>
        <row r="2937">
          <cell r="A2937" t="str">
            <v>HEDENSTED</v>
          </cell>
          <cell r="C2937" t="str">
            <v>HANDICAP</v>
          </cell>
          <cell r="I2937" t="str">
            <v>Adm.omk</v>
          </cell>
          <cell r="V2937">
            <v>0</v>
          </cell>
        </row>
        <row r="2938">
          <cell r="A2938" t="str">
            <v>HEDENSTED</v>
          </cell>
          <cell r="C2938" t="str">
            <v>HANDICAP</v>
          </cell>
          <cell r="I2938" t="str">
            <v>EB</v>
          </cell>
          <cell r="V2938">
            <v>168</v>
          </cell>
        </row>
        <row r="2939">
          <cell r="A2939" t="str">
            <v>HEDENSTED</v>
          </cell>
          <cell r="C2939" t="str">
            <v>HANDICAP</v>
          </cell>
          <cell r="I2939" t="str">
            <v>Ture</v>
          </cell>
          <cell r="V2939">
            <v>1</v>
          </cell>
        </row>
        <row r="2940">
          <cell r="A2940" t="str">
            <v>HEDENSTED</v>
          </cell>
          <cell r="C2940" t="str">
            <v>HANDICAP</v>
          </cell>
          <cell r="I2940" t="str">
            <v>Rejselængde</v>
          </cell>
          <cell r="V2940">
            <v>42</v>
          </cell>
        </row>
        <row r="2941">
          <cell r="A2941" t="str">
            <v>HEDENSTED</v>
          </cell>
          <cell r="C2941" t="str">
            <v>HANDICAP</v>
          </cell>
          <cell r="I2941" t="str">
            <v>Passagerer</v>
          </cell>
          <cell r="V2941">
            <v>1</v>
          </cell>
        </row>
        <row r="2942">
          <cell r="A2942" t="str">
            <v>HEDENSTED</v>
          </cell>
          <cell r="C2942" t="str">
            <v>HANDICAP</v>
          </cell>
          <cell r="I2942" t="str">
            <v>Netto</v>
          </cell>
          <cell r="V2942">
            <v>2206.12</v>
          </cell>
        </row>
        <row r="2943">
          <cell r="A2943" t="str">
            <v>HEDENSTED</v>
          </cell>
          <cell r="C2943" t="str">
            <v>HANDICAP</v>
          </cell>
          <cell r="I2943" t="str">
            <v>Adm.omk</v>
          </cell>
          <cell r="V2943">
            <v>0</v>
          </cell>
        </row>
        <row r="2944">
          <cell r="A2944" t="str">
            <v>HEDENSTED</v>
          </cell>
          <cell r="C2944" t="str">
            <v>HANDICAP</v>
          </cell>
          <cell r="I2944" t="str">
            <v>EB</v>
          </cell>
          <cell r="V2944">
            <v>894</v>
          </cell>
        </row>
        <row r="2945">
          <cell r="A2945" t="str">
            <v>HEDENSTED</v>
          </cell>
          <cell r="C2945" t="str">
            <v>HANDICAP</v>
          </cell>
          <cell r="I2945" t="str">
            <v>Ture</v>
          </cell>
          <cell r="V2945">
            <v>2</v>
          </cell>
        </row>
        <row r="2946">
          <cell r="A2946" t="str">
            <v>HEDENSTED</v>
          </cell>
          <cell r="C2946" t="str">
            <v>HANDICAP</v>
          </cell>
          <cell r="I2946" t="str">
            <v>Rejselængde</v>
          </cell>
          <cell r="V2946">
            <v>178</v>
          </cell>
        </row>
        <row r="2947">
          <cell r="A2947" t="str">
            <v>HEDENSTED</v>
          </cell>
          <cell r="C2947" t="str">
            <v>HANDICAP</v>
          </cell>
          <cell r="I2947" t="str">
            <v>Passagerer</v>
          </cell>
          <cell r="V2947">
            <v>3</v>
          </cell>
        </row>
        <row r="2948">
          <cell r="A2948" t="str">
            <v>HEDENSTED</v>
          </cell>
          <cell r="C2948" t="str">
            <v>HANDICAP</v>
          </cell>
          <cell r="I2948" t="str">
            <v>Netto</v>
          </cell>
          <cell r="V2948">
            <v>1042.4000000000001</v>
          </cell>
        </row>
        <row r="2949">
          <cell r="A2949" t="str">
            <v>HEDENSTED</v>
          </cell>
          <cell r="C2949" t="str">
            <v>HANDICAP</v>
          </cell>
          <cell r="I2949" t="str">
            <v>Adm.omk</v>
          </cell>
          <cell r="V2949">
            <v>0</v>
          </cell>
        </row>
        <row r="2950">
          <cell r="A2950" t="str">
            <v>HEDENSTED</v>
          </cell>
          <cell r="C2950" t="str">
            <v>HANDICAP</v>
          </cell>
          <cell r="I2950" t="str">
            <v>EB</v>
          </cell>
          <cell r="V2950">
            <v>336</v>
          </cell>
        </row>
        <row r="2951">
          <cell r="A2951" t="str">
            <v>HEDENSTED</v>
          </cell>
          <cell r="C2951" t="str">
            <v>HANDICAP</v>
          </cell>
          <cell r="I2951" t="str">
            <v>Ture</v>
          </cell>
          <cell r="V2951">
            <v>1</v>
          </cell>
        </row>
        <row r="2952">
          <cell r="A2952" t="str">
            <v>HEDENSTED</v>
          </cell>
          <cell r="C2952" t="str">
            <v>HANDICAP</v>
          </cell>
          <cell r="I2952" t="str">
            <v>Rejselængde</v>
          </cell>
          <cell r="V2952">
            <v>84</v>
          </cell>
        </row>
        <row r="2953">
          <cell r="A2953" t="str">
            <v>HEDENSTED</v>
          </cell>
          <cell r="C2953" t="str">
            <v>HANDICAP</v>
          </cell>
          <cell r="I2953" t="str">
            <v>Passagerer</v>
          </cell>
          <cell r="V2953">
            <v>1</v>
          </cell>
        </row>
        <row r="2954">
          <cell r="A2954" t="str">
            <v>HEDENSTED</v>
          </cell>
          <cell r="C2954" t="str">
            <v>HANDICAP</v>
          </cell>
          <cell r="I2954" t="str">
            <v>Netto</v>
          </cell>
          <cell r="V2954">
            <v>1157.8900000000001</v>
          </cell>
        </row>
        <row r="2955">
          <cell r="A2955" t="str">
            <v>HEDENSTED</v>
          </cell>
          <cell r="C2955" t="str">
            <v>HANDICAP</v>
          </cell>
          <cell r="I2955" t="str">
            <v>Adm.omk</v>
          </cell>
          <cell r="V2955">
            <v>0</v>
          </cell>
        </row>
        <row r="2956">
          <cell r="A2956" t="str">
            <v>HEDENSTED</v>
          </cell>
          <cell r="C2956" t="str">
            <v>HANDICAP</v>
          </cell>
          <cell r="I2956" t="str">
            <v>EB</v>
          </cell>
          <cell r="V2956">
            <v>952</v>
          </cell>
        </row>
        <row r="2957">
          <cell r="A2957" t="str">
            <v>HEDENSTED</v>
          </cell>
          <cell r="C2957" t="str">
            <v>HANDICAP</v>
          </cell>
          <cell r="I2957" t="str">
            <v>Ture</v>
          </cell>
          <cell r="V2957">
            <v>3</v>
          </cell>
        </row>
        <row r="2958">
          <cell r="A2958" t="str">
            <v>HEDENSTED</v>
          </cell>
          <cell r="C2958" t="str">
            <v>HANDICAP</v>
          </cell>
          <cell r="I2958" t="str">
            <v>Rejselængde</v>
          </cell>
          <cell r="V2958">
            <v>238</v>
          </cell>
        </row>
        <row r="2959">
          <cell r="A2959" t="str">
            <v>HEDENSTED</v>
          </cell>
          <cell r="C2959" t="str">
            <v>HANDICAP</v>
          </cell>
          <cell r="I2959" t="str">
            <v>Passagerer</v>
          </cell>
          <cell r="V2959">
            <v>3</v>
          </cell>
        </row>
        <row r="2960">
          <cell r="A2960" t="str">
            <v>HEDENSTED</v>
          </cell>
          <cell r="C2960" t="str">
            <v>HANDICAP</v>
          </cell>
          <cell r="I2960" t="str">
            <v>Netto</v>
          </cell>
          <cell r="V2960">
            <v>1027.6600000000001</v>
          </cell>
        </row>
        <row r="2961">
          <cell r="A2961" t="str">
            <v>HEDENSTED</v>
          </cell>
          <cell r="C2961" t="str">
            <v>HANDICAP</v>
          </cell>
          <cell r="I2961" t="str">
            <v>Adm.omk</v>
          </cell>
          <cell r="V2961">
            <v>0</v>
          </cell>
        </row>
        <row r="2962">
          <cell r="A2962" t="str">
            <v>HEDENSTED</v>
          </cell>
          <cell r="C2962" t="str">
            <v>HANDICAP</v>
          </cell>
          <cell r="I2962" t="str">
            <v>EB</v>
          </cell>
          <cell r="V2962">
            <v>564</v>
          </cell>
        </row>
        <row r="2963">
          <cell r="A2963" t="str">
            <v>HEDENSTED</v>
          </cell>
          <cell r="C2963" t="str">
            <v>HANDICAP</v>
          </cell>
          <cell r="I2963" t="str">
            <v>Ture</v>
          </cell>
          <cell r="V2963">
            <v>1</v>
          </cell>
        </row>
        <row r="2964">
          <cell r="A2964" t="str">
            <v>HEDENSTED</v>
          </cell>
          <cell r="C2964" t="str">
            <v>HANDICAP</v>
          </cell>
          <cell r="I2964" t="str">
            <v>Rejselængde</v>
          </cell>
          <cell r="V2964">
            <v>94</v>
          </cell>
        </row>
        <row r="2965">
          <cell r="A2965" t="str">
            <v>HEDENSTED</v>
          </cell>
          <cell r="C2965" t="str">
            <v>HANDICAP</v>
          </cell>
          <cell r="I2965" t="str">
            <v>Passagerer</v>
          </cell>
          <cell r="V2965">
            <v>2</v>
          </cell>
        </row>
        <row r="2966">
          <cell r="A2966" t="str">
            <v>HEDENSTED</v>
          </cell>
          <cell r="C2966" t="str">
            <v>HANDICAP</v>
          </cell>
          <cell r="I2966" t="str">
            <v>Netto</v>
          </cell>
          <cell r="V2966">
            <v>3175.0899999999997</v>
          </cell>
        </row>
        <row r="2967">
          <cell r="A2967" t="str">
            <v>HEDENSTED</v>
          </cell>
          <cell r="C2967" t="str">
            <v>HANDICAP</v>
          </cell>
          <cell r="I2967" t="str">
            <v>Adm.omk</v>
          </cell>
          <cell r="V2967">
            <v>0</v>
          </cell>
        </row>
        <row r="2968">
          <cell r="A2968" t="str">
            <v>HEDENSTED</v>
          </cell>
          <cell r="C2968" t="str">
            <v>HANDICAP</v>
          </cell>
          <cell r="I2968" t="str">
            <v>EB</v>
          </cell>
          <cell r="V2968">
            <v>1146</v>
          </cell>
        </row>
        <row r="2969">
          <cell r="A2969" t="str">
            <v>HEDENSTED</v>
          </cell>
          <cell r="C2969" t="str">
            <v>HANDICAP</v>
          </cell>
          <cell r="I2969" t="str">
            <v>Ture</v>
          </cell>
          <cell r="V2969">
            <v>4</v>
          </cell>
        </row>
        <row r="2970">
          <cell r="A2970" t="str">
            <v>HEDENSTED</v>
          </cell>
          <cell r="C2970" t="str">
            <v>HANDICAP</v>
          </cell>
          <cell r="I2970" t="str">
            <v>Rejselængde</v>
          </cell>
          <cell r="V2970">
            <v>216</v>
          </cell>
        </row>
        <row r="2971">
          <cell r="A2971" t="str">
            <v>HEDENSTED</v>
          </cell>
          <cell r="C2971" t="str">
            <v>HANDICAP</v>
          </cell>
          <cell r="I2971" t="str">
            <v>Passagerer</v>
          </cell>
          <cell r="V2971">
            <v>7</v>
          </cell>
        </row>
        <row r="2972">
          <cell r="A2972" t="str">
            <v>HEDENSTED</v>
          </cell>
          <cell r="C2972" t="str">
            <v>HANDICAP</v>
          </cell>
          <cell r="I2972" t="str">
            <v>Netto</v>
          </cell>
          <cell r="V2972">
            <v>309.95999999999998</v>
          </cell>
        </row>
        <row r="2973">
          <cell r="A2973" t="str">
            <v>HEDENSTED</v>
          </cell>
          <cell r="C2973" t="str">
            <v>HANDICAP</v>
          </cell>
          <cell r="I2973" t="str">
            <v>Adm.omk</v>
          </cell>
          <cell r="V2973">
            <v>0</v>
          </cell>
        </row>
        <row r="2974">
          <cell r="A2974" t="str">
            <v>HEDENSTED</v>
          </cell>
          <cell r="C2974" t="str">
            <v>HANDICAP</v>
          </cell>
          <cell r="I2974" t="str">
            <v>EB</v>
          </cell>
          <cell r="V2974">
            <v>1029</v>
          </cell>
        </row>
        <row r="2975">
          <cell r="A2975" t="str">
            <v>HEDENSTED</v>
          </cell>
          <cell r="C2975" t="str">
            <v>HANDICAP</v>
          </cell>
          <cell r="I2975" t="str">
            <v>Ture</v>
          </cell>
          <cell r="V2975">
            <v>1</v>
          </cell>
        </row>
        <row r="2976">
          <cell r="A2976" t="str">
            <v>HEDENSTED</v>
          </cell>
          <cell r="C2976" t="str">
            <v>HANDICAP</v>
          </cell>
          <cell r="I2976" t="str">
            <v>Rejselængde</v>
          </cell>
          <cell r="V2976">
            <v>122</v>
          </cell>
        </row>
        <row r="2977">
          <cell r="A2977" t="str">
            <v>HEDENSTED</v>
          </cell>
          <cell r="C2977" t="str">
            <v>HANDICAP</v>
          </cell>
          <cell r="I2977" t="str">
            <v>Passagerer</v>
          </cell>
          <cell r="V2977">
            <v>2</v>
          </cell>
        </row>
        <row r="2978">
          <cell r="A2978" t="str">
            <v>HEDENSTED</v>
          </cell>
          <cell r="C2978" t="str">
            <v>HANDICAP</v>
          </cell>
          <cell r="I2978" t="str">
            <v>Netto</v>
          </cell>
          <cell r="V2978">
            <v>6156.07</v>
          </cell>
        </row>
        <row r="2979">
          <cell r="A2979" t="str">
            <v>HEDENSTED</v>
          </cell>
          <cell r="C2979" t="str">
            <v>HANDICAP</v>
          </cell>
          <cell r="I2979" t="str">
            <v>Adm.omk</v>
          </cell>
          <cell r="V2979">
            <v>0</v>
          </cell>
        </row>
        <row r="2980">
          <cell r="A2980" t="str">
            <v>HEDENSTED</v>
          </cell>
          <cell r="C2980" t="str">
            <v>HANDICAP</v>
          </cell>
          <cell r="I2980" t="str">
            <v>EB</v>
          </cell>
          <cell r="V2980">
            <v>1960</v>
          </cell>
        </row>
        <row r="2981">
          <cell r="A2981" t="str">
            <v>HEDENSTED</v>
          </cell>
          <cell r="C2981" t="str">
            <v>HANDICAP</v>
          </cell>
          <cell r="I2981" t="str">
            <v>Ture</v>
          </cell>
          <cell r="V2981">
            <v>7</v>
          </cell>
        </row>
        <row r="2982">
          <cell r="A2982" t="str">
            <v>HEDENSTED</v>
          </cell>
          <cell r="C2982" t="str">
            <v>HANDICAP</v>
          </cell>
          <cell r="I2982" t="str">
            <v>Rejselængde</v>
          </cell>
          <cell r="V2982">
            <v>490</v>
          </cell>
        </row>
        <row r="2983">
          <cell r="A2983" t="str">
            <v>HEDENSTED</v>
          </cell>
          <cell r="C2983" t="str">
            <v>HANDICAP</v>
          </cell>
          <cell r="I2983" t="str">
            <v>Passagerer</v>
          </cell>
          <cell r="V2983">
            <v>7</v>
          </cell>
        </row>
        <row r="2984">
          <cell r="A2984" t="str">
            <v>HEDENSTED</v>
          </cell>
          <cell r="C2984" t="str">
            <v>HANDICAP</v>
          </cell>
          <cell r="I2984" t="str">
            <v>Netto</v>
          </cell>
          <cell r="V2984">
            <v>321.31</v>
          </cell>
        </row>
        <row r="2985">
          <cell r="A2985" t="str">
            <v>HEDENSTED</v>
          </cell>
          <cell r="C2985" t="str">
            <v>HANDICAP</v>
          </cell>
          <cell r="I2985" t="str">
            <v>Adm.omk</v>
          </cell>
          <cell r="V2985">
            <v>0</v>
          </cell>
        </row>
        <row r="2986">
          <cell r="A2986" t="str">
            <v>HEDENSTED</v>
          </cell>
          <cell r="C2986" t="str">
            <v>HANDICAP</v>
          </cell>
          <cell r="I2986" t="str">
            <v>EB</v>
          </cell>
          <cell r="V2986">
            <v>893</v>
          </cell>
        </row>
        <row r="2987">
          <cell r="A2987" t="str">
            <v>HEDENSTED</v>
          </cell>
          <cell r="C2987" t="str">
            <v>HANDICAP</v>
          </cell>
          <cell r="I2987" t="str">
            <v>Ture</v>
          </cell>
          <cell r="V2987">
            <v>1</v>
          </cell>
        </row>
        <row r="2988">
          <cell r="A2988" t="str">
            <v>HEDENSTED</v>
          </cell>
          <cell r="C2988" t="str">
            <v>HANDICAP</v>
          </cell>
          <cell r="I2988" t="str">
            <v>Rejselængde</v>
          </cell>
          <cell r="V2988">
            <v>115</v>
          </cell>
        </row>
        <row r="2989">
          <cell r="A2989" t="str">
            <v>HEDENSTED</v>
          </cell>
          <cell r="C2989" t="str">
            <v>HANDICAP</v>
          </cell>
          <cell r="I2989" t="str">
            <v>Passagerer</v>
          </cell>
          <cell r="V2989">
            <v>2</v>
          </cell>
        </row>
        <row r="2990">
          <cell r="A2990" t="str">
            <v>HEDENSTED</v>
          </cell>
          <cell r="C2990" t="str">
            <v>HANDICAP</v>
          </cell>
          <cell r="I2990" t="str">
            <v>Netto</v>
          </cell>
          <cell r="V2990">
            <v>2762.62</v>
          </cell>
        </row>
        <row r="2991">
          <cell r="A2991" t="str">
            <v>HEDENSTED</v>
          </cell>
          <cell r="C2991" t="str">
            <v>HANDICAP</v>
          </cell>
          <cell r="I2991" t="str">
            <v>Adm.omk</v>
          </cell>
          <cell r="V2991">
            <v>0</v>
          </cell>
        </row>
        <row r="2992">
          <cell r="A2992" t="str">
            <v>HEDENSTED</v>
          </cell>
          <cell r="C2992" t="str">
            <v>HANDICAP</v>
          </cell>
          <cell r="I2992" t="str">
            <v>EB</v>
          </cell>
          <cell r="V2992">
            <v>1072</v>
          </cell>
        </row>
        <row r="2993">
          <cell r="A2993" t="str">
            <v>HEDENSTED</v>
          </cell>
          <cell r="C2993" t="str">
            <v>HANDICAP</v>
          </cell>
          <cell r="I2993" t="str">
            <v>Ture</v>
          </cell>
          <cell r="V2993">
            <v>5</v>
          </cell>
        </row>
        <row r="2994">
          <cell r="A2994" t="str">
            <v>HEDENSTED</v>
          </cell>
          <cell r="C2994" t="str">
            <v>HANDICAP</v>
          </cell>
          <cell r="I2994" t="str">
            <v>Rejselængde</v>
          </cell>
          <cell r="V2994">
            <v>268</v>
          </cell>
        </row>
        <row r="2995">
          <cell r="A2995" t="str">
            <v>HEDENSTED</v>
          </cell>
          <cell r="C2995" t="str">
            <v>HANDICAP</v>
          </cell>
          <cell r="I2995" t="str">
            <v>Passagerer</v>
          </cell>
          <cell r="V2995">
            <v>5</v>
          </cell>
        </row>
        <row r="2996">
          <cell r="A2996" t="str">
            <v>HEDENSTED</v>
          </cell>
          <cell r="C2996" t="str">
            <v>HANDICAP</v>
          </cell>
          <cell r="I2996" t="str">
            <v>Netto</v>
          </cell>
          <cell r="V2996">
            <v>1911.85</v>
          </cell>
        </row>
        <row r="2997">
          <cell r="A2997" t="str">
            <v>HEDENSTED</v>
          </cell>
          <cell r="C2997" t="str">
            <v>HANDICAP</v>
          </cell>
          <cell r="I2997" t="str">
            <v>Adm.omk</v>
          </cell>
          <cell r="V2997">
            <v>0</v>
          </cell>
        </row>
        <row r="2998">
          <cell r="A2998" t="str">
            <v>HEDENSTED</v>
          </cell>
          <cell r="C2998" t="str">
            <v>HANDICAP</v>
          </cell>
          <cell r="I2998" t="str">
            <v>EB</v>
          </cell>
          <cell r="V2998">
            <v>438</v>
          </cell>
        </row>
        <row r="2999">
          <cell r="A2999" t="str">
            <v>HEDENSTED</v>
          </cell>
          <cell r="C2999" t="str">
            <v>HANDICAP</v>
          </cell>
          <cell r="I2999" t="str">
            <v>Ture</v>
          </cell>
          <cell r="V2999">
            <v>2</v>
          </cell>
        </row>
        <row r="3000">
          <cell r="A3000" t="str">
            <v>HEDENSTED</v>
          </cell>
          <cell r="C3000" t="str">
            <v>HANDICAP</v>
          </cell>
          <cell r="I3000" t="str">
            <v>Rejselængde</v>
          </cell>
          <cell r="V3000">
            <v>73</v>
          </cell>
        </row>
        <row r="3001">
          <cell r="A3001" t="str">
            <v>HEDENSTED</v>
          </cell>
          <cell r="C3001" t="str">
            <v>HANDICAP</v>
          </cell>
          <cell r="I3001" t="str">
            <v>Passagerer</v>
          </cell>
          <cell r="V3001">
            <v>4</v>
          </cell>
        </row>
        <row r="3002">
          <cell r="A3002" t="str">
            <v>HEDENSTED</v>
          </cell>
          <cell r="C3002" t="str">
            <v>HANDICAP</v>
          </cell>
          <cell r="I3002" t="str">
            <v>Netto</v>
          </cell>
          <cell r="V3002">
            <v>404.58</v>
          </cell>
        </row>
        <row r="3003">
          <cell r="A3003" t="str">
            <v>HEDENSTED</v>
          </cell>
          <cell r="C3003" t="str">
            <v>HANDICAP</v>
          </cell>
          <cell r="I3003" t="str">
            <v>Adm.omk</v>
          </cell>
          <cell r="V3003">
            <v>0</v>
          </cell>
        </row>
        <row r="3004">
          <cell r="A3004" t="str">
            <v>HEDENSTED</v>
          </cell>
          <cell r="C3004" t="str">
            <v>HANDICAP</v>
          </cell>
          <cell r="I3004" t="str">
            <v>EB</v>
          </cell>
          <cell r="V3004">
            <v>204</v>
          </cell>
        </row>
        <row r="3005">
          <cell r="A3005" t="str">
            <v>HEDENSTED</v>
          </cell>
          <cell r="C3005" t="str">
            <v>HANDICAP</v>
          </cell>
          <cell r="I3005" t="str">
            <v>Ture</v>
          </cell>
          <cell r="V3005">
            <v>1</v>
          </cell>
        </row>
        <row r="3006">
          <cell r="A3006" t="str">
            <v>HEDENSTED</v>
          </cell>
          <cell r="C3006" t="str">
            <v>HANDICAP</v>
          </cell>
          <cell r="I3006" t="str">
            <v>Rejselængde</v>
          </cell>
          <cell r="V3006">
            <v>51</v>
          </cell>
        </row>
        <row r="3007">
          <cell r="A3007" t="str">
            <v>HEDENSTED</v>
          </cell>
          <cell r="C3007" t="str">
            <v>HANDICAP</v>
          </cell>
          <cell r="I3007" t="str">
            <v>Passagerer</v>
          </cell>
          <cell r="V3007">
            <v>1</v>
          </cell>
        </row>
        <row r="3008">
          <cell r="A3008" t="str">
            <v>HEDENSTED</v>
          </cell>
          <cell r="C3008" t="str">
            <v>HANDICAP</v>
          </cell>
          <cell r="I3008" t="str">
            <v>Netto</v>
          </cell>
          <cell r="V3008">
            <v>715.72</v>
          </cell>
        </row>
        <row r="3009">
          <cell r="A3009" t="str">
            <v>HEDENSTED</v>
          </cell>
          <cell r="C3009" t="str">
            <v>HANDICAP</v>
          </cell>
          <cell r="I3009" t="str">
            <v>Adm.omk</v>
          </cell>
          <cell r="V3009">
            <v>0</v>
          </cell>
        </row>
        <row r="3010">
          <cell r="A3010" t="str">
            <v>HEDENSTED</v>
          </cell>
          <cell r="C3010" t="str">
            <v>HANDICAP</v>
          </cell>
          <cell r="I3010" t="str">
            <v>EB</v>
          </cell>
          <cell r="V3010">
            <v>176</v>
          </cell>
        </row>
        <row r="3011">
          <cell r="A3011" t="str">
            <v>HEDENSTED</v>
          </cell>
          <cell r="C3011" t="str">
            <v>HANDICAP</v>
          </cell>
          <cell r="I3011" t="str">
            <v>Ture</v>
          </cell>
          <cell r="V3011">
            <v>1</v>
          </cell>
        </row>
        <row r="3012">
          <cell r="A3012" t="str">
            <v>HEDENSTED</v>
          </cell>
          <cell r="C3012" t="str">
            <v>HANDICAP</v>
          </cell>
          <cell r="I3012" t="str">
            <v>Rejselængde</v>
          </cell>
          <cell r="V3012">
            <v>44</v>
          </cell>
        </row>
        <row r="3013">
          <cell r="A3013" t="str">
            <v>HEDENSTED</v>
          </cell>
          <cell r="C3013" t="str">
            <v>HANDICAP</v>
          </cell>
          <cell r="I3013" t="str">
            <v>Passagerer</v>
          </cell>
          <cell r="V3013">
            <v>1</v>
          </cell>
        </row>
        <row r="3014">
          <cell r="A3014" t="str">
            <v>HEDENSTED</v>
          </cell>
          <cell r="C3014" t="str">
            <v>HANDICAP</v>
          </cell>
          <cell r="I3014" t="str">
            <v>Netto</v>
          </cell>
          <cell r="V3014">
            <v>824.03</v>
          </cell>
        </row>
        <row r="3015">
          <cell r="A3015" t="str">
            <v>HEDENSTED</v>
          </cell>
          <cell r="C3015" t="str">
            <v>HANDICAP</v>
          </cell>
          <cell r="I3015" t="str">
            <v>Adm.omk</v>
          </cell>
          <cell r="V3015">
            <v>0</v>
          </cell>
        </row>
        <row r="3016">
          <cell r="A3016" t="str">
            <v>HEDENSTED</v>
          </cell>
          <cell r="C3016" t="str">
            <v>HANDICAP</v>
          </cell>
          <cell r="I3016" t="str">
            <v>EB</v>
          </cell>
          <cell r="V3016">
            <v>168</v>
          </cell>
        </row>
        <row r="3017">
          <cell r="A3017" t="str">
            <v>HEDENSTED</v>
          </cell>
          <cell r="C3017" t="str">
            <v>HANDICAP</v>
          </cell>
          <cell r="I3017" t="str">
            <v>Ture</v>
          </cell>
          <cell r="V3017">
            <v>1</v>
          </cell>
        </row>
        <row r="3018">
          <cell r="A3018" t="str">
            <v>HEDENSTED</v>
          </cell>
          <cell r="C3018" t="str">
            <v>HANDICAP</v>
          </cell>
          <cell r="I3018" t="str">
            <v>Rejselængde</v>
          </cell>
          <cell r="V3018">
            <v>42</v>
          </cell>
        </row>
        <row r="3019">
          <cell r="A3019" t="str">
            <v>HEDENSTED</v>
          </cell>
          <cell r="C3019" t="str">
            <v>HANDICAP</v>
          </cell>
          <cell r="I3019" t="str">
            <v>Passagerer</v>
          </cell>
          <cell r="V3019">
            <v>1</v>
          </cell>
        </row>
        <row r="3020">
          <cell r="A3020" t="str">
            <v>HEDENSTED</v>
          </cell>
          <cell r="C3020" t="str">
            <v>HANDICAP</v>
          </cell>
          <cell r="I3020" t="str">
            <v>Netto</v>
          </cell>
          <cell r="V3020">
            <v>2004.44</v>
          </cell>
        </row>
        <row r="3021">
          <cell r="A3021" t="str">
            <v>HEDENSTED</v>
          </cell>
          <cell r="C3021" t="str">
            <v>HANDICAP</v>
          </cell>
          <cell r="I3021" t="str">
            <v>Adm.omk</v>
          </cell>
          <cell r="V3021">
            <v>0</v>
          </cell>
        </row>
        <row r="3022">
          <cell r="A3022" t="str">
            <v>HEDENSTED</v>
          </cell>
          <cell r="C3022" t="str">
            <v>HANDICAP</v>
          </cell>
          <cell r="I3022" t="str">
            <v>EB</v>
          </cell>
          <cell r="V3022">
            <v>736</v>
          </cell>
        </row>
        <row r="3023">
          <cell r="A3023" t="str">
            <v>HEDENSTED</v>
          </cell>
          <cell r="C3023" t="str">
            <v>HANDICAP</v>
          </cell>
          <cell r="I3023" t="str">
            <v>Ture</v>
          </cell>
          <cell r="V3023">
            <v>4</v>
          </cell>
        </row>
        <row r="3024">
          <cell r="A3024" t="str">
            <v>HEDENSTED</v>
          </cell>
          <cell r="C3024" t="str">
            <v>HANDICAP</v>
          </cell>
          <cell r="I3024" t="str">
            <v>Rejselængde</v>
          </cell>
          <cell r="V3024">
            <v>184</v>
          </cell>
        </row>
        <row r="3025">
          <cell r="A3025" t="str">
            <v>HEDENSTED</v>
          </cell>
          <cell r="C3025" t="str">
            <v>HANDICAP</v>
          </cell>
          <cell r="I3025" t="str">
            <v>Passagerer</v>
          </cell>
          <cell r="V3025">
            <v>4</v>
          </cell>
        </row>
        <row r="3026">
          <cell r="A3026" t="str">
            <v>HEDENSTED</v>
          </cell>
          <cell r="C3026" t="str">
            <v>HANDICAP</v>
          </cell>
          <cell r="I3026" t="str">
            <v>Netto</v>
          </cell>
          <cell r="V3026">
            <v>769.40000000000009</v>
          </cell>
        </row>
        <row r="3027">
          <cell r="A3027" t="str">
            <v>HEDENSTED</v>
          </cell>
          <cell r="C3027" t="str">
            <v>HANDICAP</v>
          </cell>
          <cell r="I3027" t="str">
            <v>Adm.omk</v>
          </cell>
          <cell r="V3027">
            <v>0</v>
          </cell>
        </row>
        <row r="3028">
          <cell r="A3028" t="str">
            <v>HEDENSTED</v>
          </cell>
          <cell r="C3028" t="str">
            <v>HANDICAP</v>
          </cell>
          <cell r="I3028" t="str">
            <v>EB</v>
          </cell>
          <cell r="V3028">
            <v>356</v>
          </cell>
        </row>
        <row r="3029">
          <cell r="A3029" t="str">
            <v>HEDENSTED</v>
          </cell>
          <cell r="C3029" t="str">
            <v>HANDICAP</v>
          </cell>
          <cell r="I3029" t="str">
            <v>Ture</v>
          </cell>
          <cell r="V3029">
            <v>2</v>
          </cell>
        </row>
        <row r="3030">
          <cell r="A3030" t="str">
            <v>HEDENSTED</v>
          </cell>
          <cell r="C3030" t="str">
            <v>HANDICAP</v>
          </cell>
          <cell r="I3030" t="str">
            <v>Rejselængde</v>
          </cell>
          <cell r="V3030">
            <v>89</v>
          </cell>
        </row>
        <row r="3031">
          <cell r="A3031" t="str">
            <v>HEDENSTED</v>
          </cell>
          <cell r="C3031" t="str">
            <v>HANDICAP</v>
          </cell>
          <cell r="I3031" t="str">
            <v>Passagerer</v>
          </cell>
          <cell r="V3031">
            <v>2</v>
          </cell>
        </row>
        <row r="3032">
          <cell r="A3032" t="str">
            <v>HEDENSTED</v>
          </cell>
          <cell r="C3032" t="str">
            <v>HANDICAP</v>
          </cell>
          <cell r="I3032" t="str">
            <v>Netto</v>
          </cell>
          <cell r="V3032">
            <v>1109.58</v>
          </cell>
        </row>
        <row r="3033">
          <cell r="A3033" t="str">
            <v>HEDENSTED</v>
          </cell>
          <cell r="C3033" t="str">
            <v>HANDICAP</v>
          </cell>
          <cell r="I3033" t="str">
            <v>Adm.omk</v>
          </cell>
          <cell r="V3033">
            <v>0</v>
          </cell>
        </row>
        <row r="3034">
          <cell r="A3034" t="str">
            <v>HEDENSTED</v>
          </cell>
          <cell r="C3034" t="str">
            <v>HANDICAP</v>
          </cell>
          <cell r="I3034" t="str">
            <v>EB</v>
          </cell>
          <cell r="V3034">
            <v>764</v>
          </cell>
        </row>
        <row r="3035">
          <cell r="A3035" t="str">
            <v>HEDENSTED</v>
          </cell>
          <cell r="C3035" t="str">
            <v>HANDICAP</v>
          </cell>
          <cell r="I3035" t="str">
            <v>Ture</v>
          </cell>
          <cell r="V3035">
            <v>1</v>
          </cell>
        </row>
        <row r="3036">
          <cell r="A3036" t="str">
            <v>HEDENSTED</v>
          </cell>
          <cell r="C3036" t="str">
            <v>HANDICAP</v>
          </cell>
          <cell r="I3036" t="str">
            <v>Rejselængde</v>
          </cell>
          <cell r="V3036">
            <v>128</v>
          </cell>
        </row>
        <row r="3037">
          <cell r="A3037" t="str">
            <v>HEDENSTED</v>
          </cell>
          <cell r="C3037" t="str">
            <v>HANDICAP</v>
          </cell>
          <cell r="I3037" t="str">
            <v>Passagerer</v>
          </cell>
          <cell r="V3037">
            <v>1</v>
          </cell>
        </row>
        <row r="3038">
          <cell r="A3038" t="str">
            <v>HEDENSTED</v>
          </cell>
          <cell r="C3038" t="str">
            <v>HANDICAP</v>
          </cell>
          <cell r="I3038" t="str">
            <v>Netto</v>
          </cell>
          <cell r="V3038">
            <v>872.24</v>
          </cell>
        </row>
        <row r="3039">
          <cell r="A3039" t="str">
            <v>HEDENSTED</v>
          </cell>
          <cell r="C3039" t="str">
            <v>HANDICAP</v>
          </cell>
          <cell r="I3039" t="str">
            <v>Adm.omk</v>
          </cell>
          <cell r="V3039">
            <v>0</v>
          </cell>
        </row>
        <row r="3040">
          <cell r="A3040" t="str">
            <v>HEDENSTED</v>
          </cell>
          <cell r="C3040" t="str">
            <v>HANDICAP</v>
          </cell>
          <cell r="I3040" t="str">
            <v>EB</v>
          </cell>
          <cell r="V3040">
            <v>985</v>
          </cell>
        </row>
        <row r="3041">
          <cell r="A3041" t="str">
            <v>HEDENSTED</v>
          </cell>
          <cell r="C3041" t="str">
            <v>HANDICAP</v>
          </cell>
          <cell r="I3041" t="str">
            <v>Ture</v>
          </cell>
          <cell r="V3041">
            <v>1</v>
          </cell>
        </row>
        <row r="3042">
          <cell r="A3042" t="str">
            <v>HEDENSTED</v>
          </cell>
          <cell r="C3042" t="str">
            <v>HANDICAP</v>
          </cell>
          <cell r="I3042" t="str">
            <v>Rejselængde</v>
          </cell>
          <cell r="V3042">
            <v>145</v>
          </cell>
        </row>
        <row r="3043">
          <cell r="A3043" t="str">
            <v>HEDENSTED</v>
          </cell>
          <cell r="C3043" t="str">
            <v>HANDICAP</v>
          </cell>
          <cell r="I3043" t="str">
            <v>Passagerer</v>
          </cell>
          <cell r="V3043">
            <v>1</v>
          </cell>
        </row>
        <row r="3044">
          <cell r="A3044" t="str">
            <v>HEDENSTED</v>
          </cell>
          <cell r="C3044" t="str">
            <v>HANDICAP</v>
          </cell>
          <cell r="I3044" t="str">
            <v>Netto</v>
          </cell>
          <cell r="V3044">
            <v>2624.72</v>
          </cell>
        </row>
        <row r="3045">
          <cell r="A3045" t="str">
            <v>HEDENSTED</v>
          </cell>
          <cell r="C3045" t="str">
            <v>HANDICAP</v>
          </cell>
          <cell r="I3045" t="str">
            <v>Adm.omk</v>
          </cell>
          <cell r="V3045">
            <v>0</v>
          </cell>
        </row>
        <row r="3046">
          <cell r="A3046" t="str">
            <v>HEDENSTED</v>
          </cell>
          <cell r="C3046" t="str">
            <v>HANDICAP</v>
          </cell>
          <cell r="I3046" t="str">
            <v>EB</v>
          </cell>
          <cell r="V3046">
            <v>839</v>
          </cell>
        </row>
        <row r="3047">
          <cell r="A3047" t="str">
            <v>HEDENSTED</v>
          </cell>
          <cell r="C3047" t="str">
            <v>HANDICAP</v>
          </cell>
          <cell r="I3047" t="str">
            <v>Ture</v>
          </cell>
          <cell r="V3047">
            <v>3</v>
          </cell>
        </row>
        <row r="3048">
          <cell r="A3048" t="str">
            <v>HEDENSTED</v>
          </cell>
          <cell r="C3048" t="str">
            <v>HANDICAP</v>
          </cell>
          <cell r="I3048" t="str">
            <v>Rejselængde</v>
          </cell>
          <cell r="V3048">
            <v>167</v>
          </cell>
        </row>
        <row r="3049">
          <cell r="A3049" t="str">
            <v>HEDENSTED</v>
          </cell>
          <cell r="C3049" t="str">
            <v>HANDICAP</v>
          </cell>
          <cell r="I3049" t="str">
            <v>Passagerer</v>
          </cell>
          <cell r="V3049">
            <v>6</v>
          </cell>
        </row>
        <row r="3050">
          <cell r="A3050" t="str">
            <v>HEDENSTED</v>
          </cell>
          <cell r="C3050" t="str">
            <v>HANDICAP</v>
          </cell>
          <cell r="I3050" t="str">
            <v>Netto</v>
          </cell>
          <cell r="V3050">
            <v>1215.3399999999999</v>
          </cell>
        </row>
        <row r="3051">
          <cell r="A3051" t="str">
            <v>HEDENSTED</v>
          </cell>
          <cell r="C3051" t="str">
            <v>HANDICAP</v>
          </cell>
          <cell r="I3051" t="str">
            <v>Adm.omk</v>
          </cell>
          <cell r="V3051">
            <v>0</v>
          </cell>
        </row>
        <row r="3052">
          <cell r="A3052" t="str">
            <v>HEDENSTED</v>
          </cell>
          <cell r="C3052" t="str">
            <v>HANDICAP</v>
          </cell>
          <cell r="I3052" t="str">
            <v>EB</v>
          </cell>
          <cell r="V3052">
            <v>910</v>
          </cell>
        </row>
        <row r="3053">
          <cell r="A3053" t="str">
            <v>HEDENSTED</v>
          </cell>
          <cell r="C3053" t="str">
            <v>HANDICAP</v>
          </cell>
          <cell r="I3053" t="str">
            <v>Ture</v>
          </cell>
          <cell r="V3053">
            <v>2</v>
          </cell>
        </row>
        <row r="3054">
          <cell r="A3054" t="str">
            <v>HEDENSTED</v>
          </cell>
          <cell r="C3054" t="str">
            <v>HANDICAP</v>
          </cell>
          <cell r="I3054" t="str">
            <v>Rejselængde</v>
          </cell>
          <cell r="V3054">
            <v>205</v>
          </cell>
        </row>
        <row r="3055">
          <cell r="A3055" t="str">
            <v>HEDENSTED</v>
          </cell>
          <cell r="C3055" t="str">
            <v>HANDICAP</v>
          </cell>
          <cell r="I3055" t="str">
            <v>Passagerer</v>
          </cell>
          <cell r="V3055">
            <v>2</v>
          </cell>
        </row>
        <row r="3056">
          <cell r="A3056" t="str">
            <v>HEDENSTED</v>
          </cell>
          <cell r="C3056" t="str">
            <v>HANDICAP</v>
          </cell>
          <cell r="I3056" t="str">
            <v>Netto</v>
          </cell>
          <cell r="V3056">
            <v>1398.88</v>
          </cell>
        </row>
        <row r="3057">
          <cell r="A3057" t="str">
            <v>HEDENSTED</v>
          </cell>
          <cell r="C3057" t="str">
            <v>HANDICAP</v>
          </cell>
          <cell r="I3057" t="str">
            <v>Adm.omk</v>
          </cell>
          <cell r="V3057">
            <v>0</v>
          </cell>
        </row>
        <row r="3058">
          <cell r="A3058" t="str">
            <v>HEDENSTED</v>
          </cell>
          <cell r="C3058" t="str">
            <v>HANDICAP</v>
          </cell>
          <cell r="I3058" t="str">
            <v>EB</v>
          </cell>
          <cell r="V3058">
            <v>956</v>
          </cell>
        </row>
        <row r="3059">
          <cell r="A3059" t="str">
            <v>HEDENSTED</v>
          </cell>
          <cell r="C3059" t="str">
            <v>HANDICAP</v>
          </cell>
          <cell r="I3059" t="str">
            <v>Ture</v>
          </cell>
          <cell r="V3059">
            <v>1</v>
          </cell>
        </row>
        <row r="3060">
          <cell r="A3060" t="str">
            <v>HEDENSTED</v>
          </cell>
          <cell r="C3060" t="str">
            <v>HANDICAP</v>
          </cell>
          <cell r="I3060" t="str">
            <v>Rejselængde</v>
          </cell>
          <cell r="V3060">
            <v>106</v>
          </cell>
        </row>
        <row r="3061">
          <cell r="A3061" t="str">
            <v>HEDENSTED</v>
          </cell>
          <cell r="C3061" t="str">
            <v>HANDICAP</v>
          </cell>
          <cell r="I3061" t="str">
            <v>Passagerer</v>
          </cell>
          <cell r="V3061">
            <v>3</v>
          </cell>
        </row>
        <row r="3062">
          <cell r="A3062" t="str">
            <v>HEDENSTED</v>
          </cell>
          <cell r="C3062" t="str">
            <v>HANDICAP</v>
          </cell>
          <cell r="I3062" t="str">
            <v>Netto</v>
          </cell>
          <cell r="V3062">
            <v>3356.91</v>
          </cell>
        </row>
        <row r="3063">
          <cell r="A3063" t="str">
            <v>HEDENSTED</v>
          </cell>
          <cell r="C3063" t="str">
            <v>HANDICAP</v>
          </cell>
          <cell r="I3063" t="str">
            <v>Adm.omk</v>
          </cell>
          <cell r="V3063">
            <v>0</v>
          </cell>
        </row>
        <row r="3064">
          <cell r="A3064" t="str">
            <v>HEDENSTED</v>
          </cell>
          <cell r="C3064" t="str">
            <v>HANDICAP</v>
          </cell>
          <cell r="I3064" t="str">
            <v>EB</v>
          </cell>
          <cell r="V3064">
            <v>1554</v>
          </cell>
        </row>
        <row r="3065">
          <cell r="A3065" t="str">
            <v>HEDENSTED</v>
          </cell>
          <cell r="C3065" t="str">
            <v>HANDICAP</v>
          </cell>
          <cell r="I3065" t="str">
            <v>Ture</v>
          </cell>
          <cell r="V3065">
            <v>5</v>
          </cell>
        </row>
        <row r="3066">
          <cell r="A3066" t="str">
            <v>HEDENSTED</v>
          </cell>
          <cell r="C3066" t="str">
            <v>HANDICAP</v>
          </cell>
          <cell r="I3066" t="str">
            <v>Rejselængde</v>
          </cell>
          <cell r="V3066">
            <v>347</v>
          </cell>
        </row>
        <row r="3067">
          <cell r="A3067" t="str">
            <v>HEDENSTED</v>
          </cell>
          <cell r="C3067" t="str">
            <v>HANDICAP</v>
          </cell>
          <cell r="I3067" t="str">
            <v>Passagerer</v>
          </cell>
          <cell r="V3067">
            <v>6</v>
          </cell>
        </row>
        <row r="3068">
          <cell r="A3068" t="str">
            <v>HEDENSTED</v>
          </cell>
          <cell r="C3068" t="str">
            <v>HANDICAP</v>
          </cell>
          <cell r="I3068" t="str">
            <v>Netto</v>
          </cell>
          <cell r="V3068">
            <v>4904.37</v>
          </cell>
        </row>
        <row r="3069">
          <cell r="A3069" t="str">
            <v>HEDENSTED</v>
          </cell>
          <cell r="C3069" t="str">
            <v>HANDICAP</v>
          </cell>
          <cell r="I3069" t="str">
            <v>Adm.omk</v>
          </cell>
          <cell r="V3069">
            <v>0</v>
          </cell>
        </row>
        <row r="3070">
          <cell r="A3070" t="str">
            <v>HEDENSTED</v>
          </cell>
          <cell r="C3070" t="str">
            <v>HANDICAP</v>
          </cell>
          <cell r="I3070" t="str">
            <v>EB</v>
          </cell>
          <cell r="V3070">
            <v>2001</v>
          </cell>
        </row>
        <row r="3071">
          <cell r="A3071" t="str">
            <v>HEDENSTED</v>
          </cell>
          <cell r="C3071" t="str">
            <v>HANDICAP</v>
          </cell>
          <cell r="I3071" t="str">
            <v>Ture</v>
          </cell>
          <cell r="V3071">
            <v>7</v>
          </cell>
        </row>
        <row r="3072">
          <cell r="A3072" t="str">
            <v>HEDENSTED</v>
          </cell>
          <cell r="C3072" t="str">
            <v>HANDICAP</v>
          </cell>
          <cell r="I3072" t="str">
            <v>Rejselængde</v>
          </cell>
          <cell r="V3072">
            <v>345</v>
          </cell>
        </row>
        <row r="3073">
          <cell r="A3073" t="str">
            <v>HEDENSTED</v>
          </cell>
          <cell r="C3073" t="str">
            <v>HANDICAP</v>
          </cell>
          <cell r="I3073" t="str">
            <v>Passagerer</v>
          </cell>
          <cell r="V3073">
            <v>17</v>
          </cell>
        </row>
        <row r="3074">
          <cell r="A3074" t="str">
            <v>HEDENSTED</v>
          </cell>
          <cell r="C3074" t="str">
            <v>HANDICAP</v>
          </cell>
          <cell r="I3074" t="str">
            <v>Netto</v>
          </cell>
          <cell r="V3074">
            <v>1329.38</v>
          </cell>
        </row>
        <row r="3075">
          <cell r="A3075" t="str">
            <v>HEDENSTED</v>
          </cell>
          <cell r="C3075" t="str">
            <v>HANDICAP</v>
          </cell>
          <cell r="I3075" t="str">
            <v>Adm.omk</v>
          </cell>
          <cell r="V3075">
            <v>0</v>
          </cell>
        </row>
        <row r="3076">
          <cell r="A3076" t="str">
            <v>HEDENSTED</v>
          </cell>
          <cell r="C3076" t="str">
            <v>HANDICAP</v>
          </cell>
          <cell r="I3076" t="str">
            <v>EB</v>
          </cell>
          <cell r="V3076">
            <v>556</v>
          </cell>
        </row>
        <row r="3077">
          <cell r="A3077" t="str">
            <v>HEDENSTED</v>
          </cell>
          <cell r="C3077" t="str">
            <v>HANDICAP</v>
          </cell>
          <cell r="I3077" t="str">
            <v>Ture</v>
          </cell>
          <cell r="V3077">
            <v>1</v>
          </cell>
        </row>
        <row r="3078">
          <cell r="A3078" t="str">
            <v>HEDENSTED</v>
          </cell>
          <cell r="C3078" t="str">
            <v>HANDICAP</v>
          </cell>
          <cell r="I3078" t="str">
            <v>Rejselængde</v>
          </cell>
          <cell r="V3078">
            <v>112</v>
          </cell>
        </row>
        <row r="3079">
          <cell r="A3079" t="str">
            <v>HEDENSTED</v>
          </cell>
          <cell r="C3079" t="str">
            <v>HANDICAP</v>
          </cell>
          <cell r="I3079" t="str">
            <v>Passagerer</v>
          </cell>
          <cell r="V3079">
            <v>1</v>
          </cell>
        </row>
        <row r="3080">
          <cell r="A3080" t="str">
            <v>HEDENSTED</v>
          </cell>
          <cell r="C3080" t="str">
            <v>HANDICAP</v>
          </cell>
          <cell r="I3080" t="str">
            <v>Netto</v>
          </cell>
          <cell r="V3080">
            <v>1443.59</v>
          </cell>
        </row>
        <row r="3081">
          <cell r="A3081" t="str">
            <v>HEDENSTED</v>
          </cell>
          <cell r="C3081" t="str">
            <v>HANDICAP</v>
          </cell>
          <cell r="I3081" t="str">
            <v>Adm.omk</v>
          </cell>
          <cell r="V3081">
            <v>0</v>
          </cell>
        </row>
        <row r="3082">
          <cell r="A3082" t="str">
            <v>HEDENSTED</v>
          </cell>
          <cell r="C3082" t="str">
            <v>HANDICAP</v>
          </cell>
          <cell r="I3082" t="str">
            <v>EB</v>
          </cell>
          <cell r="V3082">
            <v>540</v>
          </cell>
        </row>
        <row r="3083">
          <cell r="A3083" t="str">
            <v>HEDENSTED</v>
          </cell>
          <cell r="C3083" t="str">
            <v>HANDICAP</v>
          </cell>
          <cell r="I3083" t="str">
            <v>Ture</v>
          </cell>
          <cell r="V3083">
            <v>1</v>
          </cell>
        </row>
        <row r="3084">
          <cell r="A3084" t="str">
            <v>HEDENSTED</v>
          </cell>
          <cell r="C3084" t="str">
            <v>HANDICAP</v>
          </cell>
          <cell r="I3084" t="str">
            <v>Rejselængde</v>
          </cell>
          <cell r="V3084">
            <v>90</v>
          </cell>
        </row>
        <row r="3085">
          <cell r="A3085" t="str">
            <v>HEDENSTED</v>
          </cell>
          <cell r="C3085" t="str">
            <v>HANDICAP</v>
          </cell>
          <cell r="I3085" t="str">
            <v>Passagerer</v>
          </cell>
          <cell r="V3085">
            <v>2</v>
          </cell>
        </row>
        <row r="3086">
          <cell r="A3086" t="str">
            <v>HEDENSTED</v>
          </cell>
          <cell r="C3086" t="str">
            <v>HANDICAP</v>
          </cell>
          <cell r="I3086" t="str">
            <v>Netto</v>
          </cell>
          <cell r="V3086">
            <v>997.56</v>
          </cell>
        </row>
        <row r="3087">
          <cell r="A3087" t="str">
            <v>HEDENSTED</v>
          </cell>
          <cell r="C3087" t="str">
            <v>HANDICAP</v>
          </cell>
          <cell r="I3087" t="str">
            <v>Adm.omk</v>
          </cell>
          <cell r="V3087">
            <v>0</v>
          </cell>
        </row>
        <row r="3088">
          <cell r="A3088" t="str">
            <v>HEDENSTED</v>
          </cell>
          <cell r="C3088" t="str">
            <v>HANDICAP</v>
          </cell>
          <cell r="I3088" t="str">
            <v>EB</v>
          </cell>
          <cell r="V3088">
            <v>204</v>
          </cell>
        </row>
        <row r="3089">
          <cell r="A3089" t="str">
            <v>HEDENSTED</v>
          </cell>
          <cell r="C3089" t="str">
            <v>HANDICAP</v>
          </cell>
          <cell r="I3089" t="str">
            <v>Ture</v>
          </cell>
          <cell r="V3089">
            <v>1</v>
          </cell>
        </row>
        <row r="3090">
          <cell r="A3090" t="str">
            <v>HEDENSTED</v>
          </cell>
          <cell r="C3090" t="str">
            <v>HANDICAP</v>
          </cell>
          <cell r="I3090" t="str">
            <v>Rejselængde</v>
          </cell>
          <cell r="V3090">
            <v>51</v>
          </cell>
        </row>
        <row r="3091">
          <cell r="A3091" t="str">
            <v>HEDENSTED</v>
          </cell>
          <cell r="C3091" t="str">
            <v>HANDICAP</v>
          </cell>
          <cell r="I3091" t="str">
            <v>Passagerer</v>
          </cell>
          <cell r="V3091">
            <v>1</v>
          </cell>
        </row>
        <row r="3092">
          <cell r="A3092" t="str">
            <v>HEDENSTED</v>
          </cell>
          <cell r="C3092" t="str">
            <v>HANDICAP</v>
          </cell>
          <cell r="I3092" t="str">
            <v>Netto</v>
          </cell>
          <cell r="V3092">
            <v>39054.44</v>
          </cell>
        </row>
        <row r="3093">
          <cell r="A3093" t="str">
            <v>HEDENSTED</v>
          </cell>
          <cell r="C3093" t="str">
            <v>HANDICAP</v>
          </cell>
          <cell r="I3093" t="str">
            <v>Adm.omk</v>
          </cell>
          <cell r="V3093">
            <v>0</v>
          </cell>
        </row>
        <row r="3094">
          <cell r="A3094" t="str">
            <v>HEDENSTED</v>
          </cell>
          <cell r="C3094" t="str">
            <v>HANDICAP</v>
          </cell>
          <cell r="I3094" t="str">
            <v>EB</v>
          </cell>
          <cell r="V3094">
            <v>6634</v>
          </cell>
        </row>
        <row r="3095">
          <cell r="A3095" t="str">
            <v>HEDENSTED</v>
          </cell>
          <cell r="C3095" t="str">
            <v>HANDICAP</v>
          </cell>
          <cell r="I3095" t="str">
            <v>Ture</v>
          </cell>
          <cell r="V3095">
            <v>82</v>
          </cell>
        </row>
        <row r="3096">
          <cell r="A3096" t="str">
            <v>HEDENSTED</v>
          </cell>
          <cell r="C3096" t="str">
            <v>HANDICAP</v>
          </cell>
          <cell r="I3096" t="str">
            <v>Rejselængde</v>
          </cell>
          <cell r="V3096">
            <v>1326</v>
          </cell>
        </row>
        <row r="3097">
          <cell r="A3097" t="str">
            <v>HEDENSTED</v>
          </cell>
          <cell r="C3097" t="str">
            <v>HANDICAP</v>
          </cell>
          <cell r="I3097" t="str">
            <v>Passagerer</v>
          </cell>
          <cell r="V3097">
            <v>117</v>
          </cell>
        </row>
        <row r="3098">
          <cell r="A3098" t="str">
            <v>HEDENSTED</v>
          </cell>
          <cell r="C3098" t="str">
            <v>HANDICAP</v>
          </cell>
          <cell r="I3098" t="str">
            <v>Netto</v>
          </cell>
          <cell r="V3098">
            <v>50164.500000000007</v>
          </cell>
        </row>
        <row r="3099">
          <cell r="A3099" t="str">
            <v>HEDENSTED</v>
          </cell>
          <cell r="C3099" t="str">
            <v>HANDICAP</v>
          </cell>
          <cell r="I3099" t="str">
            <v>Adm.omk</v>
          </cell>
          <cell r="V3099">
            <v>0</v>
          </cell>
        </row>
        <row r="3100">
          <cell r="A3100" t="str">
            <v>HEDENSTED</v>
          </cell>
          <cell r="C3100" t="str">
            <v>HANDICAP</v>
          </cell>
          <cell r="I3100" t="str">
            <v>EB</v>
          </cell>
          <cell r="V3100">
            <v>12227</v>
          </cell>
        </row>
        <row r="3101">
          <cell r="A3101" t="str">
            <v>HEDENSTED</v>
          </cell>
          <cell r="C3101" t="str">
            <v>HANDICAP</v>
          </cell>
          <cell r="I3101" t="str">
            <v>Ture</v>
          </cell>
          <cell r="V3101">
            <v>173</v>
          </cell>
        </row>
        <row r="3102">
          <cell r="A3102" t="str">
            <v>HEDENSTED</v>
          </cell>
          <cell r="C3102" t="str">
            <v>HANDICAP</v>
          </cell>
          <cell r="I3102" t="str">
            <v>Rejselængde</v>
          </cell>
          <cell r="V3102">
            <v>2965</v>
          </cell>
        </row>
        <row r="3103">
          <cell r="A3103" t="str">
            <v>HEDENSTED</v>
          </cell>
          <cell r="C3103" t="str">
            <v>HANDICAP</v>
          </cell>
          <cell r="I3103" t="str">
            <v>Passagerer</v>
          </cell>
          <cell r="V3103">
            <v>187</v>
          </cell>
        </row>
        <row r="3104">
          <cell r="A3104" t="str">
            <v>HEDENSTED</v>
          </cell>
          <cell r="C3104" t="str">
            <v>HANDICAP</v>
          </cell>
          <cell r="I3104" t="str">
            <v>Netto</v>
          </cell>
          <cell r="V3104">
            <v>57468.060000000005</v>
          </cell>
        </row>
        <row r="3105">
          <cell r="A3105" t="str">
            <v>HEDENSTED</v>
          </cell>
          <cell r="C3105" t="str">
            <v>HANDICAP</v>
          </cell>
          <cell r="I3105" t="str">
            <v>Adm.omk</v>
          </cell>
          <cell r="V3105">
            <v>0</v>
          </cell>
        </row>
        <row r="3106">
          <cell r="A3106" t="str">
            <v>HEDENSTED</v>
          </cell>
          <cell r="C3106" t="str">
            <v>HANDICAP</v>
          </cell>
          <cell r="I3106" t="str">
            <v>EB</v>
          </cell>
          <cell r="V3106">
            <v>8465</v>
          </cell>
        </row>
        <row r="3107">
          <cell r="A3107" t="str">
            <v>HEDENSTED</v>
          </cell>
          <cell r="C3107" t="str">
            <v>HANDICAP</v>
          </cell>
          <cell r="I3107" t="str">
            <v>Ture</v>
          </cell>
          <cell r="V3107">
            <v>128</v>
          </cell>
        </row>
        <row r="3108">
          <cell r="A3108" t="str">
            <v>HEDENSTED</v>
          </cell>
          <cell r="C3108" t="str">
            <v>HANDICAP</v>
          </cell>
          <cell r="I3108" t="str">
            <v>Rejselængde</v>
          </cell>
          <cell r="V3108">
            <v>1857</v>
          </cell>
        </row>
        <row r="3109">
          <cell r="A3109" t="str">
            <v>HEDENSTED</v>
          </cell>
          <cell r="C3109" t="str">
            <v>HANDICAP</v>
          </cell>
          <cell r="I3109" t="str">
            <v>Passagerer</v>
          </cell>
          <cell r="V3109">
            <v>151</v>
          </cell>
        </row>
        <row r="3110">
          <cell r="A3110" t="str">
            <v>HEDENSTED</v>
          </cell>
          <cell r="C3110" t="str">
            <v>HANDICAP</v>
          </cell>
          <cell r="I3110" t="str">
            <v>Netto</v>
          </cell>
          <cell r="V3110">
            <v>49341.9</v>
          </cell>
        </row>
        <row r="3111">
          <cell r="A3111" t="str">
            <v>HEDENSTED</v>
          </cell>
          <cell r="C3111" t="str">
            <v>HANDICAP</v>
          </cell>
          <cell r="I3111" t="str">
            <v>Adm.omk</v>
          </cell>
          <cell r="V3111">
            <v>0</v>
          </cell>
        </row>
        <row r="3112">
          <cell r="A3112" t="str">
            <v>HEDENSTED</v>
          </cell>
          <cell r="C3112" t="str">
            <v>HANDICAP</v>
          </cell>
          <cell r="I3112" t="str">
            <v>EB</v>
          </cell>
          <cell r="V3112">
            <v>12899</v>
          </cell>
        </row>
        <row r="3113">
          <cell r="A3113" t="str">
            <v>HEDENSTED</v>
          </cell>
          <cell r="C3113" t="str">
            <v>HANDICAP</v>
          </cell>
          <cell r="I3113" t="str">
            <v>Ture</v>
          </cell>
          <cell r="V3113">
            <v>156</v>
          </cell>
        </row>
        <row r="3114">
          <cell r="A3114" t="str">
            <v>HEDENSTED</v>
          </cell>
          <cell r="C3114" t="str">
            <v>HANDICAP</v>
          </cell>
          <cell r="I3114" t="str">
            <v>Rejselængde</v>
          </cell>
          <cell r="V3114">
            <v>2882</v>
          </cell>
        </row>
        <row r="3115">
          <cell r="A3115" t="str">
            <v>HEDENSTED</v>
          </cell>
          <cell r="C3115" t="str">
            <v>HANDICAP</v>
          </cell>
          <cell r="I3115" t="str">
            <v>Passagerer</v>
          </cell>
          <cell r="V3115">
            <v>188</v>
          </cell>
        </row>
        <row r="3116">
          <cell r="A3116" t="str">
            <v>HEDENSTED</v>
          </cell>
          <cell r="C3116" t="str">
            <v>HANDICAP</v>
          </cell>
          <cell r="I3116" t="str">
            <v>Netto</v>
          </cell>
          <cell r="V3116">
            <v>2999.19</v>
          </cell>
        </row>
        <row r="3117">
          <cell r="A3117" t="str">
            <v>HEDENSTED</v>
          </cell>
          <cell r="C3117" t="str">
            <v>HANDICAP</v>
          </cell>
          <cell r="I3117" t="str">
            <v>Adm.omk</v>
          </cell>
          <cell r="V3117">
            <v>0</v>
          </cell>
        </row>
        <row r="3118">
          <cell r="A3118" t="str">
            <v>HEDENSTED</v>
          </cell>
          <cell r="C3118" t="str">
            <v>HANDICAP</v>
          </cell>
          <cell r="I3118" t="str">
            <v>EB</v>
          </cell>
          <cell r="V3118">
            <v>784</v>
          </cell>
        </row>
        <row r="3119">
          <cell r="A3119" t="str">
            <v>HEDENSTED</v>
          </cell>
          <cell r="C3119" t="str">
            <v>HANDICAP</v>
          </cell>
          <cell r="I3119" t="str">
            <v>Ture</v>
          </cell>
          <cell r="V3119">
            <v>4</v>
          </cell>
        </row>
        <row r="3120">
          <cell r="A3120" t="str">
            <v>HEDENSTED</v>
          </cell>
          <cell r="C3120" t="str">
            <v>HANDICAP</v>
          </cell>
          <cell r="I3120" t="str">
            <v>Rejselængde</v>
          </cell>
          <cell r="V3120">
            <v>112</v>
          </cell>
        </row>
        <row r="3121">
          <cell r="A3121" t="str">
            <v>HEDENSTED</v>
          </cell>
          <cell r="C3121" t="str">
            <v>HANDICAP</v>
          </cell>
          <cell r="I3121" t="str">
            <v>Passagerer</v>
          </cell>
          <cell r="V3121">
            <v>10</v>
          </cell>
        </row>
        <row r="3122">
          <cell r="A3122" t="str">
            <v>HEDENSTED</v>
          </cell>
          <cell r="C3122" t="str">
            <v>HANDICAP</v>
          </cell>
          <cell r="I3122" t="str">
            <v>Netto</v>
          </cell>
          <cell r="V3122">
            <v>1006.64</v>
          </cell>
        </row>
        <row r="3123">
          <cell r="A3123" t="str">
            <v>HEDENSTED</v>
          </cell>
          <cell r="C3123" t="str">
            <v>HANDICAP</v>
          </cell>
          <cell r="I3123" t="str">
            <v>Adm.omk</v>
          </cell>
          <cell r="V3123">
            <v>0</v>
          </cell>
        </row>
        <row r="3124">
          <cell r="A3124" t="str">
            <v>HEDENSTED</v>
          </cell>
          <cell r="C3124" t="str">
            <v>HANDICAP</v>
          </cell>
          <cell r="I3124" t="str">
            <v>EB</v>
          </cell>
          <cell r="V3124">
            <v>244</v>
          </cell>
        </row>
        <row r="3125">
          <cell r="A3125" t="str">
            <v>HEDENSTED</v>
          </cell>
          <cell r="C3125" t="str">
            <v>HANDICAP</v>
          </cell>
          <cell r="I3125" t="str">
            <v>Ture</v>
          </cell>
          <cell r="V3125">
            <v>4</v>
          </cell>
        </row>
        <row r="3126">
          <cell r="A3126" t="str">
            <v>HEDENSTED</v>
          </cell>
          <cell r="C3126" t="str">
            <v>HANDICAP</v>
          </cell>
          <cell r="I3126" t="str">
            <v>Rejselængde</v>
          </cell>
          <cell r="V3126">
            <v>61</v>
          </cell>
        </row>
        <row r="3127">
          <cell r="A3127" t="str">
            <v>HEDENSTED</v>
          </cell>
          <cell r="C3127" t="str">
            <v>HANDICAP</v>
          </cell>
          <cell r="I3127" t="str">
            <v>Passagerer</v>
          </cell>
          <cell r="V3127">
            <v>4</v>
          </cell>
        </row>
        <row r="3128">
          <cell r="A3128" t="str">
            <v>HEDENSTED</v>
          </cell>
          <cell r="C3128" t="str">
            <v>HANDICAP</v>
          </cell>
          <cell r="I3128" t="str">
            <v>Netto</v>
          </cell>
          <cell r="V3128">
            <v>1138.5899999999999</v>
          </cell>
        </row>
        <row r="3129">
          <cell r="A3129" t="str">
            <v>HEDENSTED</v>
          </cell>
          <cell r="C3129" t="str">
            <v>HANDICAP</v>
          </cell>
          <cell r="I3129" t="str">
            <v>Adm.omk</v>
          </cell>
          <cell r="V3129">
            <v>0</v>
          </cell>
        </row>
        <row r="3130">
          <cell r="A3130" t="str">
            <v>HEDENSTED</v>
          </cell>
          <cell r="C3130" t="str">
            <v>HANDICAP</v>
          </cell>
          <cell r="I3130" t="str">
            <v>EB</v>
          </cell>
          <cell r="V3130">
            <v>659</v>
          </cell>
        </row>
        <row r="3131">
          <cell r="A3131" t="str">
            <v>HEDENSTED</v>
          </cell>
          <cell r="C3131" t="str">
            <v>HANDICAP</v>
          </cell>
          <cell r="I3131" t="str">
            <v>Ture</v>
          </cell>
          <cell r="V3131">
            <v>1</v>
          </cell>
        </row>
        <row r="3132">
          <cell r="A3132" t="str">
            <v>HEDENSTED</v>
          </cell>
          <cell r="C3132" t="str">
            <v>HANDICAP</v>
          </cell>
          <cell r="I3132" t="str">
            <v>Rejselængde</v>
          </cell>
          <cell r="V3132">
            <v>103</v>
          </cell>
        </row>
        <row r="3133">
          <cell r="A3133" t="str">
            <v>HEDENSTED</v>
          </cell>
          <cell r="C3133" t="str">
            <v>HANDICAP</v>
          </cell>
          <cell r="I3133" t="str">
            <v>Passagerer</v>
          </cell>
          <cell r="V3133">
            <v>2</v>
          </cell>
        </row>
        <row r="3134">
          <cell r="A3134" t="str">
            <v>HEDENSTED</v>
          </cell>
          <cell r="C3134" t="str">
            <v>HANDICAP</v>
          </cell>
          <cell r="I3134" t="str">
            <v>Netto</v>
          </cell>
          <cell r="V3134">
            <v>3224.5</v>
          </cell>
        </row>
        <row r="3135">
          <cell r="A3135" t="str">
            <v>HEDENSTED</v>
          </cell>
          <cell r="C3135" t="str">
            <v>HANDICAP</v>
          </cell>
          <cell r="I3135" t="str">
            <v>Adm.omk</v>
          </cell>
          <cell r="V3135">
            <v>0</v>
          </cell>
        </row>
        <row r="3136">
          <cell r="A3136" t="str">
            <v>HEDENSTED</v>
          </cell>
          <cell r="C3136" t="str">
            <v>HANDICAP</v>
          </cell>
          <cell r="I3136" t="str">
            <v>EB</v>
          </cell>
          <cell r="V3136">
            <v>672</v>
          </cell>
        </row>
        <row r="3137">
          <cell r="A3137" t="str">
            <v>HEDENSTED</v>
          </cell>
          <cell r="C3137" t="str">
            <v>HANDICAP</v>
          </cell>
          <cell r="I3137" t="str">
            <v>Ture</v>
          </cell>
          <cell r="V3137">
            <v>2</v>
          </cell>
        </row>
        <row r="3138">
          <cell r="A3138" t="str">
            <v>HEDENSTED</v>
          </cell>
          <cell r="C3138" t="str">
            <v>HANDICAP</v>
          </cell>
          <cell r="I3138" t="str">
            <v>Rejselængde</v>
          </cell>
          <cell r="V3138">
            <v>168</v>
          </cell>
        </row>
        <row r="3139">
          <cell r="A3139" t="str">
            <v>HEDENSTED</v>
          </cell>
          <cell r="C3139" t="str">
            <v>HANDICAP</v>
          </cell>
          <cell r="I3139" t="str">
            <v>Passagerer</v>
          </cell>
          <cell r="V3139">
            <v>2</v>
          </cell>
        </row>
        <row r="3140">
          <cell r="A3140" t="str">
            <v>HERNING</v>
          </cell>
          <cell r="C3140" t="str">
            <v>HANDICAP</v>
          </cell>
          <cell r="I3140" t="str">
            <v>Netto</v>
          </cell>
          <cell r="V3140">
            <v>2118.52</v>
          </cell>
        </row>
        <row r="3141">
          <cell r="A3141" t="str">
            <v>HERNING</v>
          </cell>
          <cell r="C3141" t="str">
            <v>HANDICAP</v>
          </cell>
          <cell r="I3141" t="str">
            <v>Adm.omk</v>
          </cell>
          <cell r="V3141">
            <v>0</v>
          </cell>
        </row>
        <row r="3142">
          <cell r="A3142" t="str">
            <v>HERNING</v>
          </cell>
          <cell r="C3142" t="str">
            <v>HANDICAP</v>
          </cell>
          <cell r="I3142" t="str">
            <v>EB</v>
          </cell>
          <cell r="V3142">
            <v>1127</v>
          </cell>
        </row>
        <row r="3143">
          <cell r="A3143" t="str">
            <v>HERNING</v>
          </cell>
          <cell r="C3143" t="str">
            <v>HANDICAP</v>
          </cell>
          <cell r="I3143" t="str">
            <v>Ture</v>
          </cell>
          <cell r="V3143">
            <v>1</v>
          </cell>
        </row>
        <row r="3144">
          <cell r="A3144" t="str">
            <v>HERNING</v>
          </cell>
          <cell r="C3144" t="str">
            <v>HANDICAP</v>
          </cell>
          <cell r="I3144" t="str">
            <v>Rejselængde</v>
          </cell>
          <cell r="V3144">
            <v>127</v>
          </cell>
        </row>
        <row r="3145">
          <cell r="A3145" t="str">
            <v>HERNING</v>
          </cell>
          <cell r="C3145" t="str">
            <v>HANDICAP</v>
          </cell>
          <cell r="I3145" t="str">
            <v>Passagerer</v>
          </cell>
          <cell r="V3145">
            <v>2</v>
          </cell>
        </row>
        <row r="3146">
          <cell r="A3146" t="str">
            <v>HERNING</v>
          </cell>
          <cell r="C3146" t="str">
            <v>HANDICAP</v>
          </cell>
          <cell r="I3146" t="str">
            <v>Netto</v>
          </cell>
          <cell r="V3146">
            <v>2054.7199999999998</v>
          </cell>
        </row>
        <row r="3147">
          <cell r="A3147" t="str">
            <v>HERNING</v>
          </cell>
          <cell r="C3147" t="str">
            <v>HANDICAP</v>
          </cell>
          <cell r="I3147" t="str">
            <v>Adm.omk</v>
          </cell>
          <cell r="V3147">
            <v>0</v>
          </cell>
        </row>
        <row r="3148">
          <cell r="A3148" t="str">
            <v>HERNING</v>
          </cell>
          <cell r="C3148" t="str">
            <v>HANDICAP</v>
          </cell>
          <cell r="I3148" t="str">
            <v>EB</v>
          </cell>
          <cell r="V3148">
            <v>1390</v>
          </cell>
        </row>
        <row r="3149">
          <cell r="A3149" t="str">
            <v>HERNING</v>
          </cell>
          <cell r="C3149" t="str">
            <v>HANDICAP</v>
          </cell>
          <cell r="I3149" t="str">
            <v>Ture</v>
          </cell>
          <cell r="V3149">
            <v>2</v>
          </cell>
        </row>
        <row r="3150">
          <cell r="A3150" t="str">
            <v>HERNING</v>
          </cell>
          <cell r="C3150" t="str">
            <v>HANDICAP</v>
          </cell>
          <cell r="I3150" t="str">
            <v>Rejselængde</v>
          </cell>
          <cell r="V3150">
            <v>226</v>
          </cell>
        </row>
        <row r="3151">
          <cell r="A3151" t="str">
            <v>HERNING</v>
          </cell>
          <cell r="C3151" t="str">
            <v>HANDICAP</v>
          </cell>
          <cell r="I3151" t="str">
            <v>Passagerer</v>
          </cell>
          <cell r="V3151">
            <v>3</v>
          </cell>
        </row>
        <row r="3152">
          <cell r="A3152" t="str">
            <v>HERNING</v>
          </cell>
          <cell r="C3152" t="str">
            <v>HANDICAP</v>
          </cell>
          <cell r="I3152" t="str">
            <v>Netto</v>
          </cell>
          <cell r="V3152">
            <v>292.87</v>
          </cell>
        </row>
        <row r="3153">
          <cell r="A3153" t="str">
            <v>HERNING</v>
          </cell>
          <cell r="C3153" t="str">
            <v>HANDICAP</v>
          </cell>
          <cell r="I3153" t="str">
            <v>Adm.omk</v>
          </cell>
          <cell r="V3153">
            <v>0</v>
          </cell>
        </row>
        <row r="3154">
          <cell r="A3154" t="str">
            <v>HERNING</v>
          </cell>
          <cell r="C3154" t="str">
            <v>HANDICAP</v>
          </cell>
          <cell r="I3154" t="str">
            <v>EB</v>
          </cell>
          <cell r="V3154">
            <v>208</v>
          </cell>
        </row>
        <row r="3155">
          <cell r="A3155" t="str">
            <v>HERNING</v>
          </cell>
          <cell r="C3155" t="str">
            <v>HANDICAP</v>
          </cell>
          <cell r="I3155" t="str">
            <v>Ture</v>
          </cell>
          <cell r="V3155">
            <v>1</v>
          </cell>
        </row>
        <row r="3156">
          <cell r="A3156" t="str">
            <v>HERNING</v>
          </cell>
          <cell r="C3156" t="str">
            <v>HANDICAP</v>
          </cell>
          <cell r="I3156" t="str">
            <v>Rejselængde</v>
          </cell>
          <cell r="V3156">
            <v>52</v>
          </cell>
        </row>
        <row r="3157">
          <cell r="A3157" t="str">
            <v>HERNING</v>
          </cell>
          <cell r="C3157" t="str">
            <v>HANDICAP</v>
          </cell>
          <cell r="I3157" t="str">
            <v>Passagerer</v>
          </cell>
          <cell r="V3157">
            <v>1</v>
          </cell>
        </row>
        <row r="3158">
          <cell r="A3158" t="str">
            <v>HERNING</v>
          </cell>
          <cell r="C3158" t="str">
            <v>HANDICAP</v>
          </cell>
          <cell r="I3158" t="str">
            <v>Netto</v>
          </cell>
          <cell r="V3158">
            <v>8086.2699999999995</v>
          </cell>
        </row>
        <row r="3159">
          <cell r="A3159" t="str">
            <v>HERNING</v>
          </cell>
          <cell r="C3159" t="str">
            <v>HANDICAP</v>
          </cell>
          <cell r="I3159" t="str">
            <v>Adm.omk</v>
          </cell>
          <cell r="V3159">
            <v>0</v>
          </cell>
        </row>
        <row r="3160">
          <cell r="A3160" t="str">
            <v>HERNING</v>
          </cell>
          <cell r="C3160" t="str">
            <v>HANDICAP</v>
          </cell>
          <cell r="I3160" t="str">
            <v>EB</v>
          </cell>
          <cell r="V3160">
            <v>3143</v>
          </cell>
        </row>
        <row r="3161">
          <cell r="A3161" t="str">
            <v>HERNING</v>
          </cell>
          <cell r="C3161" t="str">
            <v>HANDICAP</v>
          </cell>
          <cell r="I3161" t="str">
            <v>Ture</v>
          </cell>
          <cell r="V3161">
            <v>9</v>
          </cell>
        </row>
        <row r="3162">
          <cell r="A3162" t="str">
            <v>HERNING</v>
          </cell>
          <cell r="C3162" t="str">
            <v>HANDICAP</v>
          </cell>
          <cell r="I3162" t="str">
            <v>Rejselængde</v>
          </cell>
          <cell r="V3162">
            <v>602</v>
          </cell>
        </row>
        <row r="3163">
          <cell r="A3163" t="str">
            <v>HERNING</v>
          </cell>
          <cell r="C3163" t="str">
            <v>HANDICAP</v>
          </cell>
          <cell r="I3163" t="str">
            <v>Passagerer</v>
          </cell>
          <cell r="V3163">
            <v>17</v>
          </cell>
        </row>
        <row r="3164">
          <cell r="A3164" t="str">
            <v>HERNING</v>
          </cell>
          <cell r="C3164" t="str">
            <v>HANDICAP</v>
          </cell>
          <cell r="I3164" t="str">
            <v>Netto</v>
          </cell>
          <cell r="V3164">
            <v>1220.98</v>
          </cell>
        </row>
        <row r="3165">
          <cell r="A3165" t="str">
            <v>HERNING</v>
          </cell>
          <cell r="C3165" t="str">
            <v>HANDICAP</v>
          </cell>
          <cell r="I3165" t="str">
            <v>Adm.omk</v>
          </cell>
          <cell r="V3165">
            <v>0</v>
          </cell>
        </row>
        <row r="3166">
          <cell r="A3166" t="str">
            <v>HERNING</v>
          </cell>
          <cell r="C3166" t="str">
            <v>HANDICAP</v>
          </cell>
          <cell r="I3166" t="str">
            <v>EB</v>
          </cell>
          <cell r="V3166">
            <v>950</v>
          </cell>
        </row>
        <row r="3167">
          <cell r="A3167" t="str">
            <v>HERNING</v>
          </cell>
          <cell r="C3167" t="str">
            <v>HANDICAP</v>
          </cell>
          <cell r="I3167" t="str">
            <v>Ture</v>
          </cell>
          <cell r="V3167">
            <v>3</v>
          </cell>
        </row>
        <row r="3168">
          <cell r="A3168" t="str">
            <v>HERNING</v>
          </cell>
          <cell r="C3168" t="str">
            <v>HANDICAP</v>
          </cell>
          <cell r="I3168" t="str">
            <v>Rejselængde</v>
          </cell>
          <cell r="V3168">
            <v>183</v>
          </cell>
        </row>
        <row r="3169">
          <cell r="A3169" t="str">
            <v>HERNING</v>
          </cell>
          <cell r="C3169" t="str">
            <v>HANDICAP</v>
          </cell>
          <cell r="I3169" t="str">
            <v>Passagerer</v>
          </cell>
          <cell r="V3169">
            <v>5</v>
          </cell>
        </row>
        <row r="3170">
          <cell r="A3170" t="str">
            <v>HERNING</v>
          </cell>
          <cell r="C3170" t="str">
            <v>HANDICAP</v>
          </cell>
          <cell r="I3170" t="str">
            <v>Netto</v>
          </cell>
          <cell r="V3170">
            <v>22177.040000000001</v>
          </cell>
        </row>
        <row r="3171">
          <cell r="A3171" t="str">
            <v>HERNING</v>
          </cell>
          <cell r="C3171" t="str">
            <v>HANDICAP</v>
          </cell>
          <cell r="I3171" t="str">
            <v>Adm.omk</v>
          </cell>
          <cell r="V3171">
            <v>0</v>
          </cell>
        </row>
        <row r="3172">
          <cell r="A3172" t="str">
            <v>HERNING</v>
          </cell>
          <cell r="C3172" t="str">
            <v>HANDICAP</v>
          </cell>
          <cell r="I3172" t="str">
            <v>EB</v>
          </cell>
          <cell r="V3172">
            <v>6351</v>
          </cell>
        </row>
        <row r="3173">
          <cell r="A3173" t="str">
            <v>HERNING</v>
          </cell>
          <cell r="C3173" t="str">
            <v>HANDICAP</v>
          </cell>
          <cell r="I3173" t="str">
            <v>Ture</v>
          </cell>
          <cell r="V3173">
            <v>17</v>
          </cell>
        </row>
        <row r="3174">
          <cell r="A3174" t="str">
            <v>HERNING</v>
          </cell>
          <cell r="C3174" t="str">
            <v>HANDICAP</v>
          </cell>
          <cell r="I3174" t="str">
            <v>Rejselængde</v>
          </cell>
          <cell r="V3174">
            <v>1491</v>
          </cell>
        </row>
        <row r="3175">
          <cell r="A3175" t="str">
            <v>HERNING</v>
          </cell>
          <cell r="C3175" t="str">
            <v>HANDICAP</v>
          </cell>
          <cell r="I3175" t="str">
            <v>Passagerer</v>
          </cell>
          <cell r="V3175">
            <v>22</v>
          </cell>
        </row>
        <row r="3176">
          <cell r="A3176" t="str">
            <v>HERNING</v>
          </cell>
          <cell r="C3176" t="str">
            <v>HANDICAP</v>
          </cell>
          <cell r="I3176" t="str">
            <v>Netto</v>
          </cell>
          <cell r="V3176">
            <v>5196.7000000000007</v>
          </cell>
        </row>
        <row r="3177">
          <cell r="A3177" t="str">
            <v>HERNING</v>
          </cell>
          <cell r="C3177" t="str">
            <v>HANDICAP</v>
          </cell>
          <cell r="I3177" t="str">
            <v>Adm.omk</v>
          </cell>
          <cell r="V3177">
            <v>0</v>
          </cell>
        </row>
        <row r="3178">
          <cell r="A3178" t="str">
            <v>HERNING</v>
          </cell>
          <cell r="C3178" t="str">
            <v>HANDICAP</v>
          </cell>
          <cell r="I3178" t="str">
            <v>EB</v>
          </cell>
          <cell r="V3178">
            <v>3552</v>
          </cell>
        </row>
        <row r="3179">
          <cell r="A3179" t="str">
            <v>HERNING</v>
          </cell>
          <cell r="C3179" t="str">
            <v>HANDICAP</v>
          </cell>
          <cell r="I3179" t="str">
            <v>Ture</v>
          </cell>
          <cell r="V3179">
            <v>10</v>
          </cell>
        </row>
        <row r="3180">
          <cell r="A3180" t="str">
            <v>HERNING</v>
          </cell>
          <cell r="C3180" t="str">
            <v>HANDICAP</v>
          </cell>
          <cell r="I3180" t="str">
            <v>Rejselængde</v>
          </cell>
          <cell r="V3180">
            <v>870</v>
          </cell>
        </row>
        <row r="3181">
          <cell r="A3181" t="str">
            <v>HERNING</v>
          </cell>
          <cell r="C3181" t="str">
            <v>HANDICAP</v>
          </cell>
          <cell r="I3181" t="str">
            <v>Passagerer</v>
          </cell>
          <cell r="V3181">
            <v>10</v>
          </cell>
        </row>
        <row r="3182">
          <cell r="A3182" t="str">
            <v>HERNING</v>
          </cell>
          <cell r="C3182" t="str">
            <v>HANDICAP</v>
          </cell>
          <cell r="I3182" t="str">
            <v>Netto</v>
          </cell>
          <cell r="V3182">
            <v>1827.5900000000001</v>
          </cell>
        </row>
        <row r="3183">
          <cell r="A3183" t="str">
            <v>HERNING</v>
          </cell>
          <cell r="C3183" t="str">
            <v>HANDICAP</v>
          </cell>
          <cell r="I3183" t="str">
            <v>Adm.omk</v>
          </cell>
          <cell r="V3183">
            <v>0</v>
          </cell>
        </row>
        <row r="3184">
          <cell r="A3184" t="str">
            <v>HERNING</v>
          </cell>
          <cell r="C3184" t="str">
            <v>HANDICAP</v>
          </cell>
          <cell r="I3184" t="str">
            <v>EB</v>
          </cell>
          <cell r="V3184">
            <v>2029</v>
          </cell>
        </row>
        <row r="3185">
          <cell r="A3185" t="str">
            <v>HERNING</v>
          </cell>
          <cell r="C3185" t="str">
            <v>HANDICAP</v>
          </cell>
          <cell r="I3185" t="str">
            <v>Ture</v>
          </cell>
          <cell r="V3185">
            <v>4</v>
          </cell>
        </row>
        <row r="3186">
          <cell r="A3186" t="str">
            <v>HERNING</v>
          </cell>
          <cell r="C3186" t="str">
            <v>HANDICAP</v>
          </cell>
          <cell r="I3186" t="str">
            <v>Rejselængde</v>
          </cell>
          <cell r="V3186">
            <v>326</v>
          </cell>
        </row>
        <row r="3187">
          <cell r="A3187" t="str">
            <v>HERNING</v>
          </cell>
          <cell r="C3187" t="str">
            <v>HANDICAP</v>
          </cell>
          <cell r="I3187" t="str">
            <v>Passagerer</v>
          </cell>
          <cell r="V3187">
            <v>4</v>
          </cell>
        </row>
        <row r="3188">
          <cell r="A3188" t="str">
            <v>HERNING</v>
          </cell>
          <cell r="C3188" t="str">
            <v>HANDICAP</v>
          </cell>
          <cell r="I3188" t="str">
            <v>Netto</v>
          </cell>
          <cell r="V3188">
            <v>886.38</v>
          </cell>
        </row>
        <row r="3189">
          <cell r="A3189" t="str">
            <v>HERNING</v>
          </cell>
          <cell r="C3189" t="str">
            <v>HANDICAP</v>
          </cell>
          <cell r="I3189" t="str">
            <v>Adm.omk</v>
          </cell>
          <cell r="V3189">
            <v>0</v>
          </cell>
        </row>
        <row r="3190">
          <cell r="A3190" t="str">
            <v>HERNING</v>
          </cell>
          <cell r="C3190" t="str">
            <v>HANDICAP</v>
          </cell>
          <cell r="I3190" t="str">
            <v>EB</v>
          </cell>
          <cell r="V3190">
            <v>486</v>
          </cell>
        </row>
        <row r="3191">
          <cell r="A3191" t="str">
            <v>HERNING</v>
          </cell>
          <cell r="C3191" t="str">
            <v>HANDICAP</v>
          </cell>
          <cell r="I3191" t="str">
            <v>Ture</v>
          </cell>
          <cell r="V3191">
            <v>1</v>
          </cell>
        </row>
        <row r="3192">
          <cell r="A3192" t="str">
            <v>HERNING</v>
          </cell>
          <cell r="C3192" t="str">
            <v>HANDICAP</v>
          </cell>
          <cell r="I3192" t="str">
            <v>Rejselængde</v>
          </cell>
          <cell r="V3192">
            <v>81</v>
          </cell>
        </row>
        <row r="3193">
          <cell r="A3193" t="str">
            <v>HERNING</v>
          </cell>
          <cell r="C3193" t="str">
            <v>HANDICAP</v>
          </cell>
          <cell r="I3193" t="str">
            <v>Passagerer</v>
          </cell>
          <cell r="V3193">
            <v>2</v>
          </cell>
        </row>
        <row r="3194">
          <cell r="A3194" t="str">
            <v>HERNING</v>
          </cell>
          <cell r="C3194" t="str">
            <v>HANDICAP</v>
          </cell>
          <cell r="I3194" t="str">
            <v>Netto</v>
          </cell>
          <cell r="V3194">
            <v>0</v>
          </cell>
        </row>
        <row r="3195">
          <cell r="A3195" t="str">
            <v>HERNING</v>
          </cell>
          <cell r="C3195" t="str">
            <v>HANDICAP</v>
          </cell>
          <cell r="I3195" t="str">
            <v>Adm.omk</v>
          </cell>
          <cell r="V3195">
            <v>0</v>
          </cell>
        </row>
        <row r="3196">
          <cell r="A3196" t="str">
            <v>HERNING</v>
          </cell>
          <cell r="C3196" t="str">
            <v>HANDICAP</v>
          </cell>
          <cell r="I3196" t="str">
            <v>EB</v>
          </cell>
          <cell r="V3196">
            <v>0</v>
          </cell>
        </row>
        <row r="3197">
          <cell r="A3197" t="str">
            <v>HERNING</v>
          </cell>
          <cell r="C3197" t="str">
            <v>HANDICAP</v>
          </cell>
          <cell r="I3197" t="str">
            <v>Ture</v>
          </cell>
          <cell r="V3197">
            <v>2</v>
          </cell>
        </row>
        <row r="3198">
          <cell r="A3198" t="str">
            <v>HERNING</v>
          </cell>
          <cell r="C3198" t="str">
            <v>HANDICAP</v>
          </cell>
          <cell r="I3198" t="str">
            <v>Rejselængde</v>
          </cell>
          <cell r="V3198">
            <v>190</v>
          </cell>
        </row>
        <row r="3199">
          <cell r="A3199" t="str">
            <v>HERNING</v>
          </cell>
          <cell r="C3199" t="str">
            <v>HANDICAP</v>
          </cell>
          <cell r="I3199" t="str">
            <v>Passagerer</v>
          </cell>
          <cell r="V3199">
            <v>2</v>
          </cell>
        </row>
        <row r="3200">
          <cell r="A3200" t="str">
            <v>HERNING</v>
          </cell>
          <cell r="C3200" t="str">
            <v>HANDICAP</v>
          </cell>
          <cell r="I3200" t="str">
            <v>Netto</v>
          </cell>
          <cell r="V3200">
            <v>9343.01</v>
          </cell>
        </row>
        <row r="3201">
          <cell r="A3201" t="str">
            <v>HERNING</v>
          </cell>
          <cell r="C3201" t="str">
            <v>HANDICAP</v>
          </cell>
          <cell r="I3201" t="str">
            <v>Adm.omk</v>
          </cell>
          <cell r="V3201">
            <v>0</v>
          </cell>
        </row>
        <row r="3202">
          <cell r="A3202" t="str">
            <v>HERNING</v>
          </cell>
          <cell r="C3202" t="str">
            <v>HANDICAP</v>
          </cell>
          <cell r="I3202" t="str">
            <v>EB</v>
          </cell>
          <cell r="V3202">
            <v>1878</v>
          </cell>
        </row>
        <row r="3203">
          <cell r="A3203" t="str">
            <v>HERNING</v>
          </cell>
          <cell r="C3203" t="str">
            <v>HANDICAP</v>
          </cell>
          <cell r="I3203" t="str">
            <v>Ture</v>
          </cell>
          <cell r="V3203">
            <v>14</v>
          </cell>
        </row>
        <row r="3204">
          <cell r="A3204" t="str">
            <v>HERNING</v>
          </cell>
          <cell r="C3204" t="str">
            <v>HANDICAP</v>
          </cell>
          <cell r="I3204" t="str">
            <v>Rejselængde</v>
          </cell>
          <cell r="V3204">
            <v>423</v>
          </cell>
        </row>
        <row r="3205">
          <cell r="A3205" t="str">
            <v>HERNING</v>
          </cell>
          <cell r="C3205" t="str">
            <v>HANDICAP</v>
          </cell>
          <cell r="I3205" t="str">
            <v>Passagerer</v>
          </cell>
          <cell r="V3205">
            <v>20</v>
          </cell>
        </row>
        <row r="3206">
          <cell r="A3206" t="str">
            <v>HERNING</v>
          </cell>
          <cell r="C3206" t="str">
            <v>HANDICAP</v>
          </cell>
          <cell r="I3206" t="str">
            <v>Netto</v>
          </cell>
          <cell r="V3206">
            <v>1375.92</v>
          </cell>
        </row>
        <row r="3207">
          <cell r="A3207" t="str">
            <v>HERNING</v>
          </cell>
          <cell r="C3207" t="str">
            <v>HANDICAP</v>
          </cell>
          <cell r="I3207" t="str">
            <v>Adm.omk</v>
          </cell>
          <cell r="V3207">
            <v>0</v>
          </cell>
        </row>
        <row r="3208">
          <cell r="A3208" t="str">
            <v>HERNING</v>
          </cell>
          <cell r="C3208" t="str">
            <v>HANDICAP</v>
          </cell>
          <cell r="I3208" t="str">
            <v>EB</v>
          </cell>
          <cell r="V3208">
            <v>402</v>
          </cell>
        </row>
        <row r="3209">
          <cell r="A3209" t="str">
            <v>HERNING</v>
          </cell>
          <cell r="C3209" t="str">
            <v>HANDICAP</v>
          </cell>
          <cell r="I3209" t="str">
            <v>Ture</v>
          </cell>
          <cell r="V3209">
            <v>2</v>
          </cell>
        </row>
        <row r="3210">
          <cell r="A3210" t="str">
            <v>HERNING</v>
          </cell>
          <cell r="C3210" t="str">
            <v>HANDICAP</v>
          </cell>
          <cell r="I3210" t="str">
            <v>Rejselængde</v>
          </cell>
          <cell r="V3210">
            <v>71</v>
          </cell>
        </row>
        <row r="3211">
          <cell r="A3211" t="str">
            <v>HERNING</v>
          </cell>
          <cell r="C3211" t="str">
            <v>HANDICAP</v>
          </cell>
          <cell r="I3211" t="str">
            <v>Passagerer</v>
          </cell>
          <cell r="V3211">
            <v>4</v>
          </cell>
        </row>
        <row r="3212">
          <cell r="A3212" t="str">
            <v>HERNING</v>
          </cell>
          <cell r="C3212" t="str">
            <v>HANDICAP</v>
          </cell>
          <cell r="I3212" t="str">
            <v>Netto</v>
          </cell>
          <cell r="V3212">
            <v>12035.73</v>
          </cell>
        </row>
        <row r="3213">
          <cell r="A3213" t="str">
            <v>HERNING</v>
          </cell>
          <cell r="C3213" t="str">
            <v>HANDICAP</v>
          </cell>
          <cell r="I3213" t="str">
            <v>Adm.omk</v>
          </cell>
          <cell r="V3213">
            <v>0</v>
          </cell>
        </row>
        <row r="3214">
          <cell r="A3214" t="str">
            <v>HERNING</v>
          </cell>
          <cell r="C3214" t="str">
            <v>HANDICAP</v>
          </cell>
          <cell r="I3214" t="str">
            <v>EB</v>
          </cell>
          <cell r="V3214">
            <v>3264</v>
          </cell>
        </row>
        <row r="3215">
          <cell r="A3215" t="str">
            <v>HERNING</v>
          </cell>
          <cell r="C3215" t="str">
            <v>HANDICAP</v>
          </cell>
          <cell r="I3215" t="str">
            <v>Ture</v>
          </cell>
          <cell r="V3215">
            <v>15</v>
          </cell>
        </row>
        <row r="3216">
          <cell r="A3216" t="str">
            <v>HERNING</v>
          </cell>
          <cell r="C3216" t="str">
            <v>HANDICAP</v>
          </cell>
          <cell r="I3216" t="str">
            <v>Rejselængde</v>
          </cell>
          <cell r="V3216">
            <v>638</v>
          </cell>
        </row>
        <row r="3217">
          <cell r="A3217" t="str">
            <v>HERNING</v>
          </cell>
          <cell r="C3217" t="str">
            <v>HANDICAP</v>
          </cell>
          <cell r="I3217" t="str">
            <v>Passagerer</v>
          </cell>
          <cell r="V3217">
            <v>20</v>
          </cell>
        </row>
        <row r="3218">
          <cell r="A3218" t="str">
            <v>HERNING</v>
          </cell>
          <cell r="C3218" t="str">
            <v>HANDICAP</v>
          </cell>
          <cell r="I3218" t="str">
            <v>Netto</v>
          </cell>
          <cell r="V3218">
            <v>1663.34</v>
          </cell>
        </row>
        <row r="3219">
          <cell r="A3219" t="str">
            <v>HERNING</v>
          </cell>
          <cell r="C3219" t="str">
            <v>HANDICAP</v>
          </cell>
          <cell r="I3219" t="str">
            <v>Adm.omk</v>
          </cell>
          <cell r="V3219">
            <v>0</v>
          </cell>
        </row>
        <row r="3220">
          <cell r="A3220" t="str">
            <v>HERNING</v>
          </cell>
          <cell r="C3220" t="str">
            <v>HANDICAP</v>
          </cell>
          <cell r="I3220" t="str">
            <v>EB</v>
          </cell>
          <cell r="V3220">
            <v>620</v>
          </cell>
        </row>
        <row r="3221">
          <cell r="A3221" t="str">
            <v>HERNING</v>
          </cell>
          <cell r="C3221" t="str">
            <v>HANDICAP</v>
          </cell>
          <cell r="I3221" t="str">
            <v>Ture</v>
          </cell>
          <cell r="V3221">
            <v>1</v>
          </cell>
        </row>
        <row r="3222">
          <cell r="A3222" t="str">
            <v>HERNING</v>
          </cell>
          <cell r="C3222" t="str">
            <v>HANDICAP</v>
          </cell>
          <cell r="I3222" t="str">
            <v>Rejselængde</v>
          </cell>
          <cell r="V3222">
            <v>101</v>
          </cell>
        </row>
        <row r="3223">
          <cell r="A3223" t="str">
            <v>HERNING</v>
          </cell>
          <cell r="C3223" t="str">
            <v>HANDICAP</v>
          </cell>
          <cell r="I3223" t="str">
            <v>Passagerer</v>
          </cell>
          <cell r="V3223">
            <v>2</v>
          </cell>
        </row>
        <row r="3224">
          <cell r="A3224" t="str">
            <v>HERNING</v>
          </cell>
          <cell r="C3224" t="str">
            <v>HANDICAP</v>
          </cell>
          <cell r="I3224" t="str">
            <v>Netto</v>
          </cell>
          <cell r="V3224">
            <v>9093.130000000001</v>
          </cell>
        </row>
        <row r="3225">
          <cell r="A3225" t="str">
            <v>HERNING</v>
          </cell>
          <cell r="C3225" t="str">
            <v>HANDICAP</v>
          </cell>
          <cell r="I3225" t="str">
            <v>Adm.omk</v>
          </cell>
          <cell r="V3225">
            <v>0</v>
          </cell>
        </row>
        <row r="3226">
          <cell r="A3226" t="str">
            <v>HERNING</v>
          </cell>
          <cell r="C3226" t="str">
            <v>HANDICAP</v>
          </cell>
          <cell r="I3226" t="str">
            <v>EB</v>
          </cell>
          <cell r="V3226">
            <v>2304</v>
          </cell>
        </row>
        <row r="3227">
          <cell r="A3227" t="str">
            <v>HERNING</v>
          </cell>
          <cell r="C3227" t="str">
            <v>HANDICAP</v>
          </cell>
          <cell r="I3227" t="str">
            <v>Ture</v>
          </cell>
          <cell r="V3227">
            <v>7</v>
          </cell>
        </row>
        <row r="3228">
          <cell r="A3228" t="str">
            <v>HERNING</v>
          </cell>
          <cell r="C3228" t="str">
            <v>HANDICAP</v>
          </cell>
          <cell r="I3228" t="str">
            <v>Rejselængde</v>
          </cell>
          <cell r="V3228">
            <v>576</v>
          </cell>
        </row>
        <row r="3229">
          <cell r="A3229" t="str">
            <v>HERNING</v>
          </cell>
          <cell r="C3229" t="str">
            <v>HANDICAP</v>
          </cell>
          <cell r="I3229" t="str">
            <v>Passagerer</v>
          </cell>
          <cell r="V3229">
            <v>7</v>
          </cell>
        </row>
        <row r="3230">
          <cell r="A3230" t="str">
            <v>HERNING</v>
          </cell>
          <cell r="C3230" t="str">
            <v>HANDICAP</v>
          </cell>
          <cell r="I3230" t="str">
            <v>Netto</v>
          </cell>
          <cell r="V3230">
            <v>2187.9300000000003</v>
          </cell>
        </row>
        <row r="3231">
          <cell r="A3231" t="str">
            <v>HERNING</v>
          </cell>
          <cell r="C3231" t="str">
            <v>HANDICAP</v>
          </cell>
          <cell r="I3231" t="str">
            <v>Adm.omk</v>
          </cell>
          <cell r="V3231">
            <v>0</v>
          </cell>
        </row>
        <row r="3232">
          <cell r="A3232" t="str">
            <v>HERNING</v>
          </cell>
          <cell r="C3232" t="str">
            <v>HANDICAP</v>
          </cell>
          <cell r="I3232" t="str">
            <v>EB</v>
          </cell>
          <cell r="V3232">
            <v>684</v>
          </cell>
        </row>
        <row r="3233">
          <cell r="A3233" t="str">
            <v>HERNING</v>
          </cell>
          <cell r="C3233" t="str">
            <v>HANDICAP</v>
          </cell>
          <cell r="I3233" t="str">
            <v>Ture</v>
          </cell>
          <cell r="V3233">
            <v>2</v>
          </cell>
        </row>
        <row r="3234">
          <cell r="A3234" t="str">
            <v>HERNING</v>
          </cell>
          <cell r="C3234" t="str">
            <v>HANDICAP</v>
          </cell>
          <cell r="I3234" t="str">
            <v>Rejselængde</v>
          </cell>
          <cell r="V3234">
            <v>171</v>
          </cell>
        </row>
        <row r="3235">
          <cell r="A3235" t="str">
            <v>HERNING</v>
          </cell>
          <cell r="C3235" t="str">
            <v>HANDICAP</v>
          </cell>
          <cell r="I3235" t="str">
            <v>Passagerer</v>
          </cell>
          <cell r="V3235">
            <v>2</v>
          </cell>
        </row>
        <row r="3236">
          <cell r="A3236" t="str">
            <v>HERNING</v>
          </cell>
          <cell r="C3236" t="str">
            <v>HANDICAP</v>
          </cell>
          <cell r="I3236" t="str">
            <v>Netto</v>
          </cell>
          <cell r="V3236">
            <v>2687.7</v>
          </cell>
        </row>
        <row r="3237">
          <cell r="A3237" t="str">
            <v>HERNING</v>
          </cell>
          <cell r="C3237" t="str">
            <v>HANDICAP</v>
          </cell>
          <cell r="I3237" t="str">
            <v>Adm.omk</v>
          </cell>
          <cell r="V3237">
            <v>0</v>
          </cell>
        </row>
        <row r="3238">
          <cell r="A3238" t="str">
            <v>HERNING</v>
          </cell>
          <cell r="C3238" t="str">
            <v>HANDICAP</v>
          </cell>
          <cell r="I3238" t="str">
            <v>EB</v>
          </cell>
          <cell r="V3238">
            <v>852</v>
          </cell>
        </row>
        <row r="3239">
          <cell r="A3239" t="str">
            <v>HERNING</v>
          </cell>
          <cell r="C3239" t="str">
            <v>HANDICAP</v>
          </cell>
          <cell r="I3239" t="str">
            <v>Ture</v>
          </cell>
          <cell r="V3239">
            <v>3</v>
          </cell>
        </row>
        <row r="3240">
          <cell r="A3240" t="str">
            <v>HERNING</v>
          </cell>
          <cell r="C3240" t="str">
            <v>HANDICAP</v>
          </cell>
          <cell r="I3240" t="str">
            <v>Rejselængde</v>
          </cell>
          <cell r="V3240">
            <v>213</v>
          </cell>
        </row>
        <row r="3241">
          <cell r="A3241" t="str">
            <v>HERNING</v>
          </cell>
          <cell r="C3241" t="str">
            <v>HANDICAP</v>
          </cell>
          <cell r="I3241" t="str">
            <v>Passagerer</v>
          </cell>
          <cell r="V3241">
            <v>3</v>
          </cell>
        </row>
        <row r="3242">
          <cell r="A3242" t="str">
            <v>HERNING</v>
          </cell>
          <cell r="C3242" t="str">
            <v>HANDICAP</v>
          </cell>
          <cell r="I3242" t="str">
            <v>Netto</v>
          </cell>
          <cell r="V3242">
            <v>2843.84</v>
          </cell>
        </row>
        <row r="3243">
          <cell r="A3243" t="str">
            <v>HERNING</v>
          </cell>
          <cell r="C3243" t="str">
            <v>HANDICAP</v>
          </cell>
          <cell r="I3243" t="str">
            <v>Adm.omk</v>
          </cell>
          <cell r="V3243">
            <v>0</v>
          </cell>
        </row>
        <row r="3244">
          <cell r="A3244" t="str">
            <v>HERNING</v>
          </cell>
          <cell r="C3244" t="str">
            <v>HANDICAP</v>
          </cell>
          <cell r="I3244" t="str">
            <v>EB</v>
          </cell>
          <cell r="V3244">
            <v>2380</v>
          </cell>
        </row>
        <row r="3245">
          <cell r="A3245" t="str">
            <v>HERNING</v>
          </cell>
          <cell r="C3245" t="str">
            <v>HANDICAP</v>
          </cell>
          <cell r="I3245" t="str">
            <v>Ture</v>
          </cell>
          <cell r="V3245">
            <v>7</v>
          </cell>
        </row>
        <row r="3246">
          <cell r="A3246" t="str">
            <v>HERNING</v>
          </cell>
          <cell r="C3246" t="str">
            <v>HANDICAP</v>
          </cell>
          <cell r="I3246" t="str">
            <v>Rejselængde</v>
          </cell>
          <cell r="V3246">
            <v>399</v>
          </cell>
        </row>
        <row r="3247">
          <cell r="A3247" t="str">
            <v>HERNING</v>
          </cell>
          <cell r="C3247" t="str">
            <v>HANDICAP</v>
          </cell>
          <cell r="I3247" t="str">
            <v>Passagerer</v>
          </cell>
          <cell r="V3247">
            <v>14</v>
          </cell>
        </row>
        <row r="3248">
          <cell r="A3248" t="str">
            <v>HERNING</v>
          </cell>
          <cell r="C3248" t="str">
            <v>HANDICAP</v>
          </cell>
          <cell r="I3248" t="str">
            <v>Netto</v>
          </cell>
          <cell r="V3248">
            <v>5743.1399999999994</v>
          </cell>
        </row>
        <row r="3249">
          <cell r="A3249" t="str">
            <v>HERNING</v>
          </cell>
          <cell r="C3249" t="str">
            <v>HANDICAP</v>
          </cell>
          <cell r="I3249" t="str">
            <v>Adm.omk</v>
          </cell>
          <cell r="V3249">
            <v>0</v>
          </cell>
        </row>
        <row r="3250">
          <cell r="A3250" t="str">
            <v>HERNING</v>
          </cell>
          <cell r="C3250" t="str">
            <v>HANDICAP</v>
          </cell>
          <cell r="I3250" t="str">
            <v>EB</v>
          </cell>
          <cell r="V3250">
            <v>1464</v>
          </cell>
        </row>
        <row r="3251">
          <cell r="A3251" t="str">
            <v>HERNING</v>
          </cell>
          <cell r="C3251" t="str">
            <v>HANDICAP</v>
          </cell>
          <cell r="I3251" t="str">
            <v>Ture</v>
          </cell>
          <cell r="V3251">
            <v>6</v>
          </cell>
        </row>
        <row r="3252">
          <cell r="A3252" t="str">
            <v>HERNING</v>
          </cell>
          <cell r="C3252" t="str">
            <v>HANDICAP</v>
          </cell>
          <cell r="I3252" t="str">
            <v>Rejselængde</v>
          </cell>
          <cell r="V3252">
            <v>366</v>
          </cell>
        </row>
        <row r="3253">
          <cell r="A3253" t="str">
            <v>HERNING</v>
          </cell>
          <cell r="C3253" t="str">
            <v>HANDICAP</v>
          </cell>
          <cell r="I3253" t="str">
            <v>Passagerer</v>
          </cell>
          <cell r="V3253">
            <v>6</v>
          </cell>
        </row>
        <row r="3254">
          <cell r="A3254" t="str">
            <v>HERNING</v>
          </cell>
          <cell r="C3254" t="str">
            <v>HANDICAP</v>
          </cell>
          <cell r="I3254" t="str">
            <v>Netto</v>
          </cell>
          <cell r="V3254">
            <v>3389.77</v>
          </cell>
        </row>
        <row r="3255">
          <cell r="A3255" t="str">
            <v>HERNING</v>
          </cell>
          <cell r="C3255" t="str">
            <v>HANDICAP</v>
          </cell>
          <cell r="I3255" t="str">
            <v>Adm.omk</v>
          </cell>
          <cell r="V3255">
            <v>0</v>
          </cell>
        </row>
        <row r="3256">
          <cell r="A3256" t="str">
            <v>HERNING</v>
          </cell>
          <cell r="C3256" t="str">
            <v>HANDICAP</v>
          </cell>
          <cell r="I3256" t="str">
            <v>EB</v>
          </cell>
          <cell r="V3256">
            <v>736</v>
          </cell>
        </row>
        <row r="3257">
          <cell r="A3257" t="str">
            <v>HERNING</v>
          </cell>
          <cell r="C3257" t="str">
            <v>HANDICAP</v>
          </cell>
          <cell r="I3257" t="str">
            <v>Ture</v>
          </cell>
          <cell r="V3257">
            <v>2</v>
          </cell>
        </row>
        <row r="3258">
          <cell r="A3258" t="str">
            <v>HERNING</v>
          </cell>
          <cell r="C3258" t="str">
            <v>HANDICAP</v>
          </cell>
          <cell r="I3258" t="str">
            <v>Rejselængde</v>
          </cell>
          <cell r="V3258">
            <v>184</v>
          </cell>
        </row>
        <row r="3259">
          <cell r="A3259" t="str">
            <v>HERNING</v>
          </cell>
          <cell r="C3259" t="str">
            <v>HANDICAP</v>
          </cell>
          <cell r="I3259" t="str">
            <v>Passagerer</v>
          </cell>
          <cell r="V3259">
            <v>2</v>
          </cell>
        </row>
        <row r="3260">
          <cell r="A3260" t="str">
            <v>HERNING</v>
          </cell>
          <cell r="C3260" t="str">
            <v>HANDICAP</v>
          </cell>
          <cell r="I3260" t="str">
            <v>Netto</v>
          </cell>
          <cell r="V3260">
            <v>243</v>
          </cell>
        </row>
        <row r="3261">
          <cell r="A3261" t="str">
            <v>HERNING</v>
          </cell>
          <cell r="C3261" t="str">
            <v>HANDICAP</v>
          </cell>
          <cell r="I3261" t="str">
            <v>Adm.omk</v>
          </cell>
          <cell r="V3261">
            <v>0</v>
          </cell>
        </row>
        <row r="3262">
          <cell r="A3262" t="str">
            <v>HERNING</v>
          </cell>
          <cell r="C3262" t="str">
            <v>HANDICAP</v>
          </cell>
          <cell r="I3262" t="str">
            <v>EB</v>
          </cell>
          <cell r="V3262">
            <v>356</v>
          </cell>
        </row>
        <row r="3263">
          <cell r="A3263" t="str">
            <v>HERNING</v>
          </cell>
          <cell r="C3263" t="str">
            <v>HANDICAP</v>
          </cell>
          <cell r="I3263" t="str">
            <v>Ture</v>
          </cell>
          <cell r="V3263">
            <v>1</v>
          </cell>
        </row>
        <row r="3264">
          <cell r="A3264" t="str">
            <v>HERNING</v>
          </cell>
          <cell r="C3264" t="str">
            <v>HANDICAP</v>
          </cell>
          <cell r="I3264" t="str">
            <v>Rejselængde</v>
          </cell>
          <cell r="V3264">
            <v>89</v>
          </cell>
        </row>
        <row r="3265">
          <cell r="A3265" t="str">
            <v>HERNING</v>
          </cell>
          <cell r="C3265" t="str">
            <v>HANDICAP</v>
          </cell>
          <cell r="I3265" t="str">
            <v>Passagerer</v>
          </cell>
          <cell r="V3265">
            <v>1</v>
          </cell>
        </row>
        <row r="3266">
          <cell r="A3266" t="str">
            <v>HERNING</v>
          </cell>
          <cell r="C3266" t="str">
            <v>HANDICAP</v>
          </cell>
          <cell r="I3266" t="str">
            <v>Netto</v>
          </cell>
          <cell r="V3266">
            <v>2395.71</v>
          </cell>
        </row>
        <row r="3267">
          <cell r="A3267" t="str">
            <v>HERNING</v>
          </cell>
          <cell r="C3267" t="str">
            <v>HANDICAP</v>
          </cell>
          <cell r="I3267" t="str">
            <v>Adm.omk</v>
          </cell>
          <cell r="V3267">
            <v>0</v>
          </cell>
        </row>
        <row r="3268">
          <cell r="A3268" t="str">
            <v>HERNING</v>
          </cell>
          <cell r="C3268" t="str">
            <v>HANDICAP</v>
          </cell>
          <cell r="I3268" t="str">
            <v>EB</v>
          </cell>
          <cell r="V3268">
            <v>992</v>
          </cell>
        </row>
        <row r="3269">
          <cell r="A3269" t="str">
            <v>HERNING</v>
          </cell>
          <cell r="C3269" t="str">
            <v>HANDICAP</v>
          </cell>
          <cell r="I3269" t="str">
            <v>Ture</v>
          </cell>
          <cell r="V3269">
            <v>3</v>
          </cell>
        </row>
        <row r="3270">
          <cell r="A3270" t="str">
            <v>HERNING</v>
          </cell>
          <cell r="C3270" t="str">
            <v>HANDICAP</v>
          </cell>
          <cell r="I3270" t="str">
            <v>Rejselængde</v>
          </cell>
          <cell r="V3270">
            <v>224</v>
          </cell>
        </row>
        <row r="3271">
          <cell r="A3271" t="str">
            <v>HERNING</v>
          </cell>
          <cell r="C3271" t="str">
            <v>HANDICAP</v>
          </cell>
          <cell r="I3271" t="str">
            <v>Passagerer</v>
          </cell>
          <cell r="V3271">
            <v>4</v>
          </cell>
        </row>
        <row r="3272">
          <cell r="A3272" t="str">
            <v>HERNING</v>
          </cell>
          <cell r="C3272" t="str">
            <v>HANDICAP</v>
          </cell>
          <cell r="I3272" t="str">
            <v>Netto</v>
          </cell>
          <cell r="V3272">
            <v>822.92000000000007</v>
          </cell>
        </row>
        <row r="3273">
          <cell r="A3273" t="str">
            <v>HERNING</v>
          </cell>
          <cell r="C3273" t="str">
            <v>HANDICAP</v>
          </cell>
          <cell r="I3273" t="str">
            <v>Adm.omk</v>
          </cell>
          <cell r="V3273">
            <v>0</v>
          </cell>
        </row>
        <row r="3274">
          <cell r="A3274" t="str">
            <v>HERNING</v>
          </cell>
          <cell r="C3274" t="str">
            <v>HANDICAP</v>
          </cell>
          <cell r="I3274" t="str">
            <v>EB</v>
          </cell>
          <cell r="V3274">
            <v>680</v>
          </cell>
        </row>
        <row r="3275">
          <cell r="A3275" t="str">
            <v>HERNING</v>
          </cell>
          <cell r="C3275" t="str">
            <v>HANDICAP</v>
          </cell>
          <cell r="I3275" t="str">
            <v>Ture</v>
          </cell>
          <cell r="V3275">
            <v>2</v>
          </cell>
        </row>
        <row r="3276">
          <cell r="A3276" t="str">
            <v>HERNING</v>
          </cell>
          <cell r="C3276" t="str">
            <v>HANDICAP</v>
          </cell>
          <cell r="I3276" t="str">
            <v>Rejselængde</v>
          </cell>
          <cell r="V3276">
            <v>170</v>
          </cell>
        </row>
        <row r="3277">
          <cell r="A3277" t="str">
            <v>HERNING</v>
          </cell>
          <cell r="C3277" t="str">
            <v>HANDICAP</v>
          </cell>
          <cell r="I3277" t="str">
            <v>Passagerer</v>
          </cell>
          <cell r="V3277">
            <v>2</v>
          </cell>
        </row>
        <row r="3278">
          <cell r="A3278" t="str">
            <v>HERNING</v>
          </cell>
          <cell r="C3278" t="str">
            <v>HANDICAP</v>
          </cell>
          <cell r="I3278" t="str">
            <v>Netto</v>
          </cell>
          <cell r="V3278">
            <v>1301.1199999999999</v>
          </cell>
        </row>
        <row r="3279">
          <cell r="A3279" t="str">
            <v>HERNING</v>
          </cell>
          <cell r="C3279" t="str">
            <v>HANDICAP</v>
          </cell>
          <cell r="I3279" t="str">
            <v>Adm.omk</v>
          </cell>
          <cell r="V3279">
            <v>0</v>
          </cell>
        </row>
        <row r="3280">
          <cell r="A3280" t="str">
            <v>HERNING</v>
          </cell>
          <cell r="C3280" t="str">
            <v>HANDICAP</v>
          </cell>
          <cell r="I3280" t="str">
            <v>EB</v>
          </cell>
          <cell r="V3280">
            <v>1648</v>
          </cell>
        </row>
        <row r="3281">
          <cell r="A3281" t="str">
            <v>HERNING</v>
          </cell>
          <cell r="C3281" t="str">
            <v>HANDICAP</v>
          </cell>
          <cell r="I3281" t="str">
            <v>Ture</v>
          </cell>
          <cell r="V3281">
            <v>1</v>
          </cell>
        </row>
        <row r="3282">
          <cell r="A3282" t="str">
            <v>HERNING</v>
          </cell>
          <cell r="C3282" t="str">
            <v>HANDICAP</v>
          </cell>
          <cell r="I3282" t="str">
            <v>Rejselængde</v>
          </cell>
          <cell r="V3282">
            <v>196</v>
          </cell>
        </row>
        <row r="3283">
          <cell r="A3283" t="str">
            <v>HERNING</v>
          </cell>
          <cell r="C3283" t="str">
            <v>HANDICAP</v>
          </cell>
          <cell r="I3283" t="str">
            <v>Passagerer</v>
          </cell>
          <cell r="V3283">
            <v>2</v>
          </cell>
        </row>
        <row r="3284">
          <cell r="A3284" t="str">
            <v>HERNING</v>
          </cell>
          <cell r="C3284" t="str">
            <v>HANDICAP</v>
          </cell>
          <cell r="I3284" t="str">
            <v>Netto</v>
          </cell>
          <cell r="V3284">
            <v>470.33</v>
          </cell>
        </row>
        <row r="3285">
          <cell r="A3285" t="str">
            <v>HERNING</v>
          </cell>
          <cell r="C3285" t="str">
            <v>HANDICAP</v>
          </cell>
          <cell r="I3285" t="str">
            <v>Adm.omk</v>
          </cell>
          <cell r="V3285">
            <v>0</v>
          </cell>
        </row>
        <row r="3286">
          <cell r="A3286" t="str">
            <v>HERNING</v>
          </cell>
          <cell r="C3286" t="str">
            <v>HANDICAP</v>
          </cell>
          <cell r="I3286" t="str">
            <v>EB</v>
          </cell>
          <cell r="V3286">
            <v>41</v>
          </cell>
        </row>
        <row r="3287">
          <cell r="A3287" t="str">
            <v>HERNING</v>
          </cell>
          <cell r="C3287" t="str">
            <v>HANDICAP</v>
          </cell>
          <cell r="I3287" t="str">
            <v>Ture</v>
          </cell>
          <cell r="V3287">
            <v>1</v>
          </cell>
        </row>
        <row r="3288">
          <cell r="A3288" t="str">
            <v>HERNING</v>
          </cell>
          <cell r="C3288" t="str">
            <v>HANDICAP</v>
          </cell>
          <cell r="I3288" t="str">
            <v>Rejselængde</v>
          </cell>
          <cell r="V3288">
            <v>10</v>
          </cell>
        </row>
        <row r="3289">
          <cell r="A3289" t="str">
            <v>HERNING</v>
          </cell>
          <cell r="C3289" t="str">
            <v>HANDICAP</v>
          </cell>
          <cell r="I3289" t="str">
            <v>Passagerer</v>
          </cell>
          <cell r="V3289">
            <v>2</v>
          </cell>
        </row>
        <row r="3290">
          <cell r="A3290" t="str">
            <v>HERNING</v>
          </cell>
          <cell r="C3290" t="str">
            <v>HANDICAP</v>
          </cell>
          <cell r="I3290" t="str">
            <v>Netto</v>
          </cell>
          <cell r="V3290">
            <v>778.4</v>
          </cell>
        </row>
        <row r="3291">
          <cell r="A3291" t="str">
            <v>HERNING</v>
          </cell>
          <cell r="C3291" t="str">
            <v>HANDICAP</v>
          </cell>
          <cell r="I3291" t="str">
            <v>Adm.omk</v>
          </cell>
          <cell r="V3291">
            <v>0</v>
          </cell>
        </row>
        <row r="3292">
          <cell r="A3292" t="str">
            <v>HERNING</v>
          </cell>
          <cell r="C3292" t="str">
            <v>HANDICAP</v>
          </cell>
          <cell r="I3292" t="str">
            <v>EB</v>
          </cell>
          <cell r="V3292">
            <v>912</v>
          </cell>
        </row>
        <row r="3293">
          <cell r="A3293" t="str">
            <v>HERNING</v>
          </cell>
          <cell r="C3293" t="str">
            <v>HANDICAP</v>
          </cell>
          <cell r="I3293" t="str">
            <v>Ture</v>
          </cell>
          <cell r="V3293">
            <v>1</v>
          </cell>
        </row>
        <row r="3294">
          <cell r="A3294" t="str">
            <v>HERNING</v>
          </cell>
          <cell r="C3294" t="str">
            <v>HANDICAP</v>
          </cell>
          <cell r="I3294" t="str">
            <v>Rejselængde</v>
          </cell>
          <cell r="V3294">
            <v>116</v>
          </cell>
        </row>
        <row r="3295">
          <cell r="A3295" t="str">
            <v>HERNING</v>
          </cell>
          <cell r="C3295" t="str">
            <v>HANDICAP</v>
          </cell>
          <cell r="I3295" t="str">
            <v>Passagerer</v>
          </cell>
          <cell r="V3295">
            <v>2</v>
          </cell>
        </row>
        <row r="3296">
          <cell r="A3296" t="str">
            <v>HERNING</v>
          </cell>
          <cell r="C3296" t="str">
            <v>HANDICAP</v>
          </cell>
          <cell r="I3296" t="str">
            <v>Netto</v>
          </cell>
          <cell r="V3296">
            <v>1344.89</v>
          </cell>
        </row>
        <row r="3297">
          <cell r="A3297" t="str">
            <v>HERNING</v>
          </cell>
          <cell r="C3297" t="str">
            <v>HANDICAP</v>
          </cell>
          <cell r="I3297" t="str">
            <v>Adm.omk</v>
          </cell>
          <cell r="V3297">
            <v>0</v>
          </cell>
        </row>
        <row r="3298">
          <cell r="A3298" t="str">
            <v>HERNING</v>
          </cell>
          <cell r="C3298" t="str">
            <v>HANDICAP</v>
          </cell>
          <cell r="I3298" t="str">
            <v>EB</v>
          </cell>
          <cell r="V3298">
            <v>348</v>
          </cell>
        </row>
        <row r="3299">
          <cell r="A3299" t="str">
            <v>HERNING</v>
          </cell>
          <cell r="C3299" t="str">
            <v>HANDICAP</v>
          </cell>
          <cell r="I3299" t="str">
            <v>Ture</v>
          </cell>
          <cell r="V3299">
            <v>1</v>
          </cell>
        </row>
        <row r="3300">
          <cell r="A3300" t="str">
            <v>HERNING</v>
          </cell>
          <cell r="C3300" t="str">
            <v>HANDICAP</v>
          </cell>
          <cell r="I3300" t="str">
            <v>Rejselængde</v>
          </cell>
          <cell r="V3300">
            <v>58</v>
          </cell>
        </row>
        <row r="3301">
          <cell r="A3301" t="str">
            <v>HERNING</v>
          </cell>
          <cell r="C3301" t="str">
            <v>HANDICAP</v>
          </cell>
          <cell r="I3301" t="str">
            <v>Passagerer</v>
          </cell>
          <cell r="V3301">
            <v>2</v>
          </cell>
        </row>
        <row r="3302">
          <cell r="A3302" t="str">
            <v>HERNING</v>
          </cell>
          <cell r="C3302" t="str">
            <v>HANDICAP</v>
          </cell>
          <cell r="I3302" t="str">
            <v>Netto</v>
          </cell>
          <cell r="V3302">
            <v>7565.67</v>
          </cell>
        </row>
        <row r="3303">
          <cell r="A3303" t="str">
            <v>HERNING</v>
          </cell>
          <cell r="C3303" t="str">
            <v>HANDICAP</v>
          </cell>
          <cell r="I3303" t="str">
            <v>Adm.omk</v>
          </cell>
          <cell r="V3303">
            <v>0</v>
          </cell>
        </row>
        <row r="3304">
          <cell r="A3304" t="str">
            <v>HERNING</v>
          </cell>
          <cell r="C3304" t="str">
            <v>HANDICAP</v>
          </cell>
          <cell r="I3304" t="str">
            <v>EB</v>
          </cell>
          <cell r="V3304">
            <v>3695</v>
          </cell>
        </row>
        <row r="3305">
          <cell r="A3305" t="str">
            <v>HERNING</v>
          </cell>
          <cell r="C3305" t="str">
            <v>HANDICAP</v>
          </cell>
          <cell r="I3305" t="str">
            <v>Ture</v>
          </cell>
          <cell r="V3305">
            <v>8</v>
          </cell>
        </row>
        <row r="3306">
          <cell r="A3306" t="str">
            <v>HERNING</v>
          </cell>
          <cell r="C3306" t="str">
            <v>HANDICAP</v>
          </cell>
          <cell r="I3306" t="str">
            <v>Rejselængde</v>
          </cell>
          <cell r="V3306">
            <v>623</v>
          </cell>
        </row>
        <row r="3307">
          <cell r="A3307" t="str">
            <v>HERNING</v>
          </cell>
          <cell r="C3307" t="str">
            <v>HANDICAP</v>
          </cell>
          <cell r="I3307" t="str">
            <v>Passagerer</v>
          </cell>
          <cell r="V3307">
            <v>13</v>
          </cell>
        </row>
        <row r="3308">
          <cell r="A3308" t="str">
            <v>HERNING</v>
          </cell>
          <cell r="C3308" t="str">
            <v>HANDICAP</v>
          </cell>
          <cell r="I3308" t="str">
            <v>Netto</v>
          </cell>
          <cell r="V3308">
            <v>906.68</v>
          </cell>
        </row>
        <row r="3309">
          <cell r="A3309" t="str">
            <v>HERNING</v>
          </cell>
          <cell r="C3309" t="str">
            <v>HANDICAP</v>
          </cell>
          <cell r="I3309" t="str">
            <v>Adm.omk</v>
          </cell>
          <cell r="V3309">
            <v>0</v>
          </cell>
        </row>
        <row r="3310">
          <cell r="A3310" t="str">
            <v>HERNING</v>
          </cell>
          <cell r="C3310" t="str">
            <v>HANDICAP</v>
          </cell>
          <cell r="I3310" t="str">
            <v>EB</v>
          </cell>
          <cell r="V3310">
            <v>543</v>
          </cell>
        </row>
        <row r="3311">
          <cell r="A3311" t="str">
            <v>HERNING</v>
          </cell>
          <cell r="C3311" t="str">
            <v>HANDICAP</v>
          </cell>
          <cell r="I3311" t="str">
            <v>Ture</v>
          </cell>
          <cell r="V3311">
            <v>1</v>
          </cell>
        </row>
        <row r="3312">
          <cell r="A3312" t="str">
            <v>HERNING</v>
          </cell>
          <cell r="C3312" t="str">
            <v>HANDICAP</v>
          </cell>
          <cell r="I3312" t="str">
            <v>Rejselængde</v>
          </cell>
          <cell r="V3312">
            <v>111</v>
          </cell>
        </row>
        <row r="3313">
          <cell r="A3313" t="str">
            <v>HERNING</v>
          </cell>
          <cell r="C3313" t="str">
            <v>HANDICAP</v>
          </cell>
          <cell r="I3313" t="str">
            <v>Passagerer</v>
          </cell>
          <cell r="V3313">
            <v>1</v>
          </cell>
        </row>
        <row r="3314">
          <cell r="A3314" t="str">
            <v>HERNING</v>
          </cell>
          <cell r="C3314" t="str">
            <v>HANDICAP</v>
          </cell>
          <cell r="I3314" t="str">
            <v>Netto</v>
          </cell>
          <cell r="V3314">
            <v>2470.63</v>
          </cell>
        </row>
        <row r="3315">
          <cell r="A3315" t="str">
            <v>HERNING</v>
          </cell>
          <cell r="C3315" t="str">
            <v>HANDICAP</v>
          </cell>
          <cell r="I3315" t="str">
            <v>Adm.omk</v>
          </cell>
          <cell r="V3315">
            <v>0</v>
          </cell>
        </row>
        <row r="3316">
          <cell r="A3316" t="str">
            <v>HERNING</v>
          </cell>
          <cell r="C3316" t="str">
            <v>HANDICAP</v>
          </cell>
          <cell r="I3316" t="str">
            <v>EB</v>
          </cell>
          <cell r="V3316">
            <v>1140</v>
          </cell>
        </row>
        <row r="3317">
          <cell r="A3317" t="str">
            <v>HERNING</v>
          </cell>
          <cell r="C3317" t="str">
            <v>HANDICAP</v>
          </cell>
          <cell r="I3317" t="str">
            <v>Ture</v>
          </cell>
          <cell r="V3317">
            <v>2</v>
          </cell>
        </row>
        <row r="3318">
          <cell r="A3318" t="str">
            <v>HERNING</v>
          </cell>
          <cell r="C3318" t="str">
            <v>HANDICAP</v>
          </cell>
          <cell r="I3318" t="str">
            <v>Rejselængde</v>
          </cell>
          <cell r="V3318">
            <v>190</v>
          </cell>
        </row>
        <row r="3319">
          <cell r="A3319" t="str">
            <v>HERNING</v>
          </cell>
          <cell r="C3319" t="str">
            <v>HANDICAP</v>
          </cell>
          <cell r="I3319" t="str">
            <v>Passagerer</v>
          </cell>
          <cell r="V3319">
            <v>4</v>
          </cell>
        </row>
        <row r="3320">
          <cell r="A3320" t="str">
            <v>HERNING</v>
          </cell>
          <cell r="C3320" t="str">
            <v>FLEXTUR</v>
          </cell>
          <cell r="I3320" t="str">
            <v>Netto</v>
          </cell>
          <cell r="V3320">
            <v>124864.29000000001</v>
          </cell>
        </row>
        <row r="3321">
          <cell r="A3321" t="str">
            <v>HERNING</v>
          </cell>
          <cell r="C3321" t="str">
            <v>FLEXTUR</v>
          </cell>
          <cell r="I3321" t="str">
            <v>Adm.omk</v>
          </cell>
          <cell r="V3321">
            <v>49301.279999999999</v>
          </cell>
        </row>
        <row r="3322">
          <cell r="A3322" t="str">
            <v>HERNING</v>
          </cell>
          <cell r="C3322" t="str">
            <v>FLEXTUR</v>
          </cell>
          <cell r="I3322" t="str">
            <v>EB</v>
          </cell>
          <cell r="V3322">
            <v>112806</v>
          </cell>
        </row>
        <row r="3323">
          <cell r="A3323" t="str">
            <v>HERNING</v>
          </cell>
          <cell r="C3323" t="str">
            <v>FLEXTUR</v>
          </cell>
          <cell r="I3323" t="str">
            <v>Ture</v>
          </cell>
          <cell r="V3323">
            <v>1533</v>
          </cell>
        </row>
        <row r="3324">
          <cell r="A3324" t="str">
            <v>HERNING</v>
          </cell>
          <cell r="C3324" t="str">
            <v>FLEXTUR</v>
          </cell>
          <cell r="I3324" t="str">
            <v>Rejselængde</v>
          </cell>
          <cell r="V3324">
            <v>15787</v>
          </cell>
        </row>
        <row r="3325">
          <cell r="A3325" t="str">
            <v>HERNING</v>
          </cell>
          <cell r="C3325" t="str">
            <v>FLEXTUR</v>
          </cell>
          <cell r="I3325" t="str">
            <v>Passagerer</v>
          </cell>
          <cell r="V3325">
            <v>1631</v>
          </cell>
        </row>
        <row r="3326">
          <cell r="A3326" t="str">
            <v>HERNING</v>
          </cell>
          <cell r="C3326" t="str">
            <v>FLEXTUR</v>
          </cell>
          <cell r="I3326" t="str">
            <v>Netto</v>
          </cell>
          <cell r="V3326">
            <v>197.09</v>
          </cell>
        </row>
        <row r="3327">
          <cell r="A3327" t="str">
            <v>HERNING</v>
          </cell>
          <cell r="C3327" t="str">
            <v>FLEXTUR</v>
          </cell>
          <cell r="I3327" t="str">
            <v>Adm.omk</v>
          </cell>
          <cell r="V3327">
            <v>32.159999999999997</v>
          </cell>
        </row>
        <row r="3328">
          <cell r="A3328" t="str">
            <v>HERNING</v>
          </cell>
          <cell r="C3328" t="str">
            <v>FLEXTUR</v>
          </cell>
          <cell r="I3328" t="str">
            <v>EB</v>
          </cell>
          <cell r="V3328">
            <v>144</v>
          </cell>
        </row>
        <row r="3329">
          <cell r="A3329" t="str">
            <v>HERNING</v>
          </cell>
          <cell r="C3329" t="str">
            <v>FLEXTUR</v>
          </cell>
          <cell r="I3329" t="str">
            <v>Ture</v>
          </cell>
          <cell r="V3329">
            <v>1</v>
          </cell>
        </row>
        <row r="3330">
          <cell r="A3330" t="str">
            <v>HERNING</v>
          </cell>
          <cell r="C3330" t="str">
            <v>FLEXTUR</v>
          </cell>
          <cell r="I3330" t="str">
            <v>Rejselængde</v>
          </cell>
          <cell r="V3330">
            <v>12</v>
          </cell>
        </row>
        <row r="3331">
          <cell r="A3331" t="str">
            <v>HERNING</v>
          </cell>
          <cell r="C3331" t="str">
            <v>FLEXTUR</v>
          </cell>
          <cell r="I3331" t="str">
            <v>Passagerer</v>
          </cell>
          <cell r="V3331">
            <v>4</v>
          </cell>
        </row>
        <row r="3332">
          <cell r="A3332" t="str">
            <v>HERNING</v>
          </cell>
          <cell r="C3332" t="str">
            <v>FLEXTUR</v>
          </cell>
          <cell r="I3332" t="str">
            <v>Netto</v>
          </cell>
          <cell r="V3332">
            <v>79674.399999999994</v>
          </cell>
        </row>
        <row r="3333">
          <cell r="A3333" t="str">
            <v>HERNING</v>
          </cell>
          <cell r="C3333" t="str">
            <v>FLEXTUR</v>
          </cell>
          <cell r="I3333" t="str">
            <v>Adm.omk</v>
          </cell>
          <cell r="V3333">
            <v>18170.400000000001</v>
          </cell>
        </row>
        <row r="3334">
          <cell r="A3334" t="str">
            <v>HERNING</v>
          </cell>
          <cell r="C3334" t="str">
            <v>FLEXTUR</v>
          </cell>
          <cell r="I3334" t="str">
            <v>EB</v>
          </cell>
          <cell r="V3334">
            <v>32405</v>
          </cell>
        </row>
        <row r="3335">
          <cell r="A3335" t="str">
            <v>HERNING</v>
          </cell>
          <cell r="C3335" t="str">
            <v>FLEXTUR</v>
          </cell>
          <cell r="I3335" t="str">
            <v>Ture</v>
          </cell>
          <cell r="V3335">
            <v>565</v>
          </cell>
        </row>
        <row r="3336">
          <cell r="A3336" t="str">
            <v>HERNING</v>
          </cell>
          <cell r="C3336" t="str">
            <v>FLEXTUR</v>
          </cell>
          <cell r="I3336" t="str">
            <v>Rejselængde</v>
          </cell>
          <cell r="V3336">
            <v>6979</v>
          </cell>
        </row>
        <row r="3337">
          <cell r="A3337" t="str">
            <v>HERNING</v>
          </cell>
          <cell r="C3337" t="str">
            <v>FLEXTUR</v>
          </cell>
          <cell r="I3337" t="str">
            <v>Passagerer</v>
          </cell>
          <cell r="V3337">
            <v>586</v>
          </cell>
        </row>
        <row r="3338">
          <cell r="A3338" t="str">
            <v>HERNING</v>
          </cell>
          <cell r="C3338" t="str">
            <v>FLEXTUR</v>
          </cell>
          <cell r="I3338" t="str">
            <v>Netto</v>
          </cell>
          <cell r="V3338">
            <v>41460.689999999995</v>
          </cell>
        </row>
        <row r="3339">
          <cell r="A3339" t="str">
            <v>HERNING</v>
          </cell>
          <cell r="C3339" t="str">
            <v>FLEXTUR</v>
          </cell>
          <cell r="I3339" t="str">
            <v>Adm.omk</v>
          </cell>
          <cell r="V3339">
            <v>10162.560000000001</v>
          </cell>
        </row>
        <row r="3340">
          <cell r="A3340" t="str">
            <v>HERNING</v>
          </cell>
          <cell r="C3340" t="str">
            <v>FLEXTUR</v>
          </cell>
          <cell r="I3340" t="str">
            <v>EB</v>
          </cell>
          <cell r="V3340">
            <v>22587</v>
          </cell>
        </row>
        <row r="3341">
          <cell r="A3341" t="str">
            <v>HERNING</v>
          </cell>
          <cell r="C3341" t="str">
            <v>FLEXTUR</v>
          </cell>
          <cell r="I3341" t="str">
            <v>Ture</v>
          </cell>
          <cell r="V3341">
            <v>316</v>
          </cell>
        </row>
        <row r="3342">
          <cell r="A3342" t="str">
            <v>HERNING</v>
          </cell>
          <cell r="C3342" t="str">
            <v>FLEXTUR</v>
          </cell>
          <cell r="I3342" t="str">
            <v>Rejselængde</v>
          </cell>
          <cell r="V3342">
            <v>3166</v>
          </cell>
        </row>
        <row r="3343">
          <cell r="A3343" t="str">
            <v>HERNING</v>
          </cell>
          <cell r="C3343" t="str">
            <v>FLEXTUR</v>
          </cell>
          <cell r="I3343" t="str">
            <v>Passagerer</v>
          </cell>
          <cell r="V3343">
            <v>394</v>
          </cell>
        </row>
        <row r="3344">
          <cell r="A3344" t="str">
            <v>HERNING</v>
          </cell>
          <cell r="C3344" t="str">
            <v>FLEXTUR</v>
          </cell>
          <cell r="I3344" t="str">
            <v>Netto</v>
          </cell>
          <cell r="V3344">
            <v>52459.41</v>
          </cell>
        </row>
        <row r="3345">
          <cell r="A3345" t="str">
            <v>HERNING</v>
          </cell>
          <cell r="C3345" t="str">
            <v>FLEXTUR</v>
          </cell>
          <cell r="I3345" t="str">
            <v>Adm.omk</v>
          </cell>
          <cell r="V3345">
            <v>9487.1999999999989</v>
          </cell>
        </row>
        <row r="3346">
          <cell r="A3346" t="str">
            <v>HERNING</v>
          </cell>
          <cell r="C3346" t="str">
            <v>FLEXTUR</v>
          </cell>
          <cell r="I3346" t="str">
            <v>EB</v>
          </cell>
          <cell r="V3346">
            <v>20573</v>
          </cell>
        </row>
        <row r="3347">
          <cell r="A3347" t="str">
            <v>HERNING</v>
          </cell>
          <cell r="C3347" t="str">
            <v>FLEXTUR</v>
          </cell>
          <cell r="I3347" t="str">
            <v>Ture</v>
          </cell>
          <cell r="V3347">
            <v>295</v>
          </cell>
        </row>
        <row r="3348">
          <cell r="A3348" t="str">
            <v>HERNING</v>
          </cell>
          <cell r="C3348" t="str">
            <v>FLEXTUR</v>
          </cell>
          <cell r="I3348" t="str">
            <v>Rejselængde</v>
          </cell>
          <cell r="V3348">
            <v>3426</v>
          </cell>
        </row>
        <row r="3349">
          <cell r="A3349" t="str">
            <v>HERNING</v>
          </cell>
          <cell r="C3349" t="str">
            <v>FLEXTUR</v>
          </cell>
          <cell r="I3349" t="str">
            <v>Passagerer</v>
          </cell>
          <cell r="V3349">
            <v>353</v>
          </cell>
        </row>
        <row r="3350">
          <cell r="A3350" t="str">
            <v>HERNING</v>
          </cell>
          <cell r="C3350" t="str">
            <v>FLEXTUR</v>
          </cell>
          <cell r="I3350" t="str">
            <v>Netto</v>
          </cell>
          <cell r="V3350">
            <v>264.45</v>
          </cell>
        </row>
        <row r="3351">
          <cell r="A3351" t="str">
            <v>HERNING</v>
          </cell>
          <cell r="C3351" t="str">
            <v>FLEXTUR</v>
          </cell>
          <cell r="I3351" t="str">
            <v>Adm.omk</v>
          </cell>
          <cell r="V3351">
            <v>32.159999999999997</v>
          </cell>
        </row>
        <row r="3352">
          <cell r="A3352" t="str">
            <v>HERNING</v>
          </cell>
          <cell r="C3352" t="str">
            <v>FLEXTUR</v>
          </cell>
          <cell r="I3352" t="str">
            <v>EB</v>
          </cell>
          <cell r="V3352">
            <v>294</v>
          </cell>
        </row>
        <row r="3353">
          <cell r="A3353" t="str">
            <v>HERNING</v>
          </cell>
          <cell r="C3353" t="str">
            <v>FLEXTUR</v>
          </cell>
          <cell r="I3353" t="str">
            <v>Ture</v>
          </cell>
          <cell r="V3353">
            <v>1</v>
          </cell>
        </row>
        <row r="3354">
          <cell r="A3354" t="str">
            <v>HERNING</v>
          </cell>
          <cell r="C3354" t="str">
            <v>FLEXTUR</v>
          </cell>
          <cell r="I3354" t="str">
            <v>Rejselængde</v>
          </cell>
          <cell r="V3354">
            <v>42</v>
          </cell>
        </row>
        <row r="3355">
          <cell r="A3355" t="str">
            <v>HERNING</v>
          </cell>
          <cell r="C3355" t="str">
            <v>FLEXTUR</v>
          </cell>
          <cell r="I3355" t="str">
            <v>Passagerer</v>
          </cell>
          <cell r="V3355">
            <v>1</v>
          </cell>
        </row>
        <row r="3356">
          <cell r="A3356" t="str">
            <v>HERNING</v>
          </cell>
          <cell r="C3356" t="str">
            <v>FLEXTUR</v>
          </cell>
          <cell r="I3356" t="str">
            <v>Netto</v>
          </cell>
          <cell r="V3356">
            <v>3486</v>
          </cell>
        </row>
        <row r="3357">
          <cell r="A3357" t="str">
            <v>HERNING</v>
          </cell>
          <cell r="C3357" t="str">
            <v>FLEXTUR</v>
          </cell>
          <cell r="I3357" t="str">
            <v>Adm.omk</v>
          </cell>
          <cell r="V3357">
            <v>418.08</v>
          </cell>
        </row>
        <row r="3358">
          <cell r="A3358" t="str">
            <v>HERNING</v>
          </cell>
          <cell r="C3358" t="str">
            <v>FLEXTUR</v>
          </cell>
          <cell r="I3358" t="str">
            <v>EB</v>
          </cell>
          <cell r="V3358">
            <v>3459</v>
          </cell>
        </row>
        <row r="3359">
          <cell r="A3359" t="str">
            <v>HERNING</v>
          </cell>
          <cell r="C3359" t="str">
            <v>FLEXTUR</v>
          </cell>
          <cell r="I3359" t="str">
            <v>Ture</v>
          </cell>
          <cell r="V3359">
            <v>13</v>
          </cell>
        </row>
        <row r="3360">
          <cell r="A3360" t="str">
            <v>HERNING</v>
          </cell>
          <cell r="C3360" t="str">
            <v>FLEXTUR</v>
          </cell>
          <cell r="I3360" t="str">
            <v>Rejselængde</v>
          </cell>
          <cell r="V3360">
            <v>471</v>
          </cell>
        </row>
        <row r="3361">
          <cell r="A3361" t="str">
            <v>HERNING</v>
          </cell>
          <cell r="C3361" t="str">
            <v>FLEXTUR</v>
          </cell>
          <cell r="I3361" t="str">
            <v>Passagerer</v>
          </cell>
          <cell r="V3361">
            <v>14</v>
          </cell>
        </row>
        <row r="3362">
          <cell r="A3362" t="str">
            <v>HERNING</v>
          </cell>
          <cell r="C3362" t="str">
            <v>HANDICAP</v>
          </cell>
          <cell r="I3362" t="str">
            <v>Netto</v>
          </cell>
          <cell r="V3362">
            <v>918517.9</v>
          </cell>
        </row>
        <row r="3363">
          <cell r="A3363" t="str">
            <v>HERNING</v>
          </cell>
          <cell r="C3363" t="str">
            <v>HANDICAP</v>
          </cell>
          <cell r="I3363" t="str">
            <v>Adm.omk</v>
          </cell>
          <cell r="V3363">
            <v>0</v>
          </cell>
        </row>
        <row r="3364">
          <cell r="A3364" t="str">
            <v>HERNING</v>
          </cell>
          <cell r="C3364" t="str">
            <v>HANDICAP</v>
          </cell>
          <cell r="I3364" t="str">
            <v>EB</v>
          </cell>
          <cell r="V3364">
            <v>158689</v>
          </cell>
        </row>
        <row r="3365">
          <cell r="A3365" t="str">
            <v>HERNING</v>
          </cell>
          <cell r="C3365" t="str">
            <v>HANDICAP</v>
          </cell>
          <cell r="I3365" t="str">
            <v>Ture</v>
          </cell>
          <cell r="V3365">
            <v>2139</v>
          </cell>
        </row>
        <row r="3366">
          <cell r="A3366" t="str">
            <v>HERNING</v>
          </cell>
          <cell r="C3366" t="str">
            <v>HANDICAP</v>
          </cell>
          <cell r="I3366" t="str">
            <v>Rejselængde</v>
          </cell>
          <cell r="V3366">
            <v>21911</v>
          </cell>
        </row>
        <row r="3367">
          <cell r="A3367" t="str">
            <v>HERNING</v>
          </cell>
          <cell r="C3367" t="str">
            <v>HANDICAP</v>
          </cell>
          <cell r="I3367" t="str">
            <v>Passagerer</v>
          </cell>
          <cell r="V3367">
            <v>3027</v>
          </cell>
        </row>
        <row r="3368">
          <cell r="A3368" t="str">
            <v>HERNING</v>
          </cell>
          <cell r="C3368" t="str">
            <v>HANDICAP</v>
          </cell>
          <cell r="I3368" t="str">
            <v>Netto</v>
          </cell>
          <cell r="V3368">
            <v>118737.09999999998</v>
          </cell>
        </row>
        <row r="3369">
          <cell r="A3369" t="str">
            <v>HERNING</v>
          </cell>
          <cell r="C3369" t="str">
            <v>HANDICAP</v>
          </cell>
          <cell r="I3369" t="str">
            <v>Adm.omk</v>
          </cell>
          <cell r="V3369">
            <v>0</v>
          </cell>
        </row>
        <row r="3370">
          <cell r="A3370" t="str">
            <v>HERNING</v>
          </cell>
          <cell r="C3370" t="str">
            <v>HANDICAP</v>
          </cell>
          <cell r="I3370" t="str">
            <v>EB</v>
          </cell>
          <cell r="V3370">
            <v>43672</v>
          </cell>
        </row>
        <row r="3371">
          <cell r="A3371" t="str">
            <v>HERNING</v>
          </cell>
          <cell r="C3371" t="str">
            <v>HANDICAP</v>
          </cell>
          <cell r="I3371" t="str">
            <v>Ture</v>
          </cell>
          <cell r="V3371">
            <v>512</v>
          </cell>
        </row>
        <row r="3372">
          <cell r="A3372" t="str">
            <v>HERNING</v>
          </cell>
          <cell r="C3372" t="str">
            <v>HANDICAP</v>
          </cell>
          <cell r="I3372" t="str">
            <v>Rejselængde</v>
          </cell>
          <cell r="V3372">
            <v>7768</v>
          </cell>
        </row>
        <row r="3373">
          <cell r="A3373" t="str">
            <v>HERNING</v>
          </cell>
          <cell r="C3373" t="str">
            <v>HANDICAP</v>
          </cell>
          <cell r="I3373" t="str">
            <v>Passagerer</v>
          </cell>
          <cell r="V3373">
            <v>592</v>
          </cell>
        </row>
        <row r="3374">
          <cell r="A3374" t="str">
            <v>HERNING</v>
          </cell>
          <cell r="C3374" t="str">
            <v>HANDICAP</v>
          </cell>
          <cell r="I3374" t="str">
            <v>Netto</v>
          </cell>
          <cell r="V3374">
            <v>1301785.32</v>
          </cell>
        </row>
        <row r="3375">
          <cell r="A3375" t="str">
            <v>HERNING</v>
          </cell>
          <cell r="C3375" t="str">
            <v>HANDICAP</v>
          </cell>
          <cell r="I3375" t="str">
            <v>Adm.omk</v>
          </cell>
          <cell r="V3375">
            <v>0</v>
          </cell>
        </row>
        <row r="3376">
          <cell r="A3376" t="str">
            <v>HERNING</v>
          </cell>
          <cell r="C3376" t="str">
            <v>HANDICAP</v>
          </cell>
          <cell r="I3376" t="str">
            <v>EB</v>
          </cell>
          <cell r="V3376">
            <v>206380</v>
          </cell>
        </row>
        <row r="3377">
          <cell r="A3377" t="str">
            <v>HERNING</v>
          </cell>
          <cell r="C3377" t="str">
            <v>HANDICAP</v>
          </cell>
          <cell r="I3377" t="str">
            <v>Ture</v>
          </cell>
          <cell r="V3377">
            <v>3405</v>
          </cell>
        </row>
        <row r="3378">
          <cell r="A3378" t="str">
            <v>HERNING</v>
          </cell>
          <cell r="C3378" t="str">
            <v>HANDICAP</v>
          </cell>
          <cell r="I3378" t="str">
            <v>Rejselængde</v>
          </cell>
          <cell r="V3378">
            <v>30759</v>
          </cell>
        </row>
        <row r="3379">
          <cell r="A3379" t="str">
            <v>HERNING</v>
          </cell>
          <cell r="C3379" t="str">
            <v>HANDICAP</v>
          </cell>
          <cell r="I3379" t="str">
            <v>Passagerer</v>
          </cell>
          <cell r="V3379">
            <v>4042</v>
          </cell>
        </row>
        <row r="3380">
          <cell r="A3380" t="str">
            <v>HERNING</v>
          </cell>
          <cell r="C3380" t="str">
            <v>HANDICAP</v>
          </cell>
          <cell r="I3380" t="str">
            <v>Netto</v>
          </cell>
          <cell r="V3380">
            <v>158669.6</v>
          </cell>
        </row>
        <row r="3381">
          <cell r="A3381" t="str">
            <v>HERNING</v>
          </cell>
          <cell r="C3381" t="str">
            <v>HANDICAP</v>
          </cell>
          <cell r="I3381" t="str">
            <v>Adm.omk</v>
          </cell>
          <cell r="V3381">
            <v>0</v>
          </cell>
        </row>
        <row r="3382">
          <cell r="A3382" t="str">
            <v>HERNING</v>
          </cell>
          <cell r="C3382" t="str">
            <v>HANDICAP</v>
          </cell>
          <cell r="I3382" t="str">
            <v>EB</v>
          </cell>
          <cell r="V3382">
            <v>49824</v>
          </cell>
        </row>
        <row r="3383">
          <cell r="A3383" t="str">
            <v>HERNING</v>
          </cell>
          <cell r="C3383" t="str">
            <v>HANDICAP</v>
          </cell>
          <cell r="I3383" t="str">
            <v>Ture</v>
          </cell>
          <cell r="V3383">
            <v>751</v>
          </cell>
        </row>
        <row r="3384">
          <cell r="A3384" t="str">
            <v>HERNING</v>
          </cell>
          <cell r="C3384" t="str">
            <v>HANDICAP</v>
          </cell>
          <cell r="I3384" t="str">
            <v>Rejselængde</v>
          </cell>
          <cell r="V3384">
            <v>8885</v>
          </cell>
        </row>
        <row r="3385">
          <cell r="A3385" t="str">
            <v>HERNING</v>
          </cell>
          <cell r="C3385" t="str">
            <v>HANDICAP</v>
          </cell>
          <cell r="I3385" t="str">
            <v>Passagerer</v>
          </cell>
          <cell r="V3385">
            <v>799</v>
          </cell>
        </row>
        <row r="3386">
          <cell r="A3386" t="str">
            <v>HERNING</v>
          </cell>
          <cell r="C3386" t="str">
            <v>HANDICAP</v>
          </cell>
          <cell r="I3386" t="str">
            <v>Netto</v>
          </cell>
          <cell r="V3386">
            <v>153525.79</v>
          </cell>
        </row>
        <row r="3387">
          <cell r="A3387" t="str">
            <v>HERNING</v>
          </cell>
          <cell r="C3387" t="str">
            <v>HANDICAP</v>
          </cell>
          <cell r="I3387" t="str">
            <v>Adm.omk</v>
          </cell>
          <cell r="V3387">
            <v>0</v>
          </cell>
        </row>
        <row r="3388">
          <cell r="A3388" t="str">
            <v>HERNING</v>
          </cell>
          <cell r="C3388" t="str">
            <v>HANDICAP</v>
          </cell>
          <cell r="I3388" t="str">
            <v>EB</v>
          </cell>
          <cell r="V3388">
            <v>28078</v>
          </cell>
        </row>
        <row r="3389">
          <cell r="A3389" t="str">
            <v>HERNING</v>
          </cell>
          <cell r="C3389" t="str">
            <v>HANDICAP</v>
          </cell>
          <cell r="I3389" t="str">
            <v>Ture</v>
          </cell>
          <cell r="V3389">
            <v>401</v>
          </cell>
        </row>
        <row r="3390">
          <cell r="A3390" t="str">
            <v>HERNING</v>
          </cell>
          <cell r="C3390" t="str">
            <v>HANDICAP</v>
          </cell>
          <cell r="I3390" t="str">
            <v>Rejselængde</v>
          </cell>
          <cell r="V3390">
            <v>5137</v>
          </cell>
        </row>
        <row r="3391">
          <cell r="A3391" t="str">
            <v>HERNING</v>
          </cell>
          <cell r="C3391" t="str">
            <v>HANDICAP</v>
          </cell>
          <cell r="I3391" t="str">
            <v>Passagerer</v>
          </cell>
          <cell r="V3391">
            <v>478</v>
          </cell>
        </row>
        <row r="3392">
          <cell r="A3392" t="str">
            <v>HERNING</v>
          </cell>
          <cell r="C3392" t="str">
            <v>HANDICAP</v>
          </cell>
          <cell r="I3392" t="str">
            <v>Netto</v>
          </cell>
          <cell r="V3392">
            <v>18068.61</v>
          </cell>
        </row>
        <row r="3393">
          <cell r="A3393" t="str">
            <v>HERNING</v>
          </cell>
          <cell r="C3393" t="str">
            <v>HANDICAP</v>
          </cell>
          <cell r="I3393" t="str">
            <v>Adm.omk</v>
          </cell>
          <cell r="V3393">
            <v>0</v>
          </cell>
        </row>
        <row r="3394">
          <cell r="A3394" t="str">
            <v>HERNING</v>
          </cell>
          <cell r="C3394" t="str">
            <v>HANDICAP</v>
          </cell>
          <cell r="I3394" t="str">
            <v>EB</v>
          </cell>
          <cell r="V3394">
            <v>5200</v>
          </cell>
        </row>
        <row r="3395">
          <cell r="A3395" t="str">
            <v>HERNING</v>
          </cell>
          <cell r="C3395" t="str">
            <v>HANDICAP</v>
          </cell>
          <cell r="I3395" t="str">
            <v>Ture</v>
          </cell>
          <cell r="V3395">
            <v>60</v>
          </cell>
        </row>
        <row r="3396">
          <cell r="A3396" t="str">
            <v>HERNING</v>
          </cell>
          <cell r="C3396" t="str">
            <v>HANDICAP</v>
          </cell>
          <cell r="I3396" t="str">
            <v>Rejselængde</v>
          </cell>
          <cell r="V3396">
            <v>1014</v>
          </cell>
        </row>
        <row r="3397">
          <cell r="A3397" t="str">
            <v>HERNING</v>
          </cell>
          <cell r="C3397" t="str">
            <v>HANDICAP</v>
          </cell>
          <cell r="I3397" t="str">
            <v>Passagerer</v>
          </cell>
          <cell r="V3397">
            <v>64</v>
          </cell>
        </row>
        <row r="3398">
          <cell r="A3398" t="str">
            <v>HERNING</v>
          </cell>
          <cell r="C3398" t="str">
            <v>HANDICAP</v>
          </cell>
          <cell r="I3398" t="str">
            <v>Netto</v>
          </cell>
          <cell r="V3398">
            <v>1389.49</v>
          </cell>
        </row>
        <row r="3399">
          <cell r="A3399" t="str">
            <v>HERNING</v>
          </cell>
          <cell r="C3399" t="str">
            <v>HANDICAP</v>
          </cell>
          <cell r="I3399" t="str">
            <v>Adm.omk</v>
          </cell>
          <cell r="V3399">
            <v>0</v>
          </cell>
        </row>
        <row r="3400">
          <cell r="A3400" t="str">
            <v>HERNING</v>
          </cell>
          <cell r="C3400" t="str">
            <v>HANDICAP</v>
          </cell>
          <cell r="I3400" t="str">
            <v>EB</v>
          </cell>
          <cell r="V3400">
            <v>0</v>
          </cell>
        </row>
        <row r="3401">
          <cell r="A3401" t="str">
            <v>HERNING</v>
          </cell>
          <cell r="C3401" t="str">
            <v>HANDICAP</v>
          </cell>
          <cell r="I3401" t="str">
            <v>Ture</v>
          </cell>
          <cell r="V3401">
            <v>1</v>
          </cell>
        </row>
        <row r="3402">
          <cell r="A3402" t="str">
            <v>HERNING</v>
          </cell>
          <cell r="C3402" t="str">
            <v>HANDICAP</v>
          </cell>
          <cell r="I3402" t="str">
            <v>Rejselængde</v>
          </cell>
          <cell r="V3402">
            <v>99</v>
          </cell>
        </row>
        <row r="3403">
          <cell r="A3403" t="str">
            <v>HERNING</v>
          </cell>
          <cell r="C3403" t="str">
            <v>HANDICAP</v>
          </cell>
          <cell r="I3403" t="str">
            <v>Passagerer</v>
          </cell>
          <cell r="V3403">
            <v>1</v>
          </cell>
        </row>
        <row r="3404">
          <cell r="A3404" t="str">
            <v>HERNING</v>
          </cell>
          <cell r="C3404" t="str">
            <v>HANDICAP</v>
          </cell>
          <cell r="I3404" t="str">
            <v>Netto</v>
          </cell>
          <cell r="V3404">
            <v>1742.4099999999999</v>
          </cell>
        </row>
        <row r="3405">
          <cell r="A3405" t="str">
            <v>HERNING</v>
          </cell>
          <cell r="C3405" t="str">
            <v>HANDICAP</v>
          </cell>
          <cell r="I3405" t="str">
            <v>Adm.omk</v>
          </cell>
          <cell r="V3405">
            <v>0</v>
          </cell>
        </row>
        <row r="3406">
          <cell r="A3406" t="str">
            <v>HERNING</v>
          </cell>
          <cell r="C3406" t="str">
            <v>HANDICAP</v>
          </cell>
          <cell r="I3406" t="str">
            <v>EB</v>
          </cell>
          <cell r="V3406">
            <v>0</v>
          </cell>
        </row>
        <row r="3407">
          <cell r="A3407" t="str">
            <v>HERNING</v>
          </cell>
          <cell r="C3407" t="str">
            <v>HANDICAP</v>
          </cell>
          <cell r="I3407" t="str">
            <v>Ture</v>
          </cell>
          <cell r="V3407">
            <v>6</v>
          </cell>
        </row>
        <row r="3408">
          <cell r="A3408" t="str">
            <v>HERNING</v>
          </cell>
          <cell r="C3408" t="str">
            <v>HANDICAP</v>
          </cell>
          <cell r="I3408" t="str">
            <v>Rejselængde</v>
          </cell>
          <cell r="V3408">
            <v>66</v>
          </cell>
        </row>
        <row r="3409">
          <cell r="A3409" t="str">
            <v>HERNING</v>
          </cell>
          <cell r="C3409" t="str">
            <v>HANDICAP</v>
          </cell>
          <cell r="I3409" t="str">
            <v>Passagerer</v>
          </cell>
          <cell r="V3409">
            <v>6</v>
          </cell>
        </row>
        <row r="3410">
          <cell r="A3410" t="str">
            <v>HERNING</v>
          </cell>
          <cell r="C3410" t="str">
            <v>HANDICAP</v>
          </cell>
          <cell r="I3410" t="str">
            <v>Netto</v>
          </cell>
          <cell r="V3410">
            <v>4249.4399999999996</v>
          </cell>
        </row>
        <row r="3411">
          <cell r="A3411" t="str">
            <v>HERNING</v>
          </cell>
          <cell r="C3411" t="str">
            <v>HANDICAP</v>
          </cell>
          <cell r="I3411" t="str">
            <v>Adm.omk</v>
          </cell>
          <cell r="V3411">
            <v>0</v>
          </cell>
        </row>
        <row r="3412">
          <cell r="A3412" t="str">
            <v>HERNING</v>
          </cell>
          <cell r="C3412" t="str">
            <v>HANDICAP</v>
          </cell>
          <cell r="I3412" t="str">
            <v>EB</v>
          </cell>
          <cell r="V3412">
            <v>0</v>
          </cell>
        </row>
        <row r="3413">
          <cell r="A3413" t="str">
            <v>HERNING</v>
          </cell>
          <cell r="C3413" t="str">
            <v>HANDICAP</v>
          </cell>
          <cell r="I3413" t="str">
            <v>Ture</v>
          </cell>
          <cell r="V3413">
            <v>7</v>
          </cell>
        </row>
        <row r="3414">
          <cell r="A3414" t="str">
            <v>HERNING</v>
          </cell>
          <cell r="C3414" t="str">
            <v>HANDICAP</v>
          </cell>
          <cell r="I3414" t="str">
            <v>Rejselængde</v>
          </cell>
          <cell r="V3414">
            <v>198</v>
          </cell>
        </row>
        <row r="3415">
          <cell r="A3415" t="str">
            <v>HERNING</v>
          </cell>
          <cell r="C3415" t="str">
            <v>HANDICAP</v>
          </cell>
          <cell r="I3415" t="str">
            <v>Passagerer</v>
          </cell>
          <cell r="V3415">
            <v>8</v>
          </cell>
        </row>
        <row r="3416">
          <cell r="A3416" t="str">
            <v>HERNING</v>
          </cell>
          <cell r="C3416" t="str">
            <v>HANDICAP</v>
          </cell>
          <cell r="I3416" t="str">
            <v>Netto</v>
          </cell>
          <cell r="V3416">
            <v>-1500</v>
          </cell>
        </row>
        <row r="3417">
          <cell r="A3417" t="str">
            <v>HERNING</v>
          </cell>
          <cell r="C3417" t="str">
            <v>HANDICAP</v>
          </cell>
          <cell r="I3417" t="str">
            <v>Adm.omk</v>
          </cell>
          <cell r="V3417">
            <v>0</v>
          </cell>
        </row>
        <row r="3418">
          <cell r="A3418" t="str">
            <v>HERNING</v>
          </cell>
          <cell r="C3418" t="str">
            <v>HANDICAP</v>
          </cell>
          <cell r="I3418" t="str">
            <v>EB</v>
          </cell>
          <cell r="V3418">
            <v>1500</v>
          </cell>
        </row>
        <row r="3419">
          <cell r="A3419" t="str">
            <v>HERNING</v>
          </cell>
          <cell r="C3419" t="str">
            <v>HANDICAP</v>
          </cell>
          <cell r="I3419" t="str">
            <v>Ture</v>
          </cell>
          <cell r="V3419">
            <v>9</v>
          </cell>
        </row>
        <row r="3420">
          <cell r="A3420" t="str">
            <v>HERNING</v>
          </cell>
          <cell r="C3420" t="str">
            <v>HANDICAP</v>
          </cell>
          <cell r="I3420" t="str">
            <v>Rejselængde</v>
          </cell>
          <cell r="V3420">
            <v>227</v>
          </cell>
        </row>
        <row r="3421">
          <cell r="A3421" t="str">
            <v>HERNING</v>
          </cell>
          <cell r="C3421" t="str">
            <v>HANDICAP</v>
          </cell>
          <cell r="I3421" t="str">
            <v>Passagerer</v>
          </cell>
          <cell r="V3421">
            <v>9</v>
          </cell>
        </row>
        <row r="3422">
          <cell r="A3422" t="str">
            <v>HERNING</v>
          </cell>
          <cell r="C3422" t="str">
            <v>PLUSTUR</v>
          </cell>
          <cell r="I3422" t="str">
            <v>Netto</v>
          </cell>
          <cell r="V3422">
            <v>121120.82999999999</v>
          </cell>
        </row>
        <row r="3423">
          <cell r="A3423" t="str">
            <v>HERNING</v>
          </cell>
          <cell r="C3423" t="str">
            <v>PLUSTUR</v>
          </cell>
          <cell r="I3423" t="str">
            <v>Adm.omk</v>
          </cell>
          <cell r="V3423">
            <v>29651.52</v>
          </cell>
        </row>
        <row r="3424">
          <cell r="A3424" t="str">
            <v>HERNING</v>
          </cell>
          <cell r="C3424" t="str">
            <v>PLUSTUR</v>
          </cell>
          <cell r="I3424" t="str">
            <v>EB</v>
          </cell>
          <cell r="V3424">
            <v>16149</v>
          </cell>
        </row>
        <row r="3425">
          <cell r="A3425" t="str">
            <v>HERNING</v>
          </cell>
          <cell r="C3425" t="str">
            <v>PLUSTUR</v>
          </cell>
          <cell r="I3425" t="str">
            <v>Ture</v>
          </cell>
          <cell r="V3425">
            <v>922</v>
          </cell>
        </row>
        <row r="3426">
          <cell r="A3426" t="str">
            <v>HERNING</v>
          </cell>
          <cell r="C3426" t="str">
            <v>PLUSTUR</v>
          </cell>
          <cell r="I3426" t="str">
            <v>Rejselængde</v>
          </cell>
          <cell r="V3426">
            <v>6300</v>
          </cell>
        </row>
        <row r="3427">
          <cell r="A3427" t="str">
            <v>HERNING</v>
          </cell>
          <cell r="C3427" t="str">
            <v>PLUSTUR</v>
          </cell>
          <cell r="I3427" t="str">
            <v>Passagerer</v>
          </cell>
          <cell r="V3427">
            <v>1103</v>
          </cell>
        </row>
        <row r="3428">
          <cell r="A3428" t="str">
            <v>HERNING</v>
          </cell>
          <cell r="C3428" t="str">
            <v>PLUSTUR</v>
          </cell>
          <cell r="I3428" t="str">
            <v>Netto</v>
          </cell>
          <cell r="V3428">
            <v>89262.630000000019</v>
          </cell>
        </row>
        <row r="3429">
          <cell r="A3429" t="str">
            <v>HERNING</v>
          </cell>
          <cell r="C3429" t="str">
            <v>PLUSTUR</v>
          </cell>
          <cell r="I3429" t="str">
            <v>Adm.omk</v>
          </cell>
          <cell r="V3429">
            <v>22512</v>
          </cell>
        </row>
        <row r="3430">
          <cell r="A3430" t="str">
            <v>HERNING</v>
          </cell>
          <cell r="C3430" t="str">
            <v>PLUSTUR</v>
          </cell>
          <cell r="I3430" t="str">
            <v>EB</v>
          </cell>
          <cell r="V3430">
            <v>11513</v>
          </cell>
        </row>
        <row r="3431">
          <cell r="A3431" t="str">
            <v>HERNING</v>
          </cell>
          <cell r="C3431" t="str">
            <v>PLUSTUR</v>
          </cell>
          <cell r="I3431" t="str">
            <v>Ture</v>
          </cell>
          <cell r="V3431">
            <v>700</v>
          </cell>
        </row>
        <row r="3432">
          <cell r="A3432" t="str">
            <v>HERNING</v>
          </cell>
          <cell r="C3432" t="str">
            <v>PLUSTUR</v>
          </cell>
          <cell r="I3432" t="str">
            <v>Rejselængde</v>
          </cell>
          <cell r="V3432">
            <v>4677</v>
          </cell>
        </row>
        <row r="3433">
          <cell r="A3433" t="str">
            <v>HERNING</v>
          </cell>
          <cell r="C3433" t="str">
            <v>PLUSTUR</v>
          </cell>
          <cell r="I3433" t="str">
            <v>Passagerer</v>
          </cell>
          <cell r="V3433">
            <v>765</v>
          </cell>
        </row>
        <row r="3434">
          <cell r="A3434" t="str">
            <v>HERNING</v>
          </cell>
          <cell r="C3434" t="str">
            <v>PLUSTUR</v>
          </cell>
          <cell r="I3434" t="str">
            <v>Netto</v>
          </cell>
          <cell r="V3434">
            <v>289.35000000000002</v>
          </cell>
        </row>
        <row r="3435">
          <cell r="A3435" t="str">
            <v>HERNING</v>
          </cell>
          <cell r="C3435" t="str">
            <v>PLUSTUR</v>
          </cell>
          <cell r="I3435" t="str">
            <v>Adm.omk</v>
          </cell>
          <cell r="V3435">
            <v>96.47999999999999</v>
          </cell>
        </row>
        <row r="3436">
          <cell r="A3436" t="str">
            <v>HERNING</v>
          </cell>
          <cell r="C3436" t="str">
            <v>PLUSTUR</v>
          </cell>
          <cell r="I3436" t="str">
            <v>EB</v>
          </cell>
          <cell r="V3436">
            <v>105</v>
          </cell>
        </row>
        <row r="3437">
          <cell r="A3437" t="str">
            <v>HERNING</v>
          </cell>
          <cell r="C3437" t="str">
            <v>PLUSTUR</v>
          </cell>
          <cell r="I3437" t="str">
            <v>Ture</v>
          </cell>
          <cell r="V3437">
            <v>3</v>
          </cell>
        </row>
        <row r="3438">
          <cell r="A3438" t="str">
            <v>HERNING</v>
          </cell>
          <cell r="C3438" t="str">
            <v>PLUSTUR</v>
          </cell>
          <cell r="I3438" t="str">
            <v>Rejselængde</v>
          </cell>
          <cell r="V3438">
            <v>34</v>
          </cell>
        </row>
        <row r="3439">
          <cell r="A3439" t="str">
            <v>HERNING</v>
          </cell>
          <cell r="C3439" t="str">
            <v>PLUSTUR</v>
          </cell>
          <cell r="I3439" t="str">
            <v>Passagerer</v>
          </cell>
          <cell r="V3439">
            <v>3</v>
          </cell>
        </row>
        <row r="3440">
          <cell r="A3440" t="str">
            <v>HERNING</v>
          </cell>
          <cell r="C3440" t="str">
            <v>PLUSTUR</v>
          </cell>
          <cell r="I3440" t="str">
            <v>Netto</v>
          </cell>
          <cell r="V3440">
            <v>374.05</v>
          </cell>
        </row>
        <row r="3441">
          <cell r="A3441" t="str">
            <v>HERNING</v>
          </cell>
          <cell r="C3441" t="str">
            <v>PLUSTUR</v>
          </cell>
          <cell r="I3441" t="str">
            <v>Adm.omk</v>
          </cell>
          <cell r="V3441">
            <v>32.159999999999997</v>
          </cell>
        </row>
        <row r="3442">
          <cell r="A3442" t="str">
            <v>HERNING</v>
          </cell>
          <cell r="C3442" t="str">
            <v>PLUSTUR</v>
          </cell>
          <cell r="I3442" t="str">
            <v>EB</v>
          </cell>
          <cell r="V3442">
            <v>98</v>
          </cell>
        </row>
        <row r="3443">
          <cell r="A3443" t="str">
            <v>HERNING</v>
          </cell>
          <cell r="C3443" t="str">
            <v>PLUSTUR</v>
          </cell>
          <cell r="I3443" t="str">
            <v>Ture</v>
          </cell>
          <cell r="V3443">
            <v>1</v>
          </cell>
        </row>
        <row r="3444">
          <cell r="A3444" t="str">
            <v>HERNING</v>
          </cell>
          <cell r="C3444" t="str">
            <v>PLUSTUR</v>
          </cell>
          <cell r="I3444" t="str">
            <v>Rejselængde</v>
          </cell>
          <cell r="V3444">
            <v>14</v>
          </cell>
        </row>
        <row r="3445">
          <cell r="A3445" t="str">
            <v>HERNING</v>
          </cell>
          <cell r="C3445" t="str">
            <v>PLUSTUR</v>
          </cell>
          <cell r="I3445" t="str">
            <v>Passagerer</v>
          </cell>
          <cell r="V3445">
            <v>2</v>
          </cell>
        </row>
        <row r="3446">
          <cell r="A3446" t="str">
            <v>HERNING</v>
          </cell>
          <cell r="C3446" t="str">
            <v>TELETAXI</v>
          </cell>
          <cell r="I3446" t="str">
            <v>Netto</v>
          </cell>
          <cell r="V3446">
            <v>76.569999999999993</v>
          </cell>
        </row>
        <row r="3447">
          <cell r="A3447" t="str">
            <v>HERNING</v>
          </cell>
          <cell r="C3447" t="str">
            <v>TELETAXI</v>
          </cell>
          <cell r="I3447" t="str">
            <v>Adm.omk</v>
          </cell>
          <cell r="V3447">
            <v>32.159999999999997</v>
          </cell>
        </row>
        <row r="3448">
          <cell r="A3448" t="str">
            <v>HERNING</v>
          </cell>
          <cell r="C3448" t="str">
            <v>TELETAXI</v>
          </cell>
          <cell r="I3448" t="str">
            <v>EB</v>
          </cell>
          <cell r="V3448">
            <v>0</v>
          </cell>
        </row>
        <row r="3449">
          <cell r="A3449" t="str">
            <v>HERNING</v>
          </cell>
          <cell r="C3449" t="str">
            <v>TELETAXI</v>
          </cell>
          <cell r="I3449" t="str">
            <v>Ture</v>
          </cell>
          <cell r="V3449">
            <v>1</v>
          </cell>
        </row>
        <row r="3450">
          <cell r="A3450" t="str">
            <v>HERNING</v>
          </cell>
          <cell r="C3450" t="str">
            <v>TELETAXI</v>
          </cell>
          <cell r="I3450" t="str">
            <v>Rejselængde</v>
          </cell>
          <cell r="V3450">
            <v>0</v>
          </cell>
        </row>
        <row r="3451">
          <cell r="A3451" t="str">
            <v>HERNING</v>
          </cell>
          <cell r="C3451" t="str">
            <v>TELETAXI</v>
          </cell>
          <cell r="I3451" t="str">
            <v>Passagerer</v>
          </cell>
          <cell r="V3451">
            <v>1</v>
          </cell>
        </row>
        <row r="3452">
          <cell r="A3452" t="str">
            <v>HERNING</v>
          </cell>
          <cell r="C3452" t="str">
            <v>TELETAXI</v>
          </cell>
          <cell r="I3452" t="str">
            <v>Netto</v>
          </cell>
          <cell r="V3452">
            <v>46823.000000000007</v>
          </cell>
        </row>
        <row r="3453">
          <cell r="A3453" t="str">
            <v>HERNING</v>
          </cell>
          <cell r="C3453" t="str">
            <v>TELETAXI</v>
          </cell>
          <cell r="I3453" t="str">
            <v>Adm.omk</v>
          </cell>
          <cell r="V3453">
            <v>7750.56</v>
          </cell>
        </row>
        <row r="3454">
          <cell r="A3454" t="str">
            <v>HERNING</v>
          </cell>
          <cell r="C3454" t="str">
            <v>TELETAXI</v>
          </cell>
          <cell r="I3454" t="str">
            <v>EB</v>
          </cell>
          <cell r="V3454">
            <v>5224</v>
          </cell>
        </row>
        <row r="3455">
          <cell r="A3455" t="str">
            <v>HERNING</v>
          </cell>
          <cell r="C3455" t="str">
            <v>TELETAXI</v>
          </cell>
          <cell r="I3455" t="str">
            <v>Ture</v>
          </cell>
          <cell r="V3455">
            <v>241</v>
          </cell>
        </row>
        <row r="3456">
          <cell r="A3456" t="str">
            <v>HERNING</v>
          </cell>
          <cell r="C3456" t="str">
            <v>TELETAXI</v>
          </cell>
          <cell r="I3456" t="str">
            <v>Rejselængde</v>
          </cell>
          <cell r="V3456">
            <v>1863</v>
          </cell>
        </row>
        <row r="3457">
          <cell r="A3457" t="str">
            <v>HERNING</v>
          </cell>
          <cell r="C3457" t="str">
            <v>TELETAXI</v>
          </cell>
          <cell r="I3457" t="str">
            <v>Passagerer</v>
          </cell>
          <cell r="V3457">
            <v>442</v>
          </cell>
        </row>
        <row r="3458">
          <cell r="A3458" t="str">
            <v>HERNING</v>
          </cell>
          <cell r="C3458" t="str">
            <v>TELETAXI</v>
          </cell>
          <cell r="I3458" t="str">
            <v>Netto</v>
          </cell>
          <cell r="V3458">
            <v>136.24</v>
          </cell>
        </row>
        <row r="3459">
          <cell r="A3459" t="str">
            <v>HERNING</v>
          </cell>
          <cell r="C3459" t="str">
            <v>TELETAXI</v>
          </cell>
          <cell r="I3459" t="str">
            <v>Adm.omk</v>
          </cell>
          <cell r="V3459">
            <v>64.319999999999993</v>
          </cell>
        </row>
        <row r="3460">
          <cell r="A3460" t="str">
            <v>HERNING</v>
          </cell>
          <cell r="C3460" t="str">
            <v>TELETAXI</v>
          </cell>
          <cell r="I3460" t="str">
            <v>EB</v>
          </cell>
          <cell r="V3460">
            <v>48</v>
          </cell>
        </row>
        <row r="3461">
          <cell r="A3461" t="str">
            <v>HERNING</v>
          </cell>
          <cell r="C3461" t="str">
            <v>TELETAXI</v>
          </cell>
          <cell r="I3461" t="str">
            <v>Ture</v>
          </cell>
          <cell r="V3461">
            <v>2</v>
          </cell>
        </row>
        <row r="3462">
          <cell r="A3462" t="str">
            <v>HERNING</v>
          </cell>
          <cell r="C3462" t="str">
            <v>TELETAXI</v>
          </cell>
          <cell r="I3462" t="str">
            <v>Rejselængde</v>
          </cell>
          <cell r="V3462">
            <v>16</v>
          </cell>
        </row>
        <row r="3463">
          <cell r="A3463" t="str">
            <v>HERNING</v>
          </cell>
          <cell r="C3463" t="str">
            <v>TELETAXI</v>
          </cell>
          <cell r="I3463" t="str">
            <v>Passagerer</v>
          </cell>
          <cell r="V3463">
            <v>2</v>
          </cell>
        </row>
        <row r="3464">
          <cell r="A3464" t="str">
            <v>HERNING</v>
          </cell>
          <cell r="C3464" t="str">
            <v>TELETAXI</v>
          </cell>
          <cell r="I3464" t="str">
            <v>Netto</v>
          </cell>
          <cell r="V3464">
            <v>6215.11</v>
          </cell>
        </row>
        <row r="3465">
          <cell r="A3465" t="str">
            <v>HERNING</v>
          </cell>
          <cell r="C3465" t="str">
            <v>TELETAXI</v>
          </cell>
          <cell r="I3465" t="str">
            <v>Adm.omk</v>
          </cell>
          <cell r="V3465">
            <v>1415.0400000000002</v>
          </cell>
        </row>
        <row r="3466">
          <cell r="A3466" t="str">
            <v>HERNING</v>
          </cell>
          <cell r="C3466" t="str">
            <v>TELETAXI</v>
          </cell>
          <cell r="I3466" t="str">
            <v>EB</v>
          </cell>
          <cell r="V3466">
            <v>438</v>
          </cell>
        </row>
        <row r="3467">
          <cell r="A3467" t="str">
            <v>HERNING</v>
          </cell>
          <cell r="C3467" t="str">
            <v>TELETAXI</v>
          </cell>
          <cell r="I3467" t="str">
            <v>Ture</v>
          </cell>
          <cell r="V3467">
            <v>44</v>
          </cell>
        </row>
        <row r="3468">
          <cell r="A3468" t="str">
            <v>HERNING</v>
          </cell>
          <cell r="C3468" t="str">
            <v>TELETAXI</v>
          </cell>
          <cell r="I3468" t="str">
            <v>Rejselængde</v>
          </cell>
          <cell r="V3468">
            <v>454</v>
          </cell>
        </row>
        <row r="3469">
          <cell r="A3469" t="str">
            <v>HERNING</v>
          </cell>
          <cell r="C3469" t="str">
            <v>TELETAXI</v>
          </cell>
          <cell r="I3469" t="str">
            <v>Passagerer</v>
          </cell>
          <cell r="V3469">
            <v>48</v>
          </cell>
        </row>
        <row r="3470">
          <cell r="A3470" t="str">
            <v>HERNING</v>
          </cell>
          <cell r="C3470" t="str">
            <v>TELETAXI</v>
          </cell>
          <cell r="I3470" t="str">
            <v>Netto</v>
          </cell>
          <cell r="V3470">
            <v>124.85</v>
          </cell>
        </row>
        <row r="3471">
          <cell r="A3471" t="str">
            <v>HERNING</v>
          </cell>
          <cell r="C3471" t="str">
            <v>TELETAXI</v>
          </cell>
          <cell r="I3471" t="str">
            <v>Adm.omk</v>
          </cell>
          <cell r="V3471">
            <v>32.159999999999997</v>
          </cell>
        </row>
        <row r="3472">
          <cell r="A3472" t="str">
            <v>HERNING</v>
          </cell>
          <cell r="C3472" t="str">
            <v>TELETAXI</v>
          </cell>
          <cell r="I3472" t="str">
            <v>EB</v>
          </cell>
          <cell r="V3472">
            <v>0</v>
          </cell>
        </row>
        <row r="3473">
          <cell r="A3473" t="str">
            <v>HERNING</v>
          </cell>
          <cell r="C3473" t="str">
            <v>TELETAXI</v>
          </cell>
          <cell r="I3473" t="str">
            <v>Ture</v>
          </cell>
          <cell r="V3473">
            <v>1</v>
          </cell>
        </row>
        <row r="3474">
          <cell r="A3474" t="str">
            <v>HERNING</v>
          </cell>
          <cell r="C3474" t="str">
            <v>TELETAXI</v>
          </cell>
          <cell r="I3474" t="str">
            <v>Rejselængde</v>
          </cell>
          <cell r="V3474">
            <v>3</v>
          </cell>
        </row>
        <row r="3475">
          <cell r="A3475" t="str">
            <v>HERNING</v>
          </cell>
          <cell r="C3475" t="str">
            <v>TELETAXI</v>
          </cell>
          <cell r="I3475" t="str">
            <v>Passagerer</v>
          </cell>
          <cell r="V3475">
            <v>1</v>
          </cell>
        </row>
        <row r="3476">
          <cell r="A3476" t="str">
            <v>HERNING</v>
          </cell>
          <cell r="C3476" t="str">
            <v>TELETAXI</v>
          </cell>
          <cell r="I3476" t="str">
            <v>Netto</v>
          </cell>
          <cell r="V3476">
            <v>1029.71</v>
          </cell>
        </row>
        <row r="3477">
          <cell r="A3477" t="str">
            <v>HERNING</v>
          </cell>
          <cell r="C3477" t="str">
            <v>TELETAXI</v>
          </cell>
          <cell r="I3477" t="str">
            <v>Adm.omk</v>
          </cell>
          <cell r="V3477">
            <v>96.47999999999999</v>
          </cell>
        </row>
        <row r="3478">
          <cell r="A3478" t="str">
            <v>HERNING</v>
          </cell>
          <cell r="C3478" t="str">
            <v>TELETAXI</v>
          </cell>
          <cell r="I3478" t="str">
            <v>EB</v>
          </cell>
          <cell r="V3478">
            <v>0</v>
          </cell>
        </row>
        <row r="3479">
          <cell r="A3479" t="str">
            <v>HERNING</v>
          </cell>
          <cell r="C3479" t="str">
            <v>TELETAXI</v>
          </cell>
          <cell r="I3479" t="str">
            <v>Ture</v>
          </cell>
          <cell r="V3479">
            <v>3</v>
          </cell>
        </row>
        <row r="3480">
          <cell r="A3480" t="str">
            <v>HERNING</v>
          </cell>
          <cell r="C3480" t="str">
            <v>TELETAXI</v>
          </cell>
          <cell r="I3480" t="str">
            <v>Rejselængde</v>
          </cell>
          <cell r="V3480">
            <v>11</v>
          </cell>
        </row>
        <row r="3481">
          <cell r="A3481" t="str">
            <v>HERNING</v>
          </cell>
          <cell r="C3481" t="str">
            <v>TELETAXI</v>
          </cell>
          <cell r="I3481" t="str">
            <v>Passagerer</v>
          </cell>
          <cell r="V3481">
            <v>4</v>
          </cell>
        </row>
        <row r="3482">
          <cell r="A3482" t="str">
            <v>HERNING</v>
          </cell>
          <cell r="C3482" t="str">
            <v>TELETAXI</v>
          </cell>
          <cell r="I3482" t="str">
            <v>Netto</v>
          </cell>
          <cell r="V3482">
            <v>3389.2699999999995</v>
          </cell>
        </row>
        <row r="3483">
          <cell r="A3483" t="str">
            <v>HERNING</v>
          </cell>
          <cell r="C3483" t="str">
            <v>TELETAXI</v>
          </cell>
          <cell r="I3483" t="str">
            <v>Adm.omk</v>
          </cell>
          <cell r="V3483">
            <v>739.68</v>
          </cell>
        </row>
        <row r="3484">
          <cell r="A3484" t="str">
            <v>HERNING</v>
          </cell>
          <cell r="C3484" t="str">
            <v>TELETAXI</v>
          </cell>
          <cell r="I3484" t="str">
            <v>EB</v>
          </cell>
          <cell r="V3484">
            <v>696</v>
          </cell>
        </row>
        <row r="3485">
          <cell r="A3485" t="str">
            <v>HERNING</v>
          </cell>
          <cell r="C3485" t="str">
            <v>TELETAXI</v>
          </cell>
          <cell r="I3485" t="str">
            <v>Ture</v>
          </cell>
          <cell r="V3485">
            <v>23</v>
          </cell>
        </row>
        <row r="3486">
          <cell r="A3486" t="str">
            <v>HERNING</v>
          </cell>
          <cell r="C3486" t="str">
            <v>TELETAXI</v>
          </cell>
          <cell r="I3486" t="str">
            <v>Rejselængde</v>
          </cell>
          <cell r="V3486">
            <v>81</v>
          </cell>
        </row>
        <row r="3487">
          <cell r="A3487" t="str">
            <v>HERNING</v>
          </cell>
          <cell r="C3487" t="str">
            <v>TELETAXI</v>
          </cell>
          <cell r="I3487" t="str">
            <v>Passagerer</v>
          </cell>
          <cell r="V3487">
            <v>32</v>
          </cell>
        </row>
        <row r="3488">
          <cell r="A3488" t="str">
            <v>HERNING</v>
          </cell>
          <cell r="C3488" t="str">
            <v>TELETAXI</v>
          </cell>
          <cell r="I3488" t="str">
            <v>Netto</v>
          </cell>
          <cell r="V3488">
            <v>752.49</v>
          </cell>
        </row>
        <row r="3489">
          <cell r="A3489" t="str">
            <v>HERNING</v>
          </cell>
          <cell r="C3489" t="str">
            <v>TELETAXI</v>
          </cell>
          <cell r="I3489" t="str">
            <v>Adm.omk</v>
          </cell>
          <cell r="V3489">
            <v>64.319999999999993</v>
          </cell>
        </row>
        <row r="3490">
          <cell r="A3490" t="str">
            <v>HERNING</v>
          </cell>
          <cell r="C3490" t="str">
            <v>TELETAXI</v>
          </cell>
          <cell r="I3490" t="str">
            <v>EB</v>
          </cell>
          <cell r="V3490">
            <v>24</v>
          </cell>
        </row>
        <row r="3491">
          <cell r="A3491" t="str">
            <v>HERNING</v>
          </cell>
          <cell r="C3491" t="str">
            <v>TELETAXI</v>
          </cell>
          <cell r="I3491" t="str">
            <v>Ture</v>
          </cell>
          <cell r="V3491">
            <v>2</v>
          </cell>
        </row>
        <row r="3492">
          <cell r="A3492" t="str">
            <v>HERNING</v>
          </cell>
          <cell r="C3492" t="str">
            <v>TELETAXI</v>
          </cell>
          <cell r="I3492" t="str">
            <v>Rejselængde</v>
          </cell>
          <cell r="V3492">
            <v>8</v>
          </cell>
        </row>
        <row r="3493">
          <cell r="A3493" t="str">
            <v>HERNING</v>
          </cell>
          <cell r="C3493" t="str">
            <v>TELETAXI</v>
          </cell>
          <cell r="I3493" t="str">
            <v>Passagerer</v>
          </cell>
          <cell r="V3493">
            <v>3</v>
          </cell>
        </row>
        <row r="3494">
          <cell r="A3494" t="str">
            <v>HERNING</v>
          </cell>
          <cell r="C3494" t="str">
            <v>TELETAXI</v>
          </cell>
          <cell r="I3494" t="str">
            <v>Netto</v>
          </cell>
          <cell r="V3494">
            <v>667.67</v>
          </cell>
        </row>
        <row r="3495">
          <cell r="A3495" t="str">
            <v>HERNING</v>
          </cell>
          <cell r="C3495" t="str">
            <v>TELETAXI</v>
          </cell>
          <cell r="I3495" t="str">
            <v>Adm.omk</v>
          </cell>
          <cell r="V3495">
            <v>128.63999999999999</v>
          </cell>
        </row>
        <row r="3496">
          <cell r="A3496" t="str">
            <v>HERNING</v>
          </cell>
          <cell r="C3496" t="str">
            <v>TELETAXI</v>
          </cell>
          <cell r="I3496" t="str">
            <v>EB</v>
          </cell>
          <cell r="V3496">
            <v>0</v>
          </cell>
        </row>
        <row r="3497">
          <cell r="A3497" t="str">
            <v>HERNING</v>
          </cell>
          <cell r="C3497" t="str">
            <v>TELETAXI</v>
          </cell>
          <cell r="I3497" t="str">
            <v>Ture</v>
          </cell>
          <cell r="V3497">
            <v>4</v>
          </cell>
        </row>
        <row r="3498">
          <cell r="A3498" t="str">
            <v>HERNING</v>
          </cell>
          <cell r="C3498" t="str">
            <v>TELETAXI</v>
          </cell>
          <cell r="I3498" t="str">
            <v>Rejselængde</v>
          </cell>
          <cell r="V3498">
            <v>14</v>
          </cell>
        </row>
        <row r="3499">
          <cell r="A3499" t="str">
            <v>HERNING</v>
          </cell>
          <cell r="C3499" t="str">
            <v>TELETAXI</v>
          </cell>
          <cell r="I3499" t="str">
            <v>Passagerer</v>
          </cell>
          <cell r="V3499">
            <v>5</v>
          </cell>
        </row>
        <row r="3500">
          <cell r="A3500" t="str">
            <v>HERNING</v>
          </cell>
          <cell r="C3500" t="str">
            <v>TELETAXI</v>
          </cell>
          <cell r="I3500" t="str">
            <v>Netto</v>
          </cell>
          <cell r="V3500">
            <v>2496.62</v>
          </cell>
        </row>
        <row r="3501">
          <cell r="A3501" t="str">
            <v>HERNING</v>
          </cell>
          <cell r="C3501" t="str">
            <v>TELETAXI</v>
          </cell>
          <cell r="I3501" t="str">
            <v>Adm.omk</v>
          </cell>
          <cell r="V3501">
            <v>611.03999999999985</v>
          </cell>
        </row>
        <row r="3502">
          <cell r="A3502" t="str">
            <v>HERNING</v>
          </cell>
          <cell r="C3502" t="str">
            <v>TELETAXI</v>
          </cell>
          <cell r="I3502" t="str">
            <v>EB</v>
          </cell>
          <cell r="V3502">
            <v>610</v>
          </cell>
        </row>
        <row r="3503">
          <cell r="A3503" t="str">
            <v>HERNING</v>
          </cell>
          <cell r="C3503" t="str">
            <v>TELETAXI</v>
          </cell>
          <cell r="I3503" t="str">
            <v>Ture</v>
          </cell>
          <cell r="V3503">
            <v>19</v>
          </cell>
        </row>
        <row r="3504">
          <cell r="A3504" t="str">
            <v>HERNING</v>
          </cell>
          <cell r="C3504" t="str">
            <v>TELETAXI</v>
          </cell>
          <cell r="I3504" t="str">
            <v>Rejselængde</v>
          </cell>
          <cell r="V3504">
            <v>69</v>
          </cell>
        </row>
        <row r="3505">
          <cell r="A3505" t="str">
            <v>HERNING</v>
          </cell>
          <cell r="C3505" t="str">
            <v>TELETAXI</v>
          </cell>
          <cell r="I3505" t="str">
            <v>Passagerer</v>
          </cell>
          <cell r="V3505">
            <v>28</v>
          </cell>
        </row>
        <row r="3506">
          <cell r="A3506" t="str">
            <v>HERNING</v>
          </cell>
          <cell r="C3506" t="str">
            <v>TELETAXI</v>
          </cell>
          <cell r="I3506" t="str">
            <v>Netto</v>
          </cell>
          <cell r="V3506">
            <v>13060.970000000001</v>
          </cell>
        </row>
        <row r="3507">
          <cell r="A3507" t="str">
            <v>HERNING</v>
          </cell>
          <cell r="C3507" t="str">
            <v>TELETAXI</v>
          </cell>
          <cell r="I3507" t="str">
            <v>Adm.omk</v>
          </cell>
          <cell r="V3507">
            <v>2926.5599999999995</v>
          </cell>
        </row>
        <row r="3508">
          <cell r="A3508" t="str">
            <v>HERNING</v>
          </cell>
          <cell r="C3508" t="str">
            <v>TELETAXI</v>
          </cell>
          <cell r="I3508" t="str">
            <v>EB</v>
          </cell>
          <cell r="V3508">
            <v>308</v>
          </cell>
        </row>
        <row r="3509">
          <cell r="A3509" t="str">
            <v>HERNING</v>
          </cell>
          <cell r="C3509" t="str">
            <v>TELETAXI</v>
          </cell>
          <cell r="I3509" t="str">
            <v>Ture</v>
          </cell>
          <cell r="V3509">
            <v>91</v>
          </cell>
        </row>
        <row r="3510">
          <cell r="A3510" t="str">
            <v>HERNING</v>
          </cell>
          <cell r="C3510" t="str">
            <v>TELETAXI</v>
          </cell>
          <cell r="I3510" t="str">
            <v>Rejselængde</v>
          </cell>
          <cell r="V3510">
            <v>384</v>
          </cell>
        </row>
        <row r="3511">
          <cell r="A3511" t="str">
            <v>HERNING</v>
          </cell>
          <cell r="C3511" t="str">
            <v>TELETAXI</v>
          </cell>
          <cell r="I3511" t="str">
            <v>Passagerer</v>
          </cell>
          <cell r="V3511">
            <v>100</v>
          </cell>
        </row>
        <row r="3512">
          <cell r="A3512" t="str">
            <v>HERNING</v>
          </cell>
          <cell r="C3512" t="str">
            <v>TELETAXI</v>
          </cell>
          <cell r="I3512" t="str">
            <v>Netto</v>
          </cell>
          <cell r="V3512">
            <v>1000.6600000000001</v>
          </cell>
        </row>
        <row r="3513">
          <cell r="A3513" t="str">
            <v>HERNING</v>
          </cell>
          <cell r="C3513" t="str">
            <v>TELETAXI</v>
          </cell>
          <cell r="I3513" t="str">
            <v>Adm.omk</v>
          </cell>
          <cell r="V3513">
            <v>128.63999999999999</v>
          </cell>
        </row>
        <row r="3514">
          <cell r="A3514" t="str">
            <v>HERNING</v>
          </cell>
          <cell r="C3514" t="str">
            <v>TELETAXI</v>
          </cell>
          <cell r="I3514" t="str">
            <v>EB</v>
          </cell>
          <cell r="V3514">
            <v>0</v>
          </cell>
        </row>
        <row r="3515">
          <cell r="A3515" t="str">
            <v>HERNING</v>
          </cell>
          <cell r="C3515" t="str">
            <v>TELETAXI</v>
          </cell>
          <cell r="I3515" t="str">
            <v>Ture</v>
          </cell>
          <cell r="V3515">
            <v>4</v>
          </cell>
        </row>
        <row r="3516">
          <cell r="A3516" t="str">
            <v>HERNING</v>
          </cell>
          <cell r="C3516" t="str">
            <v>TELETAXI</v>
          </cell>
          <cell r="I3516" t="str">
            <v>Rejselængde</v>
          </cell>
          <cell r="V3516">
            <v>6</v>
          </cell>
        </row>
        <row r="3517">
          <cell r="A3517" t="str">
            <v>HERNING</v>
          </cell>
          <cell r="C3517" t="str">
            <v>TELETAXI</v>
          </cell>
          <cell r="I3517" t="str">
            <v>Passagerer</v>
          </cell>
          <cell r="V3517">
            <v>6</v>
          </cell>
        </row>
        <row r="3518">
          <cell r="A3518" t="str">
            <v>HERNING</v>
          </cell>
          <cell r="C3518" t="str">
            <v>TELETAXI</v>
          </cell>
          <cell r="I3518" t="str">
            <v>Netto</v>
          </cell>
          <cell r="V3518">
            <v>892.49</v>
          </cell>
        </row>
        <row r="3519">
          <cell r="A3519" t="str">
            <v>HERNING</v>
          </cell>
          <cell r="C3519" t="str">
            <v>TELETAXI</v>
          </cell>
          <cell r="I3519" t="str">
            <v>Adm.omk</v>
          </cell>
          <cell r="V3519">
            <v>257.27999999999997</v>
          </cell>
        </row>
        <row r="3520">
          <cell r="A3520" t="str">
            <v>HERNING</v>
          </cell>
          <cell r="C3520" t="str">
            <v>TELETAXI</v>
          </cell>
          <cell r="I3520" t="str">
            <v>EB</v>
          </cell>
          <cell r="V3520">
            <v>190</v>
          </cell>
        </row>
        <row r="3521">
          <cell r="A3521" t="str">
            <v>HERNING</v>
          </cell>
          <cell r="C3521" t="str">
            <v>TELETAXI</v>
          </cell>
          <cell r="I3521" t="str">
            <v>Ture</v>
          </cell>
          <cell r="V3521">
            <v>8</v>
          </cell>
        </row>
        <row r="3522">
          <cell r="A3522" t="str">
            <v>HERNING</v>
          </cell>
          <cell r="C3522" t="str">
            <v>TELETAXI</v>
          </cell>
          <cell r="I3522" t="str">
            <v>Rejselængde</v>
          </cell>
          <cell r="V3522">
            <v>12</v>
          </cell>
        </row>
        <row r="3523">
          <cell r="A3523" t="str">
            <v>HERNING</v>
          </cell>
          <cell r="C3523" t="str">
            <v>TELETAXI</v>
          </cell>
          <cell r="I3523" t="str">
            <v>Passagerer</v>
          </cell>
          <cell r="V3523">
            <v>11</v>
          </cell>
        </row>
        <row r="3524">
          <cell r="A3524" t="str">
            <v>HERNING</v>
          </cell>
          <cell r="C3524" t="str">
            <v>TELETAXI</v>
          </cell>
          <cell r="I3524" t="str">
            <v>Netto</v>
          </cell>
          <cell r="V3524">
            <v>145.44999999999999</v>
          </cell>
        </row>
        <row r="3525">
          <cell r="A3525" t="str">
            <v>HERNING</v>
          </cell>
          <cell r="C3525" t="str">
            <v>TELETAXI</v>
          </cell>
          <cell r="I3525" t="str">
            <v>Adm.omk</v>
          </cell>
          <cell r="V3525">
            <v>32.159999999999997</v>
          </cell>
        </row>
        <row r="3526">
          <cell r="A3526" t="str">
            <v>HERNING</v>
          </cell>
          <cell r="C3526" t="str">
            <v>TELETAXI</v>
          </cell>
          <cell r="I3526" t="str">
            <v>EB</v>
          </cell>
          <cell r="V3526">
            <v>24</v>
          </cell>
        </row>
        <row r="3527">
          <cell r="A3527" t="str">
            <v>HERNING</v>
          </cell>
          <cell r="C3527" t="str">
            <v>TELETAXI</v>
          </cell>
          <cell r="I3527" t="str">
            <v>Ture</v>
          </cell>
          <cell r="V3527">
            <v>1</v>
          </cell>
        </row>
        <row r="3528">
          <cell r="A3528" t="str">
            <v>HERNING</v>
          </cell>
          <cell r="C3528" t="str">
            <v>TELETAXI</v>
          </cell>
          <cell r="I3528" t="str">
            <v>Rejselængde</v>
          </cell>
          <cell r="V3528">
            <v>2</v>
          </cell>
        </row>
        <row r="3529">
          <cell r="A3529" t="str">
            <v>HERNING</v>
          </cell>
          <cell r="C3529" t="str">
            <v>TELETAXI</v>
          </cell>
          <cell r="I3529" t="str">
            <v>Passagerer</v>
          </cell>
          <cell r="V3529">
            <v>2</v>
          </cell>
        </row>
        <row r="3530">
          <cell r="A3530" t="str">
            <v>HERNING</v>
          </cell>
          <cell r="C3530" t="str">
            <v>TELETAXI</v>
          </cell>
          <cell r="I3530" t="str">
            <v>Netto</v>
          </cell>
          <cell r="V3530">
            <v>803.88</v>
          </cell>
        </row>
        <row r="3531">
          <cell r="A3531" t="str">
            <v>HERNING</v>
          </cell>
          <cell r="C3531" t="str">
            <v>TELETAXI</v>
          </cell>
          <cell r="I3531" t="str">
            <v>Adm.omk</v>
          </cell>
          <cell r="V3531">
            <v>128.63999999999999</v>
          </cell>
        </row>
        <row r="3532">
          <cell r="A3532" t="str">
            <v>HERNING</v>
          </cell>
          <cell r="C3532" t="str">
            <v>TELETAXI</v>
          </cell>
          <cell r="I3532" t="str">
            <v>EB</v>
          </cell>
          <cell r="V3532">
            <v>48</v>
          </cell>
        </row>
        <row r="3533">
          <cell r="A3533" t="str">
            <v>HERNING</v>
          </cell>
          <cell r="C3533" t="str">
            <v>TELETAXI</v>
          </cell>
          <cell r="I3533" t="str">
            <v>Ture</v>
          </cell>
          <cell r="V3533">
            <v>4</v>
          </cell>
        </row>
        <row r="3534">
          <cell r="A3534" t="str">
            <v>HERNING</v>
          </cell>
          <cell r="C3534" t="str">
            <v>TELETAXI</v>
          </cell>
          <cell r="I3534" t="str">
            <v>Rejselængde</v>
          </cell>
          <cell r="V3534">
            <v>8</v>
          </cell>
        </row>
        <row r="3535">
          <cell r="A3535" t="str">
            <v>HERNING</v>
          </cell>
          <cell r="C3535" t="str">
            <v>TELETAXI</v>
          </cell>
          <cell r="I3535" t="str">
            <v>Passagerer</v>
          </cell>
          <cell r="V3535">
            <v>6</v>
          </cell>
        </row>
        <row r="3536">
          <cell r="A3536" t="str">
            <v>HERNING</v>
          </cell>
          <cell r="C3536" t="str">
            <v>TELETAXI</v>
          </cell>
          <cell r="I3536" t="str">
            <v>Netto</v>
          </cell>
          <cell r="V3536">
            <v>881.51</v>
          </cell>
        </row>
        <row r="3537">
          <cell r="A3537" t="str">
            <v>HERNING</v>
          </cell>
          <cell r="C3537" t="str">
            <v>TELETAXI</v>
          </cell>
          <cell r="I3537" t="str">
            <v>Adm.omk</v>
          </cell>
          <cell r="V3537">
            <v>160.79999999999998</v>
          </cell>
        </row>
        <row r="3538">
          <cell r="A3538" t="str">
            <v>HERNING</v>
          </cell>
          <cell r="C3538" t="str">
            <v>TELETAXI</v>
          </cell>
          <cell r="I3538" t="str">
            <v>EB</v>
          </cell>
          <cell r="V3538">
            <v>0</v>
          </cell>
        </row>
        <row r="3539">
          <cell r="A3539" t="str">
            <v>HERNING</v>
          </cell>
          <cell r="C3539" t="str">
            <v>TELETAXI</v>
          </cell>
          <cell r="I3539" t="str">
            <v>Ture</v>
          </cell>
          <cell r="V3539">
            <v>5</v>
          </cell>
        </row>
        <row r="3540">
          <cell r="A3540" t="str">
            <v>HERNING</v>
          </cell>
          <cell r="C3540" t="str">
            <v>TELETAXI</v>
          </cell>
          <cell r="I3540" t="str">
            <v>Rejselængde</v>
          </cell>
          <cell r="V3540">
            <v>10</v>
          </cell>
        </row>
        <row r="3541">
          <cell r="A3541" t="str">
            <v>HERNING</v>
          </cell>
          <cell r="C3541" t="str">
            <v>TELETAXI</v>
          </cell>
          <cell r="I3541" t="str">
            <v>Passagerer</v>
          </cell>
          <cell r="V3541">
            <v>7</v>
          </cell>
        </row>
        <row r="3542">
          <cell r="A3542" t="str">
            <v>HERNING</v>
          </cell>
          <cell r="C3542" t="str">
            <v>TELETAXI</v>
          </cell>
          <cell r="I3542" t="str">
            <v>Netto</v>
          </cell>
          <cell r="V3542">
            <v>236.45</v>
          </cell>
        </row>
        <row r="3543">
          <cell r="A3543" t="str">
            <v>HERNING</v>
          </cell>
          <cell r="C3543" t="str">
            <v>TELETAXI</v>
          </cell>
          <cell r="I3543" t="str">
            <v>Adm.omk</v>
          </cell>
          <cell r="V3543">
            <v>32.159999999999997</v>
          </cell>
        </row>
        <row r="3544">
          <cell r="A3544" t="str">
            <v>HERNING</v>
          </cell>
          <cell r="C3544" t="str">
            <v>TELETAXI</v>
          </cell>
          <cell r="I3544" t="str">
            <v>EB</v>
          </cell>
          <cell r="V3544">
            <v>0</v>
          </cell>
        </row>
        <row r="3545">
          <cell r="A3545" t="str">
            <v>HERNING</v>
          </cell>
          <cell r="C3545" t="str">
            <v>TELETAXI</v>
          </cell>
          <cell r="I3545" t="str">
            <v>Ture</v>
          </cell>
          <cell r="V3545">
            <v>1</v>
          </cell>
        </row>
        <row r="3546">
          <cell r="A3546" t="str">
            <v>HERNING</v>
          </cell>
          <cell r="C3546" t="str">
            <v>TELETAXI</v>
          </cell>
          <cell r="I3546" t="str">
            <v>Rejselængde</v>
          </cell>
          <cell r="V3546">
            <v>2</v>
          </cell>
        </row>
        <row r="3547">
          <cell r="A3547" t="str">
            <v>HERNING</v>
          </cell>
          <cell r="C3547" t="str">
            <v>TELETAXI</v>
          </cell>
          <cell r="I3547" t="str">
            <v>Passagerer</v>
          </cell>
          <cell r="V3547">
            <v>1</v>
          </cell>
        </row>
        <row r="3548">
          <cell r="A3548" t="str">
            <v>HERNING</v>
          </cell>
          <cell r="C3548" t="str">
            <v>TELETAXI</v>
          </cell>
          <cell r="I3548" t="str">
            <v>Netto</v>
          </cell>
          <cell r="V3548">
            <v>1279.7</v>
          </cell>
        </row>
        <row r="3549">
          <cell r="A3549" t="str">
            <v>HERNING</v>
          </cell>
          <cell r="C3549" t="str">
            <v>TELETAXI</v>
          </cell>
          <cell r="I3549" t="str">
            <v>Adm.omk</v>
          </cell>
          <cell r="V3549">
            <v>418.07999999999993</v>
          </cell>
        </row>
        <row r="3550">
          <cell r="A3550" t="str">
            <v>HERNING</v>
          </cell>
          <cell r="C3550" t="str">
            <v>TELETAXI</v>
          </cell>
          <cell r="I3550" t="str">
            <v>EB</v>
          </cell>
          <cell r="V3550">
            <v>322</v>
          </cell>
        </row>
        <row r="3551">
          <cell r="A3551" t="str">
            <v>HERNING</v>
          </cell>
          <cell r="C3551" t="str">
            <v>TELETAXI</v>
          </cell>
          <cell r="I3551" t="str">
            <v>Ture</v>
          </cell>
          <cell r="V3551">
            <v>13</v>
          </cell>
        </row>
        <row r="3552">
          <cell r="A3552" t="str">
            <v>HERNING</v>
          </cell>
          <cell r="C3552" t="str">
            <v>TELETAXI</v>
          </cell>
          <cell r="I3552" t="str">
            <v>Rejselængde</v>
          </cell>
          <cell r="V3552">
            <v>23</v>
          </cell>
        </row>
        <row r="3553">
          <cell r="A3553" t="str">
            <v>HERNING</v>
          </cell>
          <cell r="C3553" t="str">
            <v>TELETAXI</v>
          </cell>
          <cell r="I3553" t="str">
            <v>Passagerer</v>
          </cell>
          <cell r="V3553">
            <v>15</v>
          </cell>
        </row>
        <row r="3554">
          <cell r="A3554" t="str">
            <v>HERNING</v>
          </cell>
          <cell r="C3554" t="str">
            <v>TELETAXI</v>
          </cell>
          <cell r="I3554" t="str">
            <v>Netto</v>
          </cell>
          <cell r="V3554">
            <v>2271.9999999999995</v>
          </cell>
        </row>
        <row r="3555">
          <cell r="A3555" t="str">
            <v>HERNING</v>
          </cell>
          <cell r="C3555" t="str">
            <v>TELETAXI</v>
          </cell>
          <cell r="I3555" t="str">
            <v>Adm.omk</v>
          </cell>
          <cell r="V3555">
            <v>514.55999999999995</v>
          </cell>
        </row>
        <row r="3556">
          <cell r="A3556" t="str">
            <v>HERNING</v>
          </cell>
          <cell r="C3556" t="str">
            <v>TELETAXI</v>
          </cell>
          <cell r="I3556" t="str">
            <v>EB</v>
          </cell>
          <cell r="V3556">
            <v>70</v>
          </cell>
        </row>
        <row r="3557">
          <cell r="A3557" t="str">
            <v>HERNING</v>
          </cell>
          <cell r="C3557" t="str">
            <v>TELETAXI</v>
          </cell>
          <cell r="I3557" t="str">
            <v>Ture</v>
          </cell>
          <cell r="V3557">
            <v>16</v>
          </cell>
        </row>
        <row r="3558">
          <cell r="A3558" t="str">
            <v>HERNING</v>
          </cell>
          <cell r="C3558" t="str">
            <v>TELETAXI</v>
          </cell>
          <cell r="I3558" t="str">
            <v>Rejselængde</v>
          </cell>
          <cell r="V3558">
            <v>22</v>
          </cell>
        </row>
        <row r="3559">
          <cell r="A3559" t="str">
            <v>HERNING</v>
          </cell>
          <cell r="C3559" t="str">
            <v>TELETAXI</v>
          </cell>
          <cell r="I3559" t="str">
            <v>Passagerer</v>
          </cell>
          <cell r="V3559">
            <v>16</v>
          </cell>
        </row>
        <row r="3560">
          <cell r="A3560" t="str">
            <v>HERNING</v>
          </cell>
          <cell r="C3560" t="str">
            <v>TELETAXI</v>
          </cell>
          <cell r="I3560" t="str">
            <v>Netto</v>
          </cell>
          <cell r="V3560">
            <v>208.42000000000002</v>
          </cell>
        </row>
        <row r="3561">
          <cell r="A3561" t="str">
            <v>HERNING</v>
          </cell>
          <cell r="C3561" t="str">
            <v>TELETAXI</v>
          </cell>
          <cell r="I3561" t="str">
            <v>Adm.omk</v>
          </cell>
          <cell r="V3561">
            <v>64.319999999999993</v>
          </cell>
        </row>
        <row r="3562">
          <cell r="A3562" t="str">
            <v>HERNING</v>
          </cell>
          <cell r="C3562" t="str">
            <v>TELETAXI</v>
          </cell>
          <cell r="I3562" t="str">
            <v>EB</v>
          </cell>
          <cell r="V3562">
            <v>0</v>
          </cell>
        </row>
        <row r="3563">
          <cell r="A3563" t="str">
            <v>HERNING</v>
          </cell>
          <cell r="C3563" t="str">
            <v>TELETAXI</v>
          </cell>
          <cell r="I3563" t="str">
            <v>Ture</v>
          </cell>
          <cell r="V3563">
            <v>2</v>
          </cell>
        </row>
        <row r="3564">
          <cell r="A3564" t="str">
            <v>HERNING</v>
          </cell>
          <cell r="C3564" t="str">
            <v>TELETAXI</v>
          </cell>
          <cell r="I3564" t="str">
            <v>Rejselængde</v>
          </cell>
          <cell r="V3564">
            <v>4</v>
          </cell>
        </row>
        <row r="3565">
          <cell r="A3565" t="str">
            <v>HERNING</v>
          </cell>
          <cell r="C3565" t="str">
            <v>TELETAXI</v>
          </cell>
          <cell r="I3565" t="str">
            <v>Passagerer</v>
          </cell>
          <cell r="V3565">
            <v>2</v>
          </cell>
        </row>
        <row r="3566">
          <cell r="A3566" t="str">
            <v>HERNING</v>
          </cell>
          <cell r="C3566" t="str">
            <v>TELETAXI</v>
          </cell>
          <cell r="I3566" t="str">
            <v>Netto</v>
          </cell>
          <cell r="V3566">
            <v>226.89</v>
          </cell>
        </row>
        <row r="3567">
          <cell r="A3567" t="str">
            <v>HERNING</v>
          </cell>
          <cell r="C3567" t="str">
            <v>TELETAXI</v>
          </cell>
          <cell r="I3567" t="str">
            <v>Adm.omk</v>
          </cell>
          <cell r="V3567">
            <v>64.319999999999993</v>
          </cell>
        </row>
        <row r="3568">
          <cell r="A3568" t="str">
            <v>HERNING</v>
          </cell>
          <cell r="C3568" t="str">
            <v>TELETAXI</v>
          </cell>
          <cell r="I3568" t="str">
            <v>EB</v>
          </cell>
          <cell r="V3568">
            <v>0</v>
          </cell>
        </row>
        <row r="3569">
          <cell r="A3569" t="str">
            <v>HERNING</v>
          </cell>
          <cell r="C3569" t="str">
            <v>TELETAXI</v>
          </cell>
          <cell r="I3569" t="str">
            <v>Ture</v>
          </cell>
          <cell r="V3569">
            <v>2</v>
          </cell>
        </row>
        <row r="3570">
          <cell r="A3570" t="str">
            <v>HERNING</v>
          </cell>
          <cell r="C3570" t="str">
            <v>TELETAXI</v>
          </cell>
          <cell r="I3570" t="str">
            <v>Rejselængde</v>
          </cell>
          <cell r="V3570">
            <v>4</v>
          </cell>
        </row>
        <row r="3571">
          <cell r="A3571" t="str">
            <v>HERNING</v>
          </cell>
          <cell r="C3571" t="str">
            <v>TELETAXI</v>
          </cell>
          <cell r="I3571" t="str">
            <v>Passagerer</v>
          </cell>
          <cell r="V3571">
            <v>2</v>
          </cell>
        </row>
        <row r="3572">
          <cell r="A3572" t="str">
            <v>HERNING</v>
          </cell>
          <cell r="C3572" t="str">
            <v>TELETAXI</v>
          </cell>
          <cell r="I3572" t="str">
            <v>Netto</v>
          </cell>
          <cell r="V3572">
            <v>1813.42</v>
          </cell>
        </row>
        <row r="3573">
          <cell r="A3573" t="str">
            <v>HERNING</v>
          </cell>
          <cell r="C3573" t="str">
            <v>TELETAXI</v>
          </cell>
          <cell r="I3573" t="str">
            <v>Adm.omk</v>
          </cell>
          <cell r="V3573">
            <v>385.92</v>
          </cell>
        </row>
        <row r="3574">
          <cell r="A3574" t="str">
            <v>HERNING</v>
          </cell>
          <cell r="C3574" t="str">
            <v>TELETAXI</v>
          </cell>
          <cell r="I3574" t="str">
            <v>EB</v>
          </cell>
          <cell r="V3574">
            <v>24</v>
          </cell>
        </row>
        <row r="3575">
          <cell r="A3575" t="str">
            <v>HERNING</v>
          </cell>
          <cell r="C3575" t="str">
            <v>TELETAXI</v>
          </cell>
          <cell r="I3575" t="str">
            <v>Ture</v>
          </cell>
          <cell r="V3575">
            <v>12</v>
          </cell>
        </row>
        <row r="3576">
          <cell r="A3576" t="str">
            <v>HERNING</v>
          </cell>
          <cell r="C3576" t="str">
            <v>TELETAXI</v>
          </cell>
          <cell r="I3576" t="str">
            <v>Rejselængde</v>
          </cell>
          <cell r="V3576">
            <v>24</v>
          </cell>
        </row>
        <row r="3577">
          <cell r="A3577" t="str">
            <v>HERNING</v>
          </cell>
          <cell r="C3577" t="str">
            <v>TELETAXI</v>
          </cell>
          <cell r="I3577" t="str">
            <v>Passagerer</v>
          </cell>
          <cell r="V3577">
            <v>12</v>
          </cell>
        </row>
        <row r="3578">
          <cell r="A3578" t="str">
            <v>HERNING</v>
          </cell>
          <cell r="C3578" t="str">
            <v>TELETAXI</v>
          </cell>
          <cell r="I3578" t="str">
            <v>Netto</v>
          </cell>
          <cell r="V3578">
            <v>932.05</v>
          </cell>
        </row>
        <row r="3579">
          <cell r="A3579" t="str">
            <v>HERNING</v>
          </cell>
          <cell r="C3579" t="str">
            <v>TELETAXI</v>
          </cell>
          <cell r="I3579" t="str">
            <v>Adm.omk</v>
          </cell>
          <cell r="V3579">
            <v>64.319999999999993</v>
          </cell>
        </row>
        <row r="3580">
          <cell r="A3580" t="str">
            <v>HERNING</v>
          </cell>
          <cell r="C3580" t="str">
            <v>TELETAXI</v>
          </cell>
          <cell r="I3580" t="str">
            <v>EB</v>
          </cell>
          <cell r="V3580">
            <v>72</v>
          </cell>
        </row>
        <row r="3581">
          <cell r="A3581" t="str">
            <v>HERNING</v>
          </cell>
          <cell r="C3581" t="str">
            <v>TELETAXI</v>
          </cell>
          <cell r="I3581" t="str">
            <v>Ture</v>
          </cell>
          <cell r="V3581">
            <v>2</v>
          </cell>
        </row>
        <row r="3582">
          <cell r="A3582" t="str">
            <v>HERNING</v>
          </cell>
          <cell r="C3582" t="str">
            <v>TELETAXI</v>
          </cell>
          <cell r="I3582" t="str">
            <v>Rejselængde</v>
          </cell>
          <cell r="V3582">
            <v>4</v>
          </cell>
        </row>
        <row r="3583">
          <cell r="A3583" t="str">
            <v>HERNING</v>
          </cell>
          <cell r="C3583" t="str">
            <v>TELETAXI</v>
          </cell>
          <cell r="I3583" t="str">
            <v>Passagerer</v>
          </cell>
          <cell r="V3583">
            <v>4</v>
          </cell>
        </row>
        <row r="3584">
          <cell r="A3584" t="str">
            <v>HERNING</v>
          </cell>
          <cell r="C3584" t="str">
            <v>TELETAXI</v>
          </cell>
          <cell r="I3584" t="str">
            <v>Netto</v>
          </cell>
          <cell r="V3584">
            <v>1832.4099999999999</v>
          </cell>
        </row>
        <row r="3585">
          <cell r="A3585" t="str">
            <v>HERNING</v>
          </cell>
          <cell r="C3585" t="str">
            <v>TELETAXI</v>
          </cell>
          <cell r="I3585" t="str">
            <v>Adm.omk</v>
          </cell>
          <cell r="V3585">
            <v>450.2399999999999</v>
          </cell>
        </row>
        <row r="3586">
          <cell r="A3586" t="str">
            <v>HERNING</v>
          </cell>
          <cell r="C3586" t="str">
            <v>TELETAXI</v>
          </cell>
          <cell r="I3586" t="str">
            <v>EB</v>
          </cell>
          <cell r="V3586">
            <v>24</v>
          </cell>
        </row>
        <row r="3587">
          <cell r="A3587" t="str">
            <v>HERNING</v>
          </cell>
          <cell r="C3587" t="str">
            <v>TELETAXI</v>
          </cell>
          <cell r="I3587" t="str">
            <v>Ture</v>
          </cell>
          <cell r="V3587">
            <v>14</v>
          </cell>
        </row>
        <row r="3588">
          <cell r="A3588" t="str">
            <v>HERNING</v>
          </cell>
          <cell r="C3588" t="str">
            <v>TELETAXI</v>
          </cell>
          <cell r="I3588" t="str">
            <v>Rejselængde</v>
          </cell>
          <cell r="V3588">
            <v>26</v>
          </cell>
        </row>
        <row r="3589">
          <cell r="A3589" t="str">
            <v>HERNING</v>
          </cell>
          <cell r="C3589" t="str">
            <v>TELETAXI</v>
          </cell>
          <cell r="I3589" t="str">
            <v>Passagerer</v>
          </cell>
          <cell r="V3589">
            <v>14</v>
          </cell>
        </row>
        <row r="3590">
          <cell r="A3590" t="str">
            <v>HERNING</v>
          </cell>
          <cell r="C3590" t="str">
            <v>TELETAXI</v>
          </cell>
          <cell r="I3590" t="str">
            <v>Netto</v>
          </cell>
          <cell r="V3590">
            <v>4068.78</v>
          </cell>
        </row>
        <row r="3591">
          <cell r="A3591" t="str">
            <v>HERNING</v>
          </cell>
          <cell r="C3591" t="str">
            <v>TELETAXI</v>
          </cell>
          <cell r="I3591" t="str">
            <v>Adm.omk</v>
          </cell>
          <cell r="V3591">
            <v>1029.1199999999999</v>
          </cell>
        </row>
        <row r="3592">
          <cell r="A3592" t="str">
            <v>HERNING</v>
          </cell>
          <cell r="C3592" t="str">
            <v>TELETAXI</v>
          </cell>
          <cell r="I3592" t="str">
            <v>EB</v>
          </cell>
          <cell r="V3592">
            <v>0</v>
          </cell>
        </row>
        <row r="3593">
          <cell r="A3593" t="str">
            <v>HERNING</v>
          </cell>
          <cell r="C3593" t="str">
            <v>TELETAXI</v>
          </cell>
          <cell r="I3593" t="str">
            <v>Ture</v>
          </cell>
          <cell r="V3593">
            <v>32</v>
          </cell>
        </row>
        <row r="3594">
          <cell r="A3594" t="str">
            <v>HERNING</v>
          </cell>
          <cell r="C3594" t="str">
            <v>TELETAXI</v>
          </cell>
          <cell r="I3594" t="str">
            <v>Rejselængde</v>
          </cell>
          <cell r="V3594">
            <v>60</v>
          </cell>
        </row>
        <row r="3595">
          <cell r="A3595" t="str">
            <v>HERNING</v>
          </cell>
          <cell r="C3595" t="str">
            <v>TELETAXI</v>
          </cell>
          <cell r="I3595" t="str">
            <v>Passagerer</v>
          </cell>
          <cell r="V3595">
            <v>32</v>
          </cell>
        </row>
        <row r="3596">
          <cell r="A3596" t="str">
            <v>HERNING</v>
          </cell>
          <cell r="C3596" t="str">
            <v>TELETAXI</v>
          </cell>
          <cell r="I3596" t="str">
            <v>Netto</v>
          </cell>
          <cell r="V3596">
            <v>1120.9299999999998</v>
          </cell>
        </row>
        <row r="3597">
          <cell r="A3597" t="str">
            <v>HERNING</v>
          </cell>
          <cell r="C3597" t="str">
            <v>TELETAXI</v>
          </cell>
          <cell r="I3597" t="str">
            <v>Adm.omk</v>
          </cell>
          <cell r="V3597">
            <v>257.27999999999997</v>
          </cell>
        </row>
        <row r="3598">
          <cell r="A3598" t="str">
            <v>HERNING</v>
          </cell>
          <cell r="C3598" t="str">
            <v>TELETAXI</v>
          </cell>
          <cell r="I3598" t="str">
            <v>EB</v>
          </cell>
          <cell r="V3598">
            <v>180</v>
          </cell>
        </row>
        <row r="3599">
          <cell r="A3599" t="str">
            <v>HERNING</v>
          </cell>
          <cell r="C3599" t="str">
            <v>TELETAXI</v>
          </cell>
          <cell r="I3599" t="str">
            <v>Ture</v>
          </cell>
          <cell r="V3599">
            <v>8</v>
          </cell>
        </row>
        <row r="3600">
          <cell r="A3600" t="str">
            <v>HERNING</v>
          </cell>
          <cell r="C3600" t="str">
            <v>TELETAXI</v>
          </cell>
          <cell r="I3600" t="str">
            <v>Rejselængde</v>
          </cell>
          <cell r="V3600">
            <v>13</v>
          </cell>
        </row>
        <row r="3601">
          <cell r="A3601" t="str">
            <v>HERNING</v>
          </cell>
          <cell r="C3601" t="str">
            <v>TELETAXI</v>
          </cell>
          <cell r="I3601" t="str">
            <v>Passagerer</v>
          </cell>
          <cell r="V3601">
            <v>8</v>
          </cell>
        </row>
        <row r="3602">
          <cell r="A3602" t="str">
            <v>HERNING</v>
          </cell>
          <cell r="C3602" t="str">
            <v>TELETAXI</v>
          </cell>
          <cell r="I3602" t="str">
            <v>Netto</v>
          </cell>
          <cell r="V3602">
            <v>593.08999999999992</v>
          </cell>
        </row>
        <row r="3603">
          <cell r="A3603" t="str">
            <v>HERNING</v>
          </cell>
          <cell r="C3603" t="str">
            <v>TELETAXI</v>
          </cell>
          <cell r="I3603" t="str">
            <v>Adm.omk</v>
          </cell>
          <cell r="V3603">
            <v>160.79999999999998</v>
          </cell>
        </row>
        <row r="3604">
          <cell r="A3604" t="str">
            <v>HERNING</v>
          </cell>
          <cell r="C3604" t="str">
            <v>TELETAXI</v>
          </cell>
          <cell r="I3604" t="str">
            <v>EB</v>
          </cell>
          <cell r="V3604">
            <v>120</v>
          </cell>
        </row>
        <row r="3605">
          <cell r="A3605" t="str">
            <v>HERNING</v>
          </cell>
          <cell r="C3605" t="str">
            <v>TELETAXI</v>
          </cell>
          <cell r="I3605" t="str">
            <v>Ture</v>
          </cell>
          <cell r="V3605">
            <v>5</v>
          </cell>
        </row>
        <row r="3606">
          <cell r="A3606" t="str">
            <v>HERNING</v>
          </cell>
          <cell r="C3606" t="str">
            <v>TELETAXI</v>
          </cell>
          <cell r="I3606" t="str">
            <v>Rejselængde</v>
          </cell>
          <cell r="V3606">
            <v>10</v>
          </cell>
        </row>
        <row r="3607">
          <cell r="A3607" t="str">
            <v>HERNING</v>
          </cell>
          <cell r="C3607" t="str">
            <v>TELETAXI</v>
          </cell>
          <cell r="I3607" t="str">
            <v>Passagerer</v>
          </cell>
          <cell r="V3607">
            <v>5</v>
          </cell>
        </row>
        <row r="3608">
          <cell r="A3608" t="str">
            <v>HERNING</v>
          </cell>
          <cell r="C3608" t="str">
            <v>HANDICAP</v>
          </cell>
          <cell r="I3608" t="str">
            <v>Netto</v>
          </cell>
          <cell r="V3608">
            <v>77.38</v>
          </cell>
        </row>
        <row r="3609">
          <cell r="A3609" t="str">
            <v>HERNING</v>
          </cell>
          <cell r="C3609" t="str">
            <v>HANDICAP</v>
          </cell>
          <cell r="I3609" t="str">
            <v>Adm.omk</v>
          </cell>
          <cell r="V3609">
            <v>0</v>
          </cell>
        </row>
        <row r="3610">
          <cell r="A3610" t="str">
            <v>HERNING</v>
          </cell>
          <cell r="C3610" t="str">
            <v>HANDICAP</v>
          </cell>
          <cell r="I3610" t="str">
            <v>EB</v>
          </cell>
          <cell r="V3610">
            <v>1544</v>
          </cell>
        </row>
        <row r="3611">
          <cell r="A3611" t="str">
            <v>HERNING</v>
          </cell>
          <cell r="C3611" t="str">
            <v>HANDICAP</v>
          </cell>
          <cell r="I3611" t="str">
            <v>Ture</v>
          </cell>
          <cell r="V3611">
            <v>1</v>
          </cell>
        </row>
        <row r="3612">
          <cell r="A3612" t="str">
            <v>HERNING</v>
          </cell>
          <cell r="C3612" t="str">
            <v>HANDICAP</v>
          </cell>
          <cell r="I3612" t="str">
            <v>Rejselængde</v>
          </cell>
          <cell r="V3612">
            <v>194</v>
          </cell>
        </row>
        <row r="3613">
          <cell r="A3613" t="str">
            <v>HERNING</v>
          </cell>
          <cell r="C3613" t="str">
            <v>HANDICAP</v>
          </cell>
          <cell r="I3613" t="str">
            <v>Passagerer</v>
          </cell>
          <cell r="V3613">
            <v>1</v>
          </cell>
        </row>
        <row r="3614">
          <cell r="A3614" t="str">
            <v>HERNING</v>
          </cell>
          <cell r="C3614" t="str">
            <v>HANDICAP</v>
          </cell>
          <cell r="I3614" t="str">
            <v>Netto</v>
          </cell>
          <cell r="V3614">
            <v>778.35</v>
          </cell>
        </row>
        <row r="3615">
          <cell r="A3615" t="str">
            <v>HERNING</v>
          </cell>
          <cell r="C3615" t="str">
            <v>HANDICAP</v>
          </cell>
          <cell r="I3615" t="str">
            <v>Adm.omk</v>
          </cell>
          <cell r="V3615">
            <v>0</v>
          </cell>
        </row>
        <row r="3616">
          <cell r="A3616" t="str">
            <v>HERNING</v>
          </cell>
          <cell r="C3616" t="str">
            <v>HANDICAP</v>
          </cell>
          <cell r="I3616" t="str">
            <v>EB</v>
          </cell>
          <cell r="V3616">
            <v>1375</v>
          </cell>
        </row>
        <row r="3617">
          <cell r="A3617" t="str">
            <v>HERNING</v>
          </cell>
          <cell r="C3617" t="str">
            <v>HANDICAP</v>
          </cell>
          <cell r="I3617" t="str">
            <v>Ture</v>
          </cell>
          <cell r="V3617">
            <v>1</v>
          </cell>
        </row>
        <row r="3618">
          <cell r="A3618" t="str">
            <v>HERNING</v>
          </cell>
          <cell r="C3618" t="str">
            <v>HANDICAP</v>
          </cell>
          <cell r="I3618" t="str">
            <v>Rejselængde</v>
          </cell>
          <cell r="V3618">
            <v>175</v>
          </cell>
        </row>
        <row r="3619">
          <cell r="A3619" t="str">
            <v>HERNING</v>
          </cell>
          <cell r="C3619" t="str">
            <v>HANDICAP</v>
          </cell>
          <cell r="I3619" t="str">
            <v>Passagerer</v>
          </cell>
          <cell r="V3619">
            <v>1</v>
          </cell>
        </row>
        <row r="3620">
          <cell r="A3620" t="str">
            <v>HERNING</v>
          </cell>
          <cell r="C3620" t="str">
            <v>HANDICAP</v>
          </cell>
          <cell r="I3620" t="str">
            <v>Netto</v>
          </cell>
          <cell r="V3620">
            <v>14055.17</v>
          </cell>
        </row>
        <row r="3621">
          <cell r="A3621" t="str">
            <v>HERNING</v>
          </cell>
          <cell r="C3621" t="str">
            <v>HANDICAP</v>
          </cell>
          <cell r="I3621" t="str">
            <v>Adm.omk</v>
          </cell>
          <cell r="V3621">
            <v>0</v>
          </cell>
        </row>
        <row r="3622">
          <cell r="A3622" t="str">
            <v>HERNING</v>
          </cell>
          <cell r="C3622" t="str">
            <v>HANDICAP</v>
          </cell>
          <cell r="I3622" t="str">
            <v>EB</v>
          </cell>
          <cell r="V3622">
            <v>3125</v>
          </cell>
        </row>
        <row r="3623">
          <cell r="A3623" t="str">
            <v>HERNING</v>
          </cell>
          <cell r="C3623" t="str">
            <v>HANDICAP</v>
          </cell>
          <cell r="I3623" t="str">
            <v>Ture</v>
          </cell>
          <cell r="V3623">
            <v>28</v>
          </cell>
        </row>
        <row r="3624">
          <cell r="A3624" t="str">
            <v>HERNING</v>
          </cell>
          <cell r="C3624" t="str">
            <v>HANDICAP</v>
          </cell>
          <cell r="I3624" t="str">
            <v>Rejselængde</v>
          </cell>
          <cell r="V3624">
            <v>602</v>
          </cell>
        </row>
        <row r="3625">
          <cell r="A3625" t="str">
            <v>HERNING</v>
          </cell>
          <cell r="C3625" t="str">
            <v>HANDICAP</v>
          </cell>
          <cell r="I3625" t="str">
            <v>Passagerer</v>
          </cell>
          <cell r="V3625">
            <v>46</v>
          </cell>
        </row>
        <row r="3626">
          <cell r="A3626" t="str">
            <v>HERNING</v>
          </cell>
          <cell r="C3626" t="str">
            <v>HANDICAP</v>
          </cell>
          <cell r="I3626" t="str">
            <v>Netto</v>
          </cell>
          <cell r="V3626">
            <v>472.29999999999995</v>
          </cell>
        </row>
        <row r="3627">
          <cell r="A3627" t="str">
            <v>HERNING</v>
          </cell>
          <cell r="C3627" t="str">
            <v>HANDICAP</v>
          </cell>
          <cell r="I3627" t="str">
            <v>Adm.omk</v>
          </cell>
          <cell r="V3627">
            <v>0</v>
          </cell>
        </row>
        <row r="3628">
          <cell r="A3628" t="str">
            <v>HERNING</v>
          </cell>
          <cell r="C3628" t="str">
            <v>HANDICAP</v>
          </cell>
          <cell r="I3628" t="str">
            <v>EB</v>
          </cell>
          <cell r="V3628">
            <v>144</v>
          </cell>
        </row>
        <row r="3629">
          <cell r="A3629" t="str">
            <v>HERNING</v>
          </cell>
          <cell r="C3629" t="str">
            <v>HANDICAP</v>
          </cell>
          <cell r="I3629" t="str">
            <v>Ture</v>
          </cell>
          <cell r="V3629">
            <v>2</v>
          </cell>
        </row>
        <row r="3630">
          <cell r="A3630" t="str">
            <v>HERNING</v>
          </cell>
          <cell r="C3630" t="str">
            <v>HANDICAP</v>
          </cell>
          <cell r="I3630" t="str">
            <v>Rejselængde</v>
          </cell>
          <cell r="V3630">
            <v>36</v>
          </cell>
        </row>
        <row r="3631">
          <cell r="A3631" t="str">
            <v>HERNING</v>
          </cell>
          <cell r="C3631" t="str">
            <v>HANDICAP</v>
          </cell>
          <cell r="I3631" t="str">
            <v>Passagerer</v>
          </cell>
          <cell r="V3631">
            <v>2</v>
          </cell>
        </row>
        <row r="3632">
          <cell r="A3632" t="str">
            <v>HERNING</v>
          </cell>
          <cell r="C3632" t="str">
            <v>HANDICAP</v>
          </cell>
          <cell r="I3632" t="str">
            <v>Netto</v>
          </cell>
          <cell r="V3632">
            <v>37569.729999999996</v>
          </cell>
        </row>
        <row r="3633">
          <cell r="A3633" t="str">
            <v>HERNING</v>
          </cell>
          <cell r="C3633" t="str">
            <v>HANDICAP</v>
          </cell>
          <cell r="I3633" t="str">
            <v>Adm.omk</v>
          </cell>
          <cell r="V3633">
            <v>0</v>
          </cell>
        </row>
        <row r="3634">
          <cell r="A3634" t="str">
            <v>HERNING</v>
          </cell>
          <cell r="C3634" t="str">
            <v>HANDICAP</v>
          </cell>
          <cell r="I3634" t="str">
            <v>EB</v>
          </cell>
          <cell r="V3634">
            <v>6763</v>
          </cell>
        </row>
        <row r="3635">
          <cell r="A3635" t="str">
            <v>HERNING</v>
          </cell>
          <cell r="C3635" t="str">
            <v>HANDICAP</v>
          </cell>
          <cell r="I3635" t="str">
            <v>Ture</v>
          </cell>
          <cell r="V3635">
            <v>51</v>
          </cell>
        </row>
        <row r="3636">
          <cell r="A3636" t="str">
            <v>HERNING</v>
          </cell>
          <cell r="C3636" t="str">
            <v>HANDICAP</v>
          </cell>
          <cell r="I3636" t="str">
            <v>Rejselængde</v>
          </cell>
          <cell r="V3636">
            <v>1659</v>
          </cell>
        </row>
        <row r="3637">
          <cell r="A3637" t="str">
            <v>HERNING</v>
          </cell>
          <cell r="C3637" t="str">
            <v>HANDICAP</v>
          </cell>
          <cell r="I3637" t="str">
            <v>Passagerer</v>
          </cell>
          <cell r="V3637">
            <v>53</v>
          </cell>
        </row>
        <row r="3638">
          <cell r="A3638" t="str">
            <v>HERNING</v>
          </cell>
          <cell r="C3638" t="str">
            <v>HANDICAP</v>
          </cell>
          <cell r="I3638" t="str">
            <v>Netto</v>
          </cell>
          <cell r="V3638">
            <v>12475.06</v>
          </cell>
        </row>
        <row r="3639">
          <cell r="A3639" t="str">
            <v>HERNING</v>
          </cell>
          <cell r="C3639" t="str">
            <v>HANDICAP</v>
          </cell>
          <cell r="I3639" t="str">
            <v>Adm.omk</v>
          </cell>
          <cell r="V3639">
            <v>0</v>
          </cell>
        </row>
        <row r="3640">
          <cell r="A3640" t="str">
            <v>HERNING</v>
          </cell>
          <cell r="C3640" t="str">
            <v>HANDICAP</v>
          </cell>
          <cell r="I3640" t="str">
            <v>EB</v>
          </cell>
          <cell r="V3640">
            <v>4686</v>
          </cell>
        </row>
        <row r="3641">
          <cell r="A3641" t="str">
            <v>HERNING</v>
          </cell>
          <cell r="C3641" t="str">
            <v>HANDICAP</v>
          </cell>
          <cell r="I3641" t="str">
            <v>Ture</v>
          </cell>
          <cell r="V3641">
            <v>32</v>
          </cell>
        </row>
        <row r="3642">
          <cell r="A3642" t="str">
            <v>HERNING</v>
          </cell>
          <cell r="C3642" t="str">
            <v>HANDICAP</v>
          </cell>
          <cell r="I3642" t="str">
            <v>Rejselængde</v>
          </cell>
          <cell r="V3642">
            <v>1135</v>
          </cell>
        </row>
        <row r="3643">
          <cell r="A3643" t="str">
            <v>HERNING</v>
          </cell>
          <cell r="C3643" t="str">
            <v>HANDICAP</v>
          </cell>
          <cell r="I3643" t="str">
            <v>Passagerer</v>
          </cell>
          <cell r="V3643">
            <v>33</v>
          </cell>
        </row>
        <row r="3644">
          <cell r="A3644" t="str">
            <v>HERNING</v>
          </cell>
          <cell r="C3644" t="str">
            <v>HANDICAP</v>
          </cell>
          <cell r="I3644" t="str">
            <v>Netto</v>
          </cell>
          <cell r="V3644">
            <v>4792.87</v>
          </cell>
        </row>
        <row r="3645">
          <cell r="A3645" t="str">
            <v>HERNING</v>
          </cell>
          <cell r="C3645" t="str">
            <v>HANDICAP</v>
          </cell>
          <cell r="I3645" t="str">
            <v>Adm.omk</v>
          </cell>
          <cell r="V3645">
            <v>0</v>
          </cell>
        </row>
        <row r="3646">
          <cell r="A3646" t="str">
            <v>HERNING</v>
          </cell>
          <cell r="C3646" t="str">
            <v>HANDICAP</v>
          </cell>
          <cell r="I3646" t="str">
            <v>EB</v>
          </cell>
          <cell r="V3646">
            <v>936</v>
          </cell>
        </row>
        <row r="3647">
          <cell r="A3647" t="str">
            <v>HERNING</v>
          </cell>
          <cell r="C3647" t="str">
            <v>HANDICAP</v>
          </cell>
          <cell r="I3647" t="str">
            <v>Ture</v>
          </cell>
          <cell r="V3647">
            <v>9</v>
          </cell>
        </row>
        <row r="3648">
          <cell r="A3648" t="str">
            <v>HERNING</v>
          </cell>
          <cell r="C3648" t="str">
            <v>HANDICAP</v>
          </cell>
          <cell r="I3648" t="str">
            <v>Rejselængde</v>
          </cell>
          <cell r="V3648">
            <v>228</v>
          </cell>
        </row>
        <row r="3649">
          <cell r="A3649" t="str">
            <v>HERNING</v>
          </cell>
          <cell r="C3649" t="str">
            <v>HANDICAP</v>
          </cell>
          <cell r="I3649" t="str">
            <v>Passagerer</v>
          </cell>
          <cell r="V3649">
            <v>10</v>
          </cell>
        </row>
        <row r="3650">
          <cell r="A3650" t="str">
            <v>HERNING</v>
          </cell>
          <cell r="C3650" t="str">
            <v>HANDICAP</v>
          </cell>
          <cell r="I3650" t="str">
            <v>Netto</v>
          </cell>
          <cell r="V3650">
            <v>213.23</v>
          </cell>
        </row>
        <row r="3651">
          <cell r="A3651" t="str">
            <v>HERNING</v>
          </cell>
          <cell r="C3651" t="str">
            <v>HANDICAP</v>
          </cell>
          <cell r="I3651" t="str">
            <v>Adm.omk</v>
          </cell>
          <cell r="V3651">
            <v>0</v>
          </cell>
        </row>
        <row r="3652">
          <cell r="A3652" t="str">
            <v>HERNING</v>
          </cell>
          <cell r="C3652" t="str">
            <v>HANDICAP</v>
          </cell>
          <cell r="I3652" t="str">
            <v>EB</v>
          </cell>
          <cell r="V3652">
            <v>160</v>
          </cell>
        </row>
        <row r="3653">
          <cell r="A3653" t="str">
            <v>HERNING</v>
          </cell>
          <cell r="C3653" t="str">
            <v>HANDICAP</v>
          </cell>
          <cell r="I3653" t="str">
            <v>Ture</v>
          </cell>
          <cell r="V3653">
            <v>1</v>
          </cell>
        </row>
        <row r="3654">
          <cell r="A3654" t="str">
            <v>HERNING</v>
          </cell>
          <cell r="C3654" t="str">
            <v>HANDICAP</v>
          </cell>
          <cell r="I3654" t="str">
            <v>Rejselængde</v>
          </cell>
          <cell r="V3654">
            <v>40</v>
          </cell>
        </row>
        <row r="3655">
          <cell r="A3655" t="str">
            <v>HERNING</v>
          </cell>
          <cell r="C3655" t="str">
            <v>HANDICAP</v>
          </cell>
          <cell r="I3655" t="str">
            <v>Passagerer</v>
          </cell>
          <cell r="V3655">
            <v>1</v>
          </cell>
        </row>
        <row r="3656">
          <cell r="A3656" t="str">
            <v>HERNING</v>
          </cell>
          <cell r="C3656" t="str">
            <v>HANDICAP</v>
          </cell>
          <cell r="I3656" t="str">
            <v>Netto</v>
          </cell>
          <cell r="V3656">
            <v>3853.6800000000003</v>
          </cell>
        </row>
        <row r="3657">
          <cell r="A3657" t="str">
            <v>HERNING</v>
          </cell>
          <cell r="C3657" t="str">
            <v>HANDICAP</v>
          </cell>
          <cell r="I3657" t="str">
            <v>Adm.omk</v>
          </cell>
          <cell r="V3657">
            <v>0</v>
          </cell>
        </row>
        <row r="3658">
          <cell r="A3658" t="str">
            <v>HERNING</v>
          </cell>
          <cell r="C3658" t="str">
            <v>HANDICAP</v>
          </cell>
          <cell r="I3658" t="str">
            <v>EB</v>
          </cell>
          <cell r="V3658">
            <v>1140</v>
          </cell>
        </row>
        <row r="3659">
          <cell r="A3659" t="str">
            <v>HERNING</v>
          </cell>
          <cell r="C3659" t="str">
            <v>HANDICAP</v>
          </cell>
          <cell r="I3659" t="str">
            <v>Ture</v>
          </cell>
          <cell r="V3659">
            <v>4</v>
          </cell>
        </row>
        <row r="3660">
          <cell r="A3660" t="str">
            <v>HERNING</v>
          </cell>
          <cell r="C3660" t="str">
            <v>HANDICAP</v>
          </cell>
          <cell r="I3660" t="str">
            <v>Rejselængde</v>
          </cell>
          <cell r="V3660">
            <v>285</v>
          </cell>
        </row>
        <row r="3661">
          <cell r="A3661" t="str">
            <v>HERNING</v>
          </cell>
          <cell r="C3661" t="str">
            <v>HANDICAP</v>
          </cell>
          <cell r="I3661" t="str">
            <v>Passagerer</v>
          </cell>
          <cell r="V3661">
            <v>6</v>
          </cell>
        </row>
        <row r="3662">
          <cell r="A3662" t="str">
            <v>HERNING</v>
          </cell>
          <cell r="C3662" t="str">
            <v>HANDICAP</v>
          </cell>
          <cell r="I3662" t="str">
            <v>Netto</v>
          </cell>
          <cell r="V3662">
            <v>10169.16</v>
          </cell>
        </row>
        <row r="3663">
          <cell r="A3663" t="str">
            <v>HERNING</v>
          </cell>
          <cell r="C3663" t="str">
            <v>HANDICAP</v>
          </cell>
          <cell r="I3663" t="str">
            <v>Adm.omk</v>
          </cell>
          <cell r="V3663">
            <v>0</v>
          </cell>
        </row>
        <row r="3664">
          <cell r="A3664" t="str">
            <v>HERNING</v>
          </cell>
          <cell r="C3664" t="str">
            <v>HANDICAP</v>
          </cell>
          <cell r="I3664" t="str">
            <v>EB</v>
          </cell>
          <cell r="V3664">
            <v>8288</v>
          </cell>
        </row>
        <row r="3665">
          <cell r="A3665" t="str">
            <v>HERNING</v>
          </cell>
          <cell r="C3665" t="str">
            <v>HANDICAP</v>
          </cell>
          <cell r="I3665" t="str">
            <v>Ture</v>
          </cell>
          <cell r="V3665">
            <v>28</v>
          </cell>
        </row>
        <row r="3666">
          <cell r="A3666" t="str">
            <v>HERNING</v>
          </cell>
          <cell r="C3666" t="str">
            <v>HANDICAP</v>
          </cell>
          <cell r="I3666" t="str">
            <v>Rejselængde</v>
          </cell>
          <cell r="V3666">
            <v>2072</v>
          </cell>
        </row>
        <row r="3667">
          <cell r="A3667" t="str">
            <v>HERNING</v>
          </cell>
          <cell r="C3667" t="str">
            <v>HANDICAP</v>
          </cell>
          <cell r="I3667" t="str">
            <v>Passagerer</v>
          </cell>
          <cell r="V3667">
            <v>28</v>
          </cell>
        </row>
        <row r="3668">
          <cell r="A3668" t="str">
            <v>HERNING</v>
          </cell>
          <cell r="C3668" t="str">
            <v>HANDICAP</v>
          </cell>
          <cell r="I3668" t="str">
            <v>Netto</v>
          </cell>
          <cell r="V3668">
            <v>5082.2</v>
          </cell>
        </row>
        <row r="3669">
          <cell r="A3669" t="str">
            <v>HERNING</v>
          </cell>
          <cell r="C3669" t="str">
            <v>HANDICAP</v>
          </cell>
          <cell r="I3669" t="str">
            <v>Adm.omk</v>
          </cell>
          <cell r="V3669">
            <v>0</v>
          </cell>
        </row>
        <row r="3670">
          <cell r="A3670" t="str">
            <v>HERNING</v>
          </cell>
          <cell r="C3670" t="str">
            <v>HANDICAP</v>
          </cell>
          <cell r="I3670" t="str">
            <v>EB</v>
          </cell>
          <cell r="V3670">
            <v>1556</v>
          </cell>
        </row>
        <row r="3671">
          <cell r="A3671" t="str">
            <v>HERNING</v>
          </cell>
          <cell r="C3671" t="str">
            <v>HANDICAP</v>
          </cell>
          <cell r="I3671" t="str">
            <v>Ture</v>
          </cell>
          <cell r="V3671">
            <v>5</v>
          </cell>
        </row>
        <row r="3672">
          <cell r="A3672" t="str">
            <v>HERNING</v>
          </cell>
          <cell r="C3672" t="str">
            <v>HANDICAP</v>
          </cell>
          <cell r="I3672" t="str">
            <v>Rejselængde</v>
          </cell>
          <cell r="V3672">
            <v>389</v>
          </cell>
        </row>
        <row r="3673">
          <cell r="A3673" t="str">
            <v>HERNING</v>
          </cell>
          <cell r="C3673" t="str">
            <v>HANDICAP</v>
          </cell>
          <cell r="I3673" t="str">
            <v>Passagerer</v>
          </cell>
          <cell r="V3673">
            <v>5</v>
          </cell>
        </row>
        <row r="3674">
          <cell r="A3674" t="str">
            <v>HERNING</v>
          </cell>
          <cell r="C3674" t="str">
            <v>HANDICAP</v>
          </cell>
          <cell r="I3674" t="str">
            <v>Netto</v>
          </cell>
          <cell r="V3674">
            <v>1889.6100000000001</v>
          </cell>
        </row>
        <row r="3675">
          <cell r="A3675" t="str">
            <v>HERNING</v>
          </cell>
          <cell r="C3675" t="str">
            <v>HANDICAP</v>
          </cell>
          <cell r="I3675" t="str">
            <v>Adm.omk</v>
          </cell>
          <cell r="V3675">
            <v>0</v>
          </cell>
        </row>
        <row r="3676">
          <cell r="A3676" t="str">
            <v>HERNING</v>
          </cell>
          <cell r="C3676" t="str">
            <v>HANDICAP</v>
          </cell>
          <cell r="I3676" t="str">
            <v>EB</v>
          </cell>
          <cell r="V3676">
            <v>1136</v>
          </cell>
        </row>
        <row r="3677">
          <cell r="A3677" t="str">
            <v>HERNING</v>
          </cell>
          <cell r="C3677" t="str">
            <v>HANDICAP</v>
          </cell>
          <cell r="I3677" t="str">
            <v>Ture</v>
          </cell>
          <cell r="V3677">
            <v>3</v>
          </cell>
        </row>
        <row r="3678">
          <cell r="A3678" t="str">
            <v>HERNING</v>
          </cell>
          <cell r="C3678" t="str">
            <v>HANDICAP</v>
          </cell>
          <cell r="I3678" t="str">
            <v>Rejselængde</v>
          </cell>
          <cell r="V3678">
            <v>284</v>
          </cell>
        </row>
        <row r="3679">
          <cell r="A3679" t="str">
            <v>HERNING</v>
          </cell>
          <cell r="C3679" t="str">
            <v>HANDICAP</v>
          </cell>
          <cell r="I3679" t="str">
            <v>Passagerer</v>
          </cell>
          <cell r="V3679">
            <v>3</v>
          </cell>
        </row>
        <row r="3680">
          <cell r="A3680" t="str">
            <v>HERNING</v>
          </cell>
          <cell r="C3680" t="str">
            <v>HANDICAP</v>
          </cell>
          <cell r="I3680" t="str">
            <v>Netto</v>
          </cell>
          <cell r="V3680">
            <v>834.3</v>
          </cell>
        </row>
        <row r="3681">
          <cell r="A3681" t="str">
            <v>HERNING</v>
          </cell>
          <cell r="C3681" t="str">
            <v>HANDICAP</v>
          </cell>
          <cell r="I3681" t="str">
            <v>Adm.omk</v>
          </cell>
          <cell r="V3681">
            <v>0</v>
          </cell>
        </row>
        <row r="3682">
          <cell r="A3682" t="str">
            <v>HERNING</v>
          </cell>
          <cell r="C3682" t="str">
            <v>HANDICAP</v>
          </cell>
          <cell r="I3682" t="str">
            <v>EB</v>
          </cell>
          <cell r="V3682">
            <v>220</v>
          </cell>
        </row>
        <row r="3683">
          <cell r="A3683" t="str">
            <v>HERNING</v>
          </cell>
          <cell r="C3683" t="str">
            <v>HANDICAP</v>
          </cell>
          <cell r="I3683" t="str">
            <v>Ture</v>
          </cell>
          <cell r="V3683">
            <v>1</v>
          </cell>
        </row>
        <row r="3684">
          <cell r="A3684" t="str">
            <v>HERNING</v>
          </cell>
          <cell r="C3684" t="str">
            <v>HANDICAP</v>
          </cell>
          <cell r="I3684" t="str">
            <v>Rejselængde</v>
          </cell>
          <cell r="V3684">
            <v>55</v>
          </cell>
        </row>
        <row r="3685">
          <cell r="A3685" t="str">
            <v>HERNING</v>
          </cell>
          <cell r="C3685" t="str">
            <v>HANDICAP</v>
          </cell>
          <cell r="I3685" t="str">
            <v>Passagerer</v>
          </cell>
          <cell r="V3685">
            <v>1</v>
          </cell>
        </row>
        <row r="3686">
          <cell r="A3686" t="str">
            <v>HERNING</v>
          </cell>
          <cell r="C3686" t="str">
            <v>HANDICAP</v>
          </cell>
          <cell r="I3686" t="str">
            <v>Netto</v>
          </cell>
          <cell r="V3686">
            <v>34021</v>
          </cell>
        </row>
        <row r="3687">
          <cell r="A3687" t="str">
            <v>HERNING</v>
          </cell>
          <cell r="C3687" t="str">
            <v>HANDICAP</v>
          </cell>
          <cell r="I3687" t="str">
            <v>Adm.omk</v>
          </cell>
          <cell r="V3687">
            <v>0</v>
          </cell>
        </row>
        <row r="3688">
          <cell r="A3688" t="str">
            <v>HERNING</v>
          </cell>
          <cell r="C3688" t="str">
            <v>HANDICAP</v>
          </cell>
          <cell r="I3688" t="str">
            <v>EB</v>
          </cell>
          <cell r="V3688">
            <v>6037</v>
          </cell>
        </row>
        <row r="3689">
          <cell r="A3689" t="str">
            <v>HERNING</v>
          </cell>
          <cell r="C3689" t="str">
            <v>HANDICAP</v>
          </cell>
          <cell r="I3689" t="str">
            <v>Ture</v>
          </cell>
          <cell r="V3689">
            <v>61</v>
          </cell>
        </row>
        <row r="3690">
          <cell r="A3690" t="str">
            <v>HERNING</v>
          </cell>
          <cell r="C3690" t="str">
            <v>HANDICAP</v>
          </cell>
          <cell r="I3690" t="str">
            <v>Rejselængde</v>
          </cell>
          <cell r="V3690">
            <v>1143</v>
          </cell>
        </row>
        <row r="3691">
          <cell r="A3691" t="str">
            <v>HERNING</v>
          </cell>
          <cell r="C3691" t="str">
            <v>HANDICAP</v>
          </cell>
          <cell r="I3691" t="str">
            <v>Passagerer</v>
          </cell>
          <cell r="V3691">
            <v>96</v>
          </cell>
        </row>
        <row r="3692">
          <cell r="A3692" t="str">
            <v>HERNING</v>
          </cell>
          <cell r="C3692" t="str">
            <v>HANDICAP</v>
          </cell>
          <cell r="I3692" t="str">
            <v>Netto</v>
          </cell>
          <cell r="V3692">
            <v>2642.79</v>
          </cell>
        </row>
        <row r="3693">
          <cell r="A3693" t="str">
            <v>HERNING</v>
          </cell>
          <cell r="C3693" t="str">
            <v>HANDICAP</v>
          </cell>
          <cell r="I3693" t="str">
            <v>Adm.omk</v>
          </cell>
          <cell r="V3693">
            <v>0</v>
          </cell>
        </row>
        <row r="3694">
          <cell r="A3694" t="str">
            <v>HERNING</v>
          </cell>
          <cell r="C3694" t="str">
            <v>HANDICAP</v>
          </cell>
          <cell r="I3694" t="str">
            <v>EB</v>
          </cell>
          <cell r="V3694">
            <v>565</v>
          </cell>
        </row>
        <row r="3695">
          <cell r="A3695" t="str">
            <v>HERNING</v>
          </cell>
          <cell r="C3695" t="str">
            <v>HANDICAP</v>
          </cell>
          <cell r="I3695" t="str">
            <v>Ture</v>
          </cell>
          <cell r="V3695">
            <v>7</v>
          </cell>
        </row>
        <row r="3696">
          <cell r="A3696" t="str">
            <v>HERNING</v>
          </cell>
          <cell r="C3696" t="str">
            <v>HANDICAP</v>
          </cell>
          <cell r="I3696" t="str">
            <v>Rejselængde</v>
          </cell>
          <cell r="V3696">
            <v>128</v>
          </cell>
        </row>
        <row r="3697">
          <cell r="A3697" t="str">
            <v>HERNING</v>
          </cell>
          <cell r="C3697" t="str">
            <v>HANDICAP</v>
          </cell>
          <cell r="I3697" t="str">
            <v>Passagerer</v>
          </cell>
          <cell r="V3697">
            <v>8</v>
          </cell>
        </row>
        <row r="3698">
          <cell r="A3698" t="str">
            <v>HERNING</v>
          </cell>
          <cell r="C3698" t="str">
            <v>HANDICAP</v>
          </cell>
          <cell r="I3698" t="str">
            <v>Netto</v>
          </cell>
          <cell r="V3698">
            <v>46980.509999999995</v>
          </cell>
        </row>
        <row r="3699">
          <cell r="A3699" t="str">
            <v>HERNING</v>
          </cell>
          <cell r="C3699" t="str">
            <v>HANDICAP</v>
          </cell>
          <cell r="I3699" t="str">
            <v>Adm.omk</v>
          </cell>
          <cell r="V3699">
            <v>0</v>
          </cell>
        </row>
        <row r="3700">
          <cell r="A3700" t="str">
            <v>HERNING</v>
          </cell>
          <cell r="C3700" t="str">
            <v>HANDICAP</v>
          </cell>
          <cell r="I3700" t="str">
            <v>EB</v>
          </cell>
          <cell r="V3700">
            <v>6562</v>
          </cell>
        </row>
        <row r="3701">
          <cell r="A3701" t="str">
            <v>HERNING</v>
          </cell>
          <cell r="C3701" t="str">
            <v>HANDICAP</v>
          </cell>
          <cell r="I3701" t="str">
            <v>Ture</v>
          </cell>
          <cell r="V3701">
            <v>81</v>
          </cell>
        </row>
        <row r="3702">
          <cell r="A3702" t="str">
            <v>HERNING</v>
          </cell>
          <cell r="C3702" t="str">
            <v>HANDICAP</v>
          </cell>
          <cell r="I3702" t="str">
            <v>Rejselængde</v>
          </cell>
          <cell r="V3702">
            <v>1524</v>
          </cell>
        </row>
        <row r="3703">
          <cell r="A3703" t="str">
            <v>HERNING</v>
          </cell>
          <cell r="C3703" t="str">
            <v>HANDICAP</v>
          </cell>
          <cell r="I3703" t="str">
            <v>Passagerer</v>
          </cell>
          <cell r="V3703">
            <v>95</v>
          </cell>
        </row>
        <row r="3704">
          <cell r="A3704" t="str">
            <v>HERNING</v>
          </cell>
          <cell r="C3704" t="str">
            <v>HANDICAP</v>
          </cell>
          <cell r="I3704" t="str">
            <v>Netto</v>
          </cell>
          <cell r="V3704">
            <v>153.83000000000001</v>
          </cell>
        </row>
        <row r="3705">
          <cell r="A3705" t="str">
            <v>HERNING</v>
          </cell>
          <cell r="C3705" t="str">
            <v>HANDICAP</v>
          </cell>
          <cell r="I3705" t="str">
            <v>Adm.omk</v>
          </cell>
          <cell r="V3705">
            <v>0</v>
          </cell>
        </row>
        <row r="3706">
          <cell r="A3706" t="str">
            <v>HERNING</v>
          </cell>
          <cell r="C3706" t="str">
            <v>HANDICAP</v>
          </cell>
          <cell r="I3706" t="str">
            <v>EB</v>
          </cell>
          <cell r="V3706">
            <v>48</v>
          </cell>
        </row>
        <row r="3707">
          <cell r="A3707" t="str">
            <v>HERNING</v>
          </cell>
          <cell r="C3707" t="str">
            <v>HANDICAP</v>
          </cell>
          <cell r="I3707" t="str">
            <v>Ture</v>
          </cell>
          <cell r="V3707">
            <v>1</v>
          </cell>
        </row>
        <row r="3708">
          <cell r="A3708" t="str">
            <v>HERNING</v>
          </cell>
          <cell r="C3708" t="str">
            <v>HANDICAP</v>
          </cell>
          <cell r="I3708" t="str">
            <v>Rejselængde</v>
          </cell>
          <cell r="V3708">
            <v>12</v>
          </cell>
        </row>
        <row r="3709">
          <cell r="A3709" t="str">
            <v>HERNING</v>
          </cell>
          <cell r="C3709" t="str">
            <v>HANDICAP</v>
          </cell>
          <cell r="I3709" t="str">
            <v>Passagerer</v>
          </cell>
          <cell r="V3709">
            <v>2</v>
          </cell>
        </row>
        <row r="3710">
          <cell r="A3710" t="str">
            <v>HERNING</v>
          </cell>
          <cell r="C3710" t="str">
            <v>HANDICAP</v>
          </cell>
          <cell r="I3710" t="str">
            <v>Netto</v>
          </cell>
          <cell r="V3710">
            <v>12490.12</v>
          </cell>
        </row>
        <row r="3711">
          <cell r="A3711" t="str">
            <v>HERNING</v>
          </cell>
          <cell r="C3711" t="str">
            <v>HANDICAP</v>
          </cell>
          <cell r="I3711" t="str">
            <v>Adm.omk</v>
          </cell>
          <cell r="V3711">
            <v>0</v>
          </cell>
        </row>
        <row r="3712">
          <cell r="A3712" t="str">
            <v>HERNING</v>
          </cell>
          <cell r="C3712" t="str">
            <v>HANDICAP</v>
          </cell>
          <cell r="I3712" t="str">
            <v>EB</v>
          </cell>
          <cell r="V3712">
            <v>2319</v>
          </cell>
        </row>
        <row r="3713">
          <cell r="A3713" t="str">
            <v>HERNING</v>
          </cell>
          <cell r="C3713" t="str">
            <v>HANDICAP</v>
          </cell>
          <cell r="I3713" t="str">
            <v>Ture</v>
          </cell>
          <cell r="V3713">
            <v>36</v>
          </cell>
        </row>
        <row r="3714">
          <cell r="A3714" t="str">
            <v>HERNING</v>
          </cell>
          <cell r="C3714" t="str">
            <v>HANDICAP</v>
          </cell>
          <cell r="I3714" t="str">
            <v>Rejselængde</v>
          </cell>
          <cell r="V3714">
            <v>473</v>
          </cell>
        </row>
        <row r="3715">
          <cell r="A3715" t="str">
            <v>HERNING</v>
          </cell>
          <cell r="C3715" t="str">
            <v>HANDICAP</v>
          </cell>
          <cell r="I3715" t="str">
            <v>Passagerer</v>
          </cell>
          <cell r="V3715">
            <v>38</v>
          </cell>
        </row>
        <row r="3716">
          <cell r="A3716" t="str">
            <v>HERNING</v>
          </cell>
          <cell r="C3716" t="str">
            <v>HANDICAP</v>
          </cell>
          <cell r="I3716" t="str">
            <v>Netto</v>
          </cell>
          <cell r="V3716">
            <v>861.08000000000015</v>
          </cell>
        </row>
        <row r="3717">
          <cell r="A3717" t="str">
            <v>HERNING</v>
          </cell>
          <cell r="C3717" t="str">
            <v>HANDICAP</v>
          </cell>
          <cell r="I3717" t="str">
            <v>Adm.omk</v>
          </cell>
          <cell r="V3717">
            <v>0</v>
          </cell>
        </row>
        <row r="3718">
          <cell r="A3718" t="str">
            <v>HERNING</v>
          </cell>
          <cell r="C3718" t="str">
            <v>HANDICAP</v>
          </cell>
          <cell r="I3718" t="str">
            <v>EB</v>
          </cell>
          <cell r="V3718">
            <v>317</v>
          </cell>
        </row>
        <row r="3719">
          <cell r="A3719" t="str">
            <v>HERNING</v>
          </cell>
          <cell r="C3719" t="str">
            <v>HANDICAP</v>
          </cell>
          <cell r="I3719" t="str">
            <v>Ture</v>
          </cell>
          <cell r="V3719">
            <v>4</v>
          </cell>
        </row>
        <row r="3720">
          <cell r="A3720" t="str">
            <v>HERNING</v>
          </cell>
          <cell r="C3720" t="str">
            <v>HANDICAP</v>
          </cell>
          <cell r="I3720" t="str">
            <v>Rejselængde</v>
          </cell>
          <cell r="V3720">
            <v>75</v>
          </cell>
        </row>
        <row r="3721">
          <cell r="A3721" t="str">
            <v>HERNING</v>
          </cell>
          <cell r="C3721" t="str">
            <v>HANDICAP</v>
          </cell>
          <cell r="I3721" t="str">
            <v>Passagerer</v>
          </cell>
          <cell r="V3721">
            <v>4</v>
          </cell>
        </row>
        <row r="3722">
          <cell r="A3722" t="str">
            <v>HERNING</v>
          </cell>
          <cell r="C3722" t="str">
            <v>HANDICAP</v>
          </cell>
          <cell r="I3722" t="str">
            <v>Netto</v>
          </cell>
          <cell r="V3722">
            <v>580.64</v>
          </cell>
        </row>
        <row r="3723">
          <cell r="A3723" t="str">
            <v>HERNING</v>
          </cell>
          <cell r="C3723" t="str">
            <v>HANDICAP</v>
          </cell>
          <cell r="I3723" t="str">
            <v>Adm.omk</v>
          </cell>
          <cell r="V3723">
            <v>0</v>
          </cell>
        </row>
        <row r="3724">
          <cell r="A3724" t="str">
            <v>HERNING</v>
          </cell>
          <cell r="C3724" t="str">
            <v>HANDICAP</v>
          </cell>
          <cell r="I3724" t="str">
            <v>EB</v>
          </cell>
          <cell r="V3724">
            <v>0</v>
          </cell>
        </row>
        <row r="3725">
          <cell r="A3725" t="str">
            <v>HERNING</v>
          </cell>
          <cell r="C3725" t="str">
            <v>HANDICAP</v>
          </cell>
          <cell r="I3725" t="str">
            <v>Ture</v>
          </cell>
          <cell r="V3725">
            <v>1</v>
          </cell>
        </row>
        <row r="3726">
          <cell r="A3726" t="str">
            <v>HERNING</v>
          </cell>
          <cell r="C3726" t="str">
            <v>HANDICAP</v>
          </cell>
          <cell r="I3726" t="str">
            <v>Rejselængde</v>
          </cell>
          <cell r="V3726">
            <v>17</v>
          </cell>
        </row>
        <row r="3727">
          <cell r="A3727" t="str">
            <v>HERNING</v>
          </cell>
          <cell r="C3727" t="str">
            <v>HANDICAP</v>
          </cell>
          <cell r="I3727" t="str">
            <v>Passagerer</v>
          </cell>
          <cell r="V3727">
            <v>1</v>
          </cell>
        </row>
        <row r="3728">
          <cell r="A3728" t="str">
            <v>HERNING</v>
          </cell>
          <cell r="C3728" t="str">
            <v>HANDICAP</v>
          </cell>
          <cell r="I3728" t="str">
            <v>Netto</v>
          </cell>
          <cell r="V3728">
            <v>1048.3699999999999</v>
          </cell>
        </row>
        <row r="3729">
          <cell r="A3729" t="str">
            <v>HERNING</v>
          </cell>
          <cell r="C3729" t="str">
            <v>HANDICAP</v>
          </cell>
          <cell r="I3729" t="str">
            <v>Adm.omk</v>
          </cell>
          <cell r="V3729">
            <v>0</v>
          </cell>
        </row>
        <row r="3730">
          <cell r="A3730" t="str">
            <v>HERNING</v>
          </cell>
          <cell r="C3730" t="str">
            <v>HANDICAP</v>
          </cell>
          <cell r="I3730" t="str">
            <v>EB</v>
          </cell>
          <cell r="V3730">
            <v>1283</v>
          </cell>
        </row>
        <row r="3731">
          <cell r="A3731" t="str">
            <v>HERNING</v>
          </cell>
          <cell r="C3731" t="str">
            <v>HANDICAP</v>
          </cell>
          <cell r="I3731" t="str">
            <v>Ture</v>
          </cell>
          <cell r="V3731">
            <v>1</v>
          </cell>
        </row>
        <row r="3732">
          <cell r="A3732" t="str">
            <v>HERNING</v>
          </cell>
          <cell r="C3732" t="str">
            <v>HANDICAP</v>
          </cell>
          <cell r="I3732" t="str">
            <v>Rejselængde</v>
          </cell>
          <cell r="V3732">
            <v>135</v>
          </cell>
        </row>
        <row r="3733">
          <cell r="A3733" t="str">
            <v>HERNING</v>
          </cell>
          <cell r="C3733" t="str">
            <v>HANDICAP</v>
          </cell>
          <cell r="I3733" t="str">
            <v>Passagerer</v>
          </cell>
          <cell r="V3733">
            <v>2</v>
          </cell>
        </row>
        <row r="3734">
          <cell r="A3734" t="str">
            <v>HERNING</v>
          </cell>
          <cell r="C3734" t="str">
            <v>HANDICAP</v>
          </cell>
          <cell r="I3734" t="str">
            <v>Netto</v>
          </cell>
          <cell r="V3734">
            <v>872.8</v>
          </cell>
        </row>
        <row r="3735">
          <cell r="A3735" t="str">
            <v>HERNING</v>
          </cell>
          <cell r="C3735" t="str">
            <v>HANDICAP</v>
          </cell>
          <cell r="I3735" t="str">
            <v>Adm.omk</v>
          </cell>
          <cell r="V3735">
            <v>0</v>
          </cell>
        </row>
        <row r="3736">
          <cell r="A3736" t="str">
            <v>HERNING</v>
          </cell>
          <cell r="C3736" t="str">
            <v>HANDICAP</v>
          </cell>
          <cell r="I3736" t="str">
            <v>EB</v>
          </cell>
          <cell r="V3736">
            <v>176</v>
          </cell>
        </row>
        <row r="3737">
          <cell r="A3737" t="str">
            <v>HERNING</v>
          </cell>
          <cell r="C3737" t="str">
            <v>HANDICAP</v>
          </cell>
          <cell r="I3737" t="str">
            <v>Ture</v>
          </cell>
          <cell r="V3737">
            <v>2</v>
          </cell>
        </row>
        <row r="3738">
          <cell r="A3738" t="str">
            <v>HERNING</v>
          </cell>
          <cell r="C3738" t="str">
            <v>HANDICAP</v>
          </cell>
          <cell r="I3738" t="str">
            <v>Rejselængde</v>
          </cell>
          <cell r="V3738">
            <v>44</v>
          </cell>
        </row>
        <row r="3739">
          <cell r="A3739" t="str">
            <v>HERNING</v>
          </cell>
          <cell r="C3739" t="str">
            <v>HANDICAP</v>
          </cell>
          <cell r="I3739" t="str">
            <v>Passagerer</v>
          </cell>
          <cell r="V3739">
            <v>2</v>
          </cell>
        </row>
        <row r="3740">
          <cell r="A3740" t="str">
            <v>HERNING</v>
          </cell>
          <cell r="C3740" t="str">
            <v>HANDICAP</v>
          </cell>
          <cell r="I3740" t="str">
            <v>Netto</v>
          </cell>
          <cell r="V3740">
            <v>264.57</v>
          </cell>
        </row>
        <row r="3741">
          <cell r="A3741" t="str">
            <v>HERNING</v>
          </cell>
          <cell r="C3741" t="str">
            <v>HANDICAP</v>
          </cell>
          <cell r="I3741" t="str">
            <v>Adm.omk</v>
          </cell>
          <cell r="V3741">
            <v>0</v>
          </cell>
        </row>
        <row r="3742">
          <cell r="A3742" t="str">
            <v>HERNING</v>
          </cell>
          <cell r="C3742" t="str">
            <v>HANDICAP</v>
          </cell>
          <cell r="I3742" t="str">
            <v>EB</v>
          </cell>
          <cell r="V3742">
            <v>2558</v>
          </cell>
        </row>
        <row r="3743">
          <cell r="A3743" t="str">
            <v>HERNING</v>
          </cell>
          <cell r="C3743" t="str">
            <v>HANDICAP</v>
          </cell>
          <cell r="I3743" t="str">
            <v>Ture</v>
          </cell>
          <cell r="V3743">
            <v>1</v>
          </cell>
        </row>
        <row r="3744">
          <cell r="A3744" t="str">
            <v>HERNING</v>
          </cell>
          <cell r="C3744" t="str">
            <v>HANDICAP</v>
          </cell>
          <cell r="I3744" t="str">
            <v>Rejselængde</v>
          </cell>
          <cell r="V3744">
            <v>266</v>
          </cell>
        </row>
        <row r="3745">
          <cell r="A3745" t="str">
            <v>HERNING</v>
          </cell>
          <cell r="C3745" t="str">
            <v>HANDICAP</v>
          </cell>
          <cell r="I3745" t="str">
            <v>Passagerer</v>
          </cell>
          <cell r="V3745">
            <v>1</v>
          </cell>
        </row>
        <row r="3746">
          <cell r="A3746" t="str">
            <v>HERNING</v>
          </cell>
          <cell r="C3746" t="str">
            <v>HANDICAP</v>
          </cell>
          <cell r="I3746" t="str">
            <v>Netto</v>
          </cell>
          <cell r="V3746">
            <v>5020.9799999999996</v>
          </cell>
        </row>
        <row r="3747">
          <cell r="A3747" t="str">
            <v>HERNING</v>
          </cell>
          <cell r="C3747" t="str">
            <v>HANDICAP</v>
          </cell>
          <cell r="I3747" t="str">
            <v>Adm.omk</v>
          </cell>
          <cell r="V3747">
            <v>0</v>
          </cell>
        </row>
        <row r="3748">
          <cell r="A3748" t="str">
            <v>HERNING</v>
          </cell>
          <cell r="C3748" t="str">
            <v>HANDICAP</v>
          </cell>
          <cell r="I3748" t="str">
            <v>EB</v>
          </cell>
          <cell r="V3748">
            <v>1000</v>
          </cell>
        </row>
        <row r="3749">
          <cell r="A3749" t="str">
            <v>HERNING</v>
          </cell>
          <cell r="C3749" t="str">
            <v>HANDICAP</v>
          </cell>
          <cell r="I3749" t="str">
            <v>Ture</v>
          </cell>
          <cell r="V3749">
            <v>4</v>
          </cell>
        </row>
        <row r="3750">
          <cell r="A3750" t="str">
            <v>HERNING</v>
          </cell>
          <cell r="C3750" t="str">
            <v>HANDICAP</v>
          </cell>
          <cell r="I3750" t="str">
            <v>Rejselængde</v>
          </cell>
          <cell r="V3750">
            <v>250</v>
          </cell>
        </row>
        <row r="3751">
          <cell r="A3751" t="str">
            <v>HERNING</v>
          </cell>
          <cell r="C3751" t="str">
            <v>HANDICAP</v>
          </cell>
          <cell r="I3751" t="str">
            <v>Passagerer</v>
          </cell>
          <cell r="V3751">
            <v>6</v>
          </cell>
        </row>
        <row r="3752">
          <cell r="A3752" t="str">
            <v>HERNING</v>
          </cell>
          <cell r="C3752" t="str">
            <v>HANDICAP</v>
          </cell>
          <cell r="I3752" t="str">
            <v>Netto</v>
          </cell>
          <cell r="V3752">
            <v>760.11</v>
          </cell>
        </row>
        <row r="3753">
          <cell r="A3753" t="str">
            <v>HERNING</v>
          </cell>
          <cell r="C3753" t="str">
            <v>HANDICAP</v>
          </cell>
          <cell r="I3753" t="str">
            <v>Adm.omk</v>
          </cell>
          <cell r="V3753">
            <v>0</v>
          </cell>
        </row>
        <row r="3754">
          <cell r="A3754" t="str">
            <v>HERNING</v>
          </cell>
          <cell r="C3754" t="str">
            <v>HANDICAP</v>
          </cell>
          <cell r="I3754" t="str">
            <v>EB</v>
          </cell>
          <cell r="V3754">
            <v>280</v>
          </cell>
        </row>
        <row r="3755">
          <cell r="A3755" t="str">
            <v>HERNING</v>
          </cell>
          <cell r="C3755" t="str">
            <v>HANDICAP</v>
          </cell>
          <cell r="I3755" t="str">
            <v>Ture</v>
          </cell>
          <cell r="V3755">
            <v>1</v>
          </cell>
        </row>
        <row r="3756">
          <cell r="A3756" t="str">
            <v>HERNING</v>
          </cell>
          <cell r="C3756" t="str">
            <v>HANDICAP</v>
          </cell>
          <cell r="I3756" t="str">
            <v>Rejselængde</v>
          </cell>
          <cell r="V3756">
            <v>70</v>
          </cell>
        </row>
        <row r="3757">
          <cell r="A3757" t="str">
            <v>HERNING</v>
          </cell>
          <cell r="C3757" t="str">
            <v>HANDICAP</v>
          </cell>
          <cell r="I3757" t="str">
            <v>Passagerer</v>
          </cell>
          <cell r="V3757">
            <v>1</v>
          </cell>
        </row>
        <row r="3758">
          <cell r="A3758" t="str">
            <v>HERNING</v>
          </cell>
          <cell r="C3758" t="str">
            <v>HANDICAP</v>
          </cell>
          <cell r="I3758" t="str">
            <v>Netto</v>
          </cell>
          <cell r="V3758">
            <v>2223.75</v>
          </cell>
        </row>
        <row r="3759">
          <cell r="A3759" t="str">
            <v>HERNING</v>
          </cell>
          <cell r="C3759" t="str">
            <v>HANDICAP</v>
          </cell>
          <cell r="I3759" t="str">
            <v>Adm.omk</v>
          </cell>
          <cell r="V3759">
            <v>0</v>
          </cell>
        </row>
        <row r="3760">
          <cell r="A3760" t="str">
            <v>HERNING</v>
          </cell>
          <cell r="C3760" t="str">
            <v>HANDICAP</v>
          </cell>
          <cell r="I3760" t="str">
            <v>EB</v>
          </cell>
          <cell r="V3760">
            <v>608</v>
          </cell>
        </row>
        <row r="3761">
          <cell r="A3761" t="str">
            <v>HERNING</v>
          </cell>
          <cell r="C3761" t="str">
            <v>HANDICAP</v>
          </cell>
          <cell r="I3761" t="str">
            <v>Ture</v>
          </cell>
          <cell r="V3761">
            <v>2</v>
          </cell>
        </row>
        <row r="3762">
          <cell r="A3762" t="str">
            <v>HERNING</v>
          </cell>
          <cell r="C3762" t="str">
            <v>HANDICAP</v>
          </cell>
          <cell r="I3762" t="str">
            <v>Rejselængde</v>
          </cell>
          <cell r="V3762">
            <v>152</v>
          </cell>
        </row>
        <row r="3763">
          <cell r="A3763" t="str">
            <v>HERNING</v>
          </cell>
          <cell r="C3763" t="str">
            <v>HANDICAP</v>
          </cell>
          <cell r="I3763" t="str">
            <v>Passagerer</v>
          </cell>
          <cell r="V3763">
            <v>2</v>
          </cell>
        </row>
        <row r="3764">
          <cell r="A3764" t="str">
            <v>HERNING</v>
          </cell>
          <cell r="C3764" t="str">
            <v>HANDICAP</v>
          </cell>
          <cell r="I3764" t="str">
            <v>Netto</v>
          </cell>
          <cell r="V3764">
            <v>991.59</v>
          </cell>
        </row>
        <row r="3765">
          <cell r="A3765" t="str">
            <v>HERNING</v>
          </cell>
          <cell r="C3765" t="str">
            <v>HANDICAP</v>
          </cell>
          <cell r="I3765" t="str">
            <v>Adm.omk</v>
          </cell>
          <cell r="V3765">
            <v>0</v>
          </cell>
        </row>
        <row r="3766">
          <cell r="A3766" t="str">
            <v>HERNING</v>
          </cell>
          <cell r="C3766" t="str">
            <v>HANDICAP</v>
          </cell>
          <cell r="I3766" t="str">
            <v>EB</v>
          </cell>
          <cell r="V3766">
            <v>260</v>
          </cell>
        </row>
        <row r="3767">
          <cell r="A3767" t="str">
            <v>HERNING</v>
          </cell>
          <cell r="C3767" t="str">
            <v>HANDICAP</v>
          </cell>
          <cell r="I3767" t="str">
            <v>Ture</v>
          </cell>
          <cell r="V3767">
            <v>1</v>
          </cell>
        </row>
        <row r="3768">
          <cell r="A3768" t="str">
            <v>HERNING</v>
          </cell>
          <cell r="C3768" t="str">
            <v>HANDICAP</v>
          </cell>
          <cell r="I3768" t="str">
            <v>Rejselængde</v>
          </cell>
          <cell r="V3768">
            <v>65</v>
          </cell>
        </row>
        <row r="3769">
          <cell r="A3769" t="str">
            <v>HERNING</v>
          </cell>
          <cell r="C3769" t="str">
            <v>HANDICAP</v>
          </cell>
          <cell r="I3769" t="str">
            <v>Passagerer</v>
          </cell>
          <cell r="V3769">
            <v>1</v>
          </cell>
        </row>
        <row r="3770">
          <cell r="A3770" t="str">
            <v>HERNING</v>
          </cell>
          <cell r="C3770" t="str">
            <v>HANDICAP</v>
          </cell>
          <cell r="I3770" t="str">
            <v>Netto</v>
          </cell>
          <cell r="V3770">
            <v>1059.3499999999999</v>
          </cell>
        </row>
        <row r="3771">
          <cell r="A3771" t="str">
            <v>HERNING</v>
          </cell>
          <cell r="C3771" t="str">
            <v>HANDICAP</v>
          </cell>
          <cell r="I3771" t="str">
            <v>Adm.omk</v>
          </cell>
          <cell r="V3771">
            <v>0</v>
          </cell>
        </row>
        <row r="3772">
          <cell r="A3772" t="str">
            <v>HERNING</v>
          </cell>
          <cell r="C3772" t="str">
            <v>HANDICAP</v>
          </cell>
          <cell r="I3772" t="str">
            <v>EB</v>
          </cell>
          <cell r="V3772">
            <v>304</v>
          </cell>
        </row>
        <row r="3773">
          <cell r="A3773" t="str">
            <v>HERNING</v>
          </cell>
          <cell r="C3773" t="str">
            <v>HANDICAP</v>
          </cell>
          <cell r="I3773" t="str">
            <v>Ture</v>
          </cell>
          <cell r="V3773">
            <v>1</v>
          </cell>
        </row>
        <row r="3774">
          <cell r="A3774" t="str">
            <v>HERNING</v>
          </cell>
          <cell r="C3774" t="str">
            <v>HANDICAP</v>
          </cell>
          <cell r="I3774" t="str">
            <v>Rejselængde</v>
          </cell>
          <cell r="V3774">
            <v>76</v>
          </cell>
        </row>
        <row r="3775">
          <cell r="A3775" t="str">
            <v>HERNING</v>
          </cell>
          <cell r="C3775" t="str">
            <v>HANDICAP</v>
          </cell>
          <cell r="I3775" t="str">
            <v>Passagerer</v>
          </cell>
          <cell r="V3775">
            <v>1</v>
          </cell>
        </row>
        <row r="3776">
          <cell r="A3776" t="str">
            <v>HERNING</v>
          </cell>
          <cell r="C3776" t="str">
            <v>HANDICAP</v>
          </cell>
          <cell r="I3776" t="str">
            <v>Netto</v>
          </cell>
          <cell r="V3776">
            <v>429.21</v>
          </cell>
        </row>
        <row r="3777">
          <cell r="A3777" t="str">
            <v>HERNING</v>
          </cell>
          <cell r="C3777" t="str">
            <v>HANDICAP</v>
          </cell>
          <cell r="I3777" t="str">
            <v>Adm.omk</v>
          </cell>
          <cell r="V3777">
            <v>0</v>
          </cell>
        </row>
        <row r="3778">
          <cell r="A3778" t="str">
            <v>HERNING</v>
          </cell>
          <cell r="C3778" t="str">
            <v>HANDICAP</v>
          </cell>
          <cell r="I3778" t="str">
            <v>EB</v>
          </cell>
          <cell r="V3778">
            <v>208</v>
          </cell>
        </row>
        <row r="3779">
          <cell r="A3779" t="str">
            <v>HERNING</v>
          </cell>
          <cell r="C3779" t="str">
            <v>HANDICAP</v>
          </cell>
          <cell r="I3779" t="str">
            <v>Ture</v>
          </cell>
          <cell r="V3779">
            <v>1</v>
          </cell>
        </row>
        <row r="3780">
          <cell r="A3780" t="str">
            <v>HERNING</v>
          </cell>
          <cell r="C3780" t="str">
            <v>HANDICAP</v>
          </cell>
          <cell r="I3780" t="str">
            <v>Rejselængde</v>
          </cell>
          <cell r="V3780">
            <v>52</v>
          </cell>
        </row>
        <row r="3781">
          <cell r="A3781" t="str">
            <v>HERNING</v>
          </cell>
          <cell r="C3781" t="str">
            <v>HANDICAP</v>
          </cell>
          <cell r="I3781" t="str">
            <v>Passagerer</v>
          </cell>
          <cell r="V3781">
            <v>1</v>
          </cell>
        </row>
        <row r="3782">
          <cell r="A3782" t="str">
            <v>HERNING</v>
          </cell>
          <cell r="C3782" t="str">
            <v>HANDICAP</v>
          </cell>
          <cell r="I3782" t="str">
            <v>Netto</v>
          </cell>
          <cell r="V3782">
            <v>1515.43</v>
          </cell>
        </row>
        <row r="3783">
          <cell r="A3783" t="str">
            <v>HERNING</v>
          </cell>
          <cell r="C3783" t="str">
            <v>HANDICAP</v>
          </cell>
          <cell r="I3783" t="str">
            <v>Adm.omk</v>
          </cell>
          <cell r="V3783">
            <v>0</v>
          </cell>
        </row>
        <row r="3784">
          <cell r="A3784" t="str">
            <v>HERNING</v>
          </cell>
          <cell r="C3784" t="str">
            <v>HANDICAP</v>
          </cell>
          <cell r="I3784" t="str">
            <v>EB</v>
          </cell>
          <cell r="V3784">
            <v>426</v>
          </cell>
        </row>
        <row r="3785">
          <cell r="A3785" t="str">
            <v>HERNING</v>
          </cell>
          <cell r="C3785" t="str">
            <v>HANDICAP</v>
          </cell>
          <cell r="I3785" t="str">
            <v>Ture</v>
          </cell>
          <cell r="V3785">
            <v>1</v>
          </cell>
        </row>
        <row r="3786">
          <cell r="A3786" t="str">
            <v>HERNING</v>
          </cell>
          <cell r="C3786" t="str">
            <v>HANDICAP</v>
          </cell>
          <cell r="I3786" t="str">
            <v>Rejselængde</v>
          </cell>
          <cell r="V3786">
            <v>102</v>
          </cell>
        </row>
        <row r="3787">
          <cell r="A3787" t="str">
            <v>HERNING</v>
          </cell>
          <cell r="C3787" t="str">
            <v>HANDICAP</v>
          </cell>
          <cell r="I3787" t="str">
            <v>Passagerer</v>
          </cell>
          <cell r="V3787">
            <v>2</v>
          </cell>
        </row>
        <row r="3788">
          <cell r="A3788" t="str">
            <v>HERNING</v>
          </cell>
          <cell r="C3788" t="str">
            <v>HANDICAP</v>
          </cell>
          <cell r="I3788" t="str">
            <v>Netto</v>
          </cell>
          <cell r="V3788">
            <v>622.02</v>
          </cell>
        </row>
        <row r="3789">
          <cell r="A3789" t="str">
            <v>HERNING</v>
          </cell>
          <cell r="C3789" t="str">
            <v>HANDICAP</v>
          </cell>
          <cell r="I3789" t="str">
            <v>Adm.omk</v>
          </cell>
          <cell r="V3789">
            <v>0</v>
          </cell>
        </row>
        <row r="3790">
          <cell r="A3790" t="str">
            <v>HERNING</v>
          </cell>
          <cell r="C3790" t="str">
            <v>HANDICAP</v>
          </cell>
          <cell r="I3790" t="str">
            <v>EB</v>
          </cell>
          <cell r="V3790">
            <v>258</v>
          </cell>
        </row>
        <row r="3791">
          <cell r="A3791" t="str">
            <v>HERNING</v>
          </cell>
          <cell r="C3791" t="str">
            <v>HANDICAP</v>
          </cell>
          <cell r="I3791" t="str">
            <v>Ture</v>
          </cell>
          <cell r="V3791">
            <v>1</v>
          </cell>
        </row>
        <row r="3792">
          <cell r="A3792" t="str">
            <v>HERNING</v>
          </cell>
          <cell r="C3792" t="str">
            <v>HANDICAP</v>
          </cell>
          <cell r="I3792" t="str">
            <v>Rejselængde</v>
          </cell>
          <cell r="V3792">
            <v>43</v>
          </cell>
        </row>
        <row r="3793">
          <cell r="A3793" t="str">
            <v>HERNING</v>
          </cell>
          <cell r="C3793" t="str">
            <v>HANDICAP</v>
          </cell>
          <cell r="I3793" t="str">
            <v>Passagerer</v>
          </cell>
          <cell r="V3793">
            <v>2</v>
          </cell>
        </row>
        <row r="3794">
          <cell r="A3794" t="str">
            <v>HERNING</v>
          </cell>
          <cell r="C3794" t="str">
            <v>HANDICAP</v>
          </cell>
          <cell r="I3794" t="str">
            <v>Netto</v>
          </cell>
          <cell r="V3794">
            <v>240.3</v>
          </cell>
        </row>
        <row r="3795">
          <cell r="A3795" t="str">
            <v>HERNING</v>
          </cell>
          <cell r="C3795" t="str">
            <v>HANDICAP</v>
          </cell>
          <cell r="I3795" t="str">
            <v>Adm.omk</v>
          </cell>
          <cell r="V3795">
            <v>0</v>
          </cell>
        </row>
        <row r="3796">
          <cell r="A3796" t="str">
            <v>HERNING</v>
          </cell>
          <cell r="C3796" t="str">
            <v>HANDICAP</v>
          </cell>
          <cell r="I3796" t="str">
            <v>EB</v>
          </cell>
          <cell r="V3796">
            <v>517</v>
          </cell>
        </row>
        <row r="3797">
          <cell r="A3797" t="str">
            <v>HERNING</v>
          </cell>
          <cell r="C3797" t="str">
            <v>HANDICAP</v>
          </cell>
          <cell r="I3797" t="str">
            <v>Ture</v>
          </cell>
          <cell r="V3797">
            <v>1</v>
          </cell>
        </row>
        <row r="3798">
          <cell r="A3798" t="str">
            <v>HERNING</v>
          </cell>
          <cell r="C3798" t="str">
            <v>HANDICAP</v>
          </cell>
          <cell r="I3798" t="str">
            <v>Rejselængde</v>
          </cell>
          <cell r="V3798">
            <v>109</v>
          </cell>
        </row>
        <row r="3799">
          <cell r="A3799" t="str">
            <v>HERNING</v>
          </cell>
          <cell r="C3799" t="str">
            <v>HANDICAP</v>
          </cell>
          <cell r="I3799" t="str">
            <v>Passagerer</v>
          </cell>
          <cell r="V3799">
            <v>1</v>
          </cell>
        </row>
        <row r="3800">
          <cell r="A3800" t="str">
            <v>HERNING</v>
          </cell>
          <cell r="C3800" t="str">
            <v>HANDICAP</v>
          </cell>
          <cell r="I3800" t="str">
            <v>Netto</v>
          </cell>
          <cell r="V3800">
            <v>26.8</v>
          </cell>
        </row>
        <row r="3801">
          <cell r="A3801" t="str">
            <v>HERNING</v>
          </cell>
          <cell r="C3801" t="str">
            <v>HANDICAP</v>
          </cell>
          <cell r="I3801" t="str">
            <v>Adm.omk</v>
          </cell>
          <cell r="V3801">
            <v>0</v>
          </cell>
        </row>
        <row r="3802">
          <cell r="A3802" t="str">
            <v>HERNING</v>
          </cell>
          <cell r="C3802" t="str">
            <v>HANDICAP</v>
          </cell>
          <cell r="I3802" t="str">
            <v>EB</v>
          </cell>
          <cell r="V3802">
            <v>881</v>
          </cell>
        </row>
        <row r="3803">
          <cell r="A3803" t="str">
            <v>HERNING</v>
          </cell>
          <cell r="C3803" t="str">
            <v>HANDICAP</v>
          </cell>
          <cell r="I3803" t="str">
            <v>Ture</v>
          </cell>
          <cell r="V3803">
            <v>1</v>
          </cell>
        </row>
        <row r="3804">
          <cell r="A3804" t="str">
            <v>HERNING</v>
          </cell>
          <cell r="C3804" t="str">
            <v>HANDICAP</v>
          </cell>
          <cell r="I3804" t="str">
            <v>Rejselængde</v>
          </cell>
          <cell r="V3804">
            <v>137</v>
          </cell>
        </row>
        <row r="3805">
          <cell r="A3805" t="str">
            <v>HERNING</v>
          </cell>
          <cell r="C3805" t="str">
            <v>HANDICAP</v>
          </cell>
          <cell r="I3805" t="str">
            <v>Passagerer</v>
          </cell>
          <cell r="V3805">
            <v>1</v>
          </cell>
        </row>
        <row r="3806">
          <cell r="A3806" t="str">
            <v>HERNING</v>
          </cell>
          <cell r="C3806" t="str">
            <v>HANDICAP</v>
          </cell>
          <cell r="I3806" t="str">
            <v>Netto</v>
          </cell>
          <cell r="V3806">
            <v>987.4</v>
          </cell>
        </row>
        <row r="3807">
          <cell r="A3807" t="str">
            <v>HERNING</v>
          </cell>
          <cell r="C3807" t="str">
            <v>HANDICAP</v>
          </cell>
          <cell r="I3807" t="str">
            <v>Adm.omk</v>
          </cell>
          <cell r="V3807">
            <v>0</v>
          </cell>
        </row>
        <row r="3808">
          <cell r="A3808" t="str">
            <v>HERNING</v>
          </cell>
          <cell r="C3808" t="str">
            <v>HANDICAP</v>
          </cell>
          <cell r="I3808" t="str">
            <v>EB</v>
          </cell>
          <cell r="V3808">
            <v>176</v>
          </cell>
        </row>
        <row r="3809">
          <cell r="A3809" t="str">
            <v>HERNING</v>
          </cell>
          <cell r="C3809" t="str">
            <v>HANDICAP</v>
          </cell>
          <cell r="I3809" t="str">
            <v>Ture</v>
          </cell>
          <cell r="V3809">
            <v>2</v>
          </cell>
        </row>
        <row r="3810">
          <cell r="A3810" t="str">
            <v>HERNING</v>
          </cell>
          <cell r="C3810" t="str">
            <v>HANDICAP</v>
          </cell>
          <cell r="I3810" t="str">
            <v>Rejselængde</v>
          </cell>
          <cell r="V3810">
            <v>44</v>
          </cell>
        </row>
        <row r="3811">
          <cell r="A3811" t="str">
            <v>HERNING</v>
          </cell>
          <cell r="C3811" t="str">
            <v>HANDICAP</v>
          </cell>
          <cell r="I3811" t="str">
            <v>Passagerer</v>
          </cell>
          <cell r="V3811">
            <v>2</v>
          </cell>
        </row>
        <row r="3812">
          <cell r="A3812" t="str">
            <v>HERNING</v>
          </cell>
          <cell r="C3812" t="str">
            <v>HANDICAP</v>
          </cell>
          <cell r="I3812" t="str">
            <v>Netto</v>
          </cell>
          <cell r="V3812">
            <v>3986.07</v>
          </cell>
        </row>
        <row r="3813">
          <cell r="A3813" t="str">
            <v>HERNING</v>
          </cell>
          <cell r="C3813" t="str">
            <v>HANDICAP</v>
          </cell>
          <cell r="I3813" t="str">
            <v>Adm.omk</v>
          </cell>
          <cell r="V3813">
            <v>0</v>
          </cell>
        </row>
        <row r="3814">
          <cell r="A3814" t="str">
            <v>HERNING</v>
          </cell>
          <cell r="C3814" t="str">
            <v>HANDICAP</v>
          </cell>
          <cell r="I3814" t="str">
            <v>EB</v>
          </cell>
          <cell r="V3814">
            <v>2186</v>
          </cell>
        </row>
        <row r="3815">
          <cell r="A3815" t="str">
            <v>HERNING</v>
          </cell>
          <cell r="C3815" t="str">
            <v>HANDICAP</v>
          </cell>
          <cell r="I3815" t="str">
            <v>Ture</v>
          </cell>
          <cell r="V3815">
            <v>5</v>
          </cell>
        </row>
        <row r="3816">
          <cell r="A3816" t="str">
            <v>HERNING</v>
          </cell>
          <cell r="C3816" t="str">
            <v>HANDICAP</v>
          </cell>
          <cell r="I3816" t="str">
            <v>Rejselængde</v>
          </cell>
          <cell r="V3816">
            <v>459</v>
          </cell>
        </row>
        <row r="3817">
          <cell r="A3817" t="str">
            <v>HERNING</v>
          </cell>
          <cell r="C3817" t="str">
            <v>HANDICAP</v>
          </cell>
          <cell r="I3817" t="str">
            <v>Passagerer</v>
          </cell>
          <cell r="V3817">
            <v>8</v>
          </cell>
        </row>
        <row r="3818">
          <cell r="A3818" t="str">
            <v>HERNING</v>
          </cell>
          <cell r="C3818" t="str">
            <v>HANDICAP</v>
          </cell>
          <cell r="I3818" t="str">
            <v>Netto</v>
          </cell>
          <cell r="V3818">
            <v>16204.339999999998</v>
          </cell>
        </row>
        <row r="3819">
          <cell r="A3819" t="str">
            <v>HERNING</v>
          </cell>
          <cell r="C3819" t="str">
            <v>HANDICAP</v>
          </cell>
          <cell r="I3819" t="str">
            <v>Adm.omk</v>
          </cell>
          <cell r="V3819">
            <v>0</v>
          </cell>
        </row>
        <row r="3820">
          <cell r="A3820" t="str">
            <v>HERNING</v>
          </cell>
          <cell r="C3820" t="str">
            <v>HANDICAP</v>
          </cell>
          <cell r="I3820" t="str">
            <v>EB</v>
          </cell>
          <cell r="V3820">
            <v>7406</v>
          </cell>
        </row>
        <row r="3821">
          <cell r="A3821" t="str">
            <v>HERNING</v>
          </cell>
          <cell r="C3821" t="str">
            <v>HANDICAP</v>
          </cell>
          <cell r="I3821" t="str">
            <v>Ture</v>
          </cell>
          <cell r="V3821">
            <v>20</v>
          </cell>
        </row>
        <row r="3822">
          <cell r="A3822" t="str">
            <v>HERNING</v>
          </cell>
          <cell r="C3822" t="str">
            <v>HANDICAP</v>
          </cell>
          <cell r="I3822" t="str">
            <v>Rejselængde</v>
          </cell>
          <cell r="V3822">
            <v>1810</v>
          </cell>
        </row>
        <row r="3823">
          <cell r="A3823" t="str">
            <v>HERNING</v>
          </cell>
          <cell r="C3823" t="str">
            <v>HANDICAP</v>
          </cell>
          <cell r="I3823" t="str">
            <v>Passagerer</v>
          </cell>
          <cell r="V3823">
            <v>21</v>
          </cell>
        </row>
        <row r="3824">
          <cell r="A3824" t="str">
            <v>HERNING</v>
          </cell>
          <cell r="C3824" t="str">
            <v>HANDICAP</v>
          </cell>
          <cell r="I3824" t="str">
            <v>Netto</v>
          </cell>
          <cell r="V3824">
            <v>9958.0399999999991</v>
          </cell>
        </row>
        <row r="3825">
          <cell r="A3825" t="str">
            <v>HERNING</v>
          </cell>
          <cell r="C3825" t="str">
            <v>HANDICAP</v>
          </cell>
          <cell r="I3825" t="str">
            <v>Adm.omk</v>
          </cell>
          <cell r="V3825">
            <v>0</v>
          </cell>
        </row>
        <row r="3826">
          <cell r="A3826" t="str">
            <v>HERNING</v>
          </cell>
          <cell r="C3826" t="str">
            <v>HANDICAP</v>
          </cell>
          <cell r="I3826" t="str">
            <v>EB</v>
          </cell>
          <cell r="V3826">
            <v>2620</v>
          </cell>
        </row>
        <row r="3827">
          <cell r="A3827" t="str">
            <v>HERNING</v>
          </cell>
          <cell r="C3827" t="str">
            <v>HANDICAP</v>
          </cell>
          <cell r="I3827" t="str">
            <v>Ture</v>
          </cell>
          <cell r="V3827">
            <v>6</v>
          </cell>
        </row>
        <row r="3828">
          <cell r="A3828" t="str">
            <v>HERNING</v>
          </cell>
          <cell r="C3828" t="str">
            <v>HANDICAP</v>
          </cell>
          <cell r="I3828" t="str">
            <v>Rejselængde</v>
          </cell>
          <cell r="V3828">
            <v>559</v>
          </cell>
        </row>
        <row r="3829">
          <cell r="A3829" t="str">
            <v>HERNING</v>
          </cell>
          <cell r="C3829" t="str">
            <v>HANDICAP</v>
          </cell>
          <cell r="I3829" t="str">
            <v>Passagerer</v>
          </cell>
          <cell r="V3829">
            <v>8</v>
          </cell>
        </row>
        <row r="3830">
          <cell r="A3830" t="str">
            <v>HERNING</v>
          </cell>
          <cell r="C3830" t="str">
            <v>HANDICAP</v>
          </cell>
          <cell r="I3830" t="str">
            <v>Netto</v>
          </cell>
          <cell r="V3830">
            <v>1074.6600000000001</v>
          </cell>
        </row>
        <row r="3831">
          <cell r="A3831" t="str">
            <v>HERNING</v>
          </cell>
          <cell r="C3831" t="str">
            <v>HANDICAP</v>
          </cell>
          <cell r="I3831" t="str">
            <v>Adm.omk</v>
          </cell>
          <cell r="V3831">
            <v>0</v>
          </cell>
        </row>
        <row r="3832">
          <cell r="A3832" t="str">
            <v>HERNING</v>
          </cell>
          <cell r="C3832" t="str">
            <v>HANDICAP</v>
          </cell>
          <cell r="I3832" t="str">
            <v>EB</v>
          </cell>
          <cell r="V3832">
            <v>1258</v>
          </cell>
        </row>
        <row r="3833">
          <cell r="A3833" t="str">
            <v>HERNING</v>
          </cell>
          <cell r="C3833" t="str">
            <v>HANDICAP</v>
          </cell>
          <cell r="I3833" t="str">
            <v>Ture</v>
          </cell>
          <cell r="V3833">
            <v>1</v>
          </cell>
        </row>
        <row r="3834">
          <cell r="A3834" t="str">
            <v>HERNING</v>
          </cell>
          <cell r="C3834" t="str">
            <v>HANDICAP</v>
          </cell>
          <cell r="I3834" t="str">
            <v>Rejselængde</v>
          </cell>
          <cell r="V3834">
            <v>166</v>
          </cell>
        </row>
        <row r="3835">
          <cell r="A3835" t="str">
            <v>HERNING</v>
          </cell>
          <cell r="C3835" t="str">
            <v>HANDICAP</v>
          </cell>
          <cell r="I3835" t="str">
            <v>Passagerer</v>
          </cell>
          <cell r="V3835">
            <v>2</v>
          </cell>
        </row>
        <row r="3836">
          <cell r="A3836" t="str">
            <v>HERNING</v>
          </cell>
          <cell r="C3836" t="str">
            <v>HANDICAP</v>
          </cell>
          <cell r="I3836" t="str">
            <v>Netto</v>
          </cell>
          <cell r="V3836">
            <v>2231.04</v>
          </cell>
        </row>
        <row r="3837">
          <cell r="A3837" t="str">
            <v>HERNING</v>
          </cell>
          <cell r="C3837" t="str">
            <v>HANDICAP</v>
          </cell>
          <cell r="I3837" t="str">
            <v>Adm.omk</v>
          </cell>
          <cell r="V3837">
            <v>0</v>
          </cell>
        </row>
        <row r="3838">
          <cell r="A3838" t="str">
            <v>HERNING</v>
          </cell>
          <cell r="C3838" t="str">
            <v>HANDICAP</v>
          </cell>
          <cell r="I3838" t="str">
            <v>EB</v>
          </cell>
          <cell r="V3838">
            <v>323</v>
          </cell>
        </row>
        <row r="3839">
          <cell r="A3839" t="str">
            <v>HERNING</v>
          </cell>
          <cell r="C3839" t="str">
            <v>HANDICAP</v>
          </cell>
          <cell r="I3839" t="str">
            <v>Ture</v>
          </cell>
          <cell r="V3839">
            <v>1</v>
          </cell>
        </row>
        <row r="3840">
          <cell r="A3840" t="str">
            <v>HERNING</v>
          </cell>
          <cell r="C3840" t="str">
            <v>HANDICAP</v>
          </cell>
          <cell r="I3840" t="str">
            <v>Rejselængde</v>
          </cell>
          <cell r="V3840">
            <v>43</v>
          </cell>
        </row>
        <row r="3841">
          <cell r="A3841" t="str">
            <v>HERNING</v>
          </cell>
          <cell r="C3841" t="str">
            <v>HANDICAP</v>
          </cell>
          <cell r="I3841" t="str">
            <v>Passagerer</v>
          </cell>
          <cell r="V3841">
            <v>2</v>
          </cell>
        </row>
        <row r="3842">
          <cell r="A3842" t="str">
            <v>HERNING</v>
          </cell>
          <cell r="C3842" t="str">
            <v>HANDICAP</v>
          </cell>
          <cell r="I3842" t="str">
            <v>Netto</v>
          </cell>
          <cell r="V3842">
            <v>1741.73</v>
          </cell>
        </row>
        <row r="3843">
          <cell r="A3843" t="str">
            <v>HERNING</v>
          </cell>
          <cell r="C3843" t="str">
            <v>HANDICAP</v>
          </cell>
          <cell r="I3843" t="str">
            <v>Adm.omk</v>
          </cell>
          <cell r="V3843">
            <v>0</v>
          </cell>
        </row>
        <row r="3844">
          <cell r="A3844" t="str">
            <v>HERNING</v>
          </cell>
          <cell r="C3844" t="str">
            <v>HANDICAP</v>
          </cell>
          <cell r="I3844" t="str">
            <v>EB</v>
          </cell>
          <cell r="V3844">
            <v>874</v>
          </cell>
        </row>
        <row r="3845">
          <cell r="A3845" t="str">
            <v>HERNING</v>
          </cell>
          <cell r="C3845" t="str">
            <v>HANDICAP</v>
          </cell>
          <cell r="I3845" t="str">
            <v>Ture</v>
          </cell>
          <cell r="V3845">
            <v>2</v>
          </cell>
        </row>
        <row r="3846">
          <cell r="A3846" t="str">
            <v>HERNING</v>
          </cell>
          <cell r="C3846" t="str">
            <v>HANDICAP</v>
          </cell>
          <cell r="I3846" t="str">
            <v>Rejselængde</v>
          </cell>
          <cell r="V3846">
            <v>175</v>
          </cell>
        </row>
        <row r="3847">
          <cell r="A3847" t="str">
            <v>HERNING</v>
          </cell>
          <cell r="C3847" t="str">
            <v>HANDICAP</v>
          </cell>
          <cell r="I3847" t="str">
            <v>Passagerer</v>
          </cell>
          <cell r="V3847">
            <v>3</v>
          </cell>
        </row>
        <row r="3848">
          <cell r="A3848" t="str">
            <v>HERNING</v>
          </cell>
          <cell r="C3848" t="str">
            <v>HANDICAP</v>
          </cell>
          <cell r="I3848" t="str">
            <v>Netto</v>
          </cell>
          <cell r="V3848">
            <v>148.69</v>
          </cell>
        </row>
        <row r="3849">
          <cell r="A3849" t="str">
            <v>HERNING</v>
          </cell>
          <cell r="C3849" t="str">
            <v>HANDICAP</v>
          </cell>
          <cell r="I3849" t="str">
            <v>Adm.omk</v>
          </cell>
          <cell r="V3849">
            <v>0</v>
          </cell>
        </row>
        <row r="3850">
          <cell r="A3850" t="str">
            <v>HERNING</v>
          </cell>
          <cell r="C3850" t="str">
            <v>HANDICAP</v>
          </cell>
          <cell r="I3850" t="str">
            <v>EB</v>
          </cell>
          <cell r="V3850">
            <v>124</v>
          </cell>
        </row>
        <row r="3851">
          <cell r="A3851" t="str">
            <v>HERNING</v>
          </cell>
          <cell r="C3851" t="str">
            <v>HANDICAP</v>
          </cell>
          <cell r="I3851" t="str">
            <v>Ture</v>
          </cell>
          <cell r="V3851">
            <v>2</v>
          </cell>
        </row>
        <row r="3852">
          <cell r="A3852" t="str">
            <v>HERNING</v>
          </cell>
          <cell r="C3852" t="str">
            <v>HANDICAP</v>
          </cell>
          <cell r="I3852" t="str">
            <v>Rejselængde</v>
          </cell>
          <cell r="V3852">
            <v>0</v>
          </cell>
        </row>
        <row r="3853">
          <cell r="A3853" t="str">
            <v>HERNING</v>
          </cell>
          <cell r="C3853" t="str">
            <v>HANDICAP</v>
          </cell>
          <cell r="I3853" t="str">
            <v>Passagerer</v>
          </cell>
          <cell r="V3853">
            <v>4</v>
          </cell>
        </row>
        <row r="3854">
          <cell r="A3854" t="str">
            <v>HERNING</v>
          </cell>
          <cell r="C3854" t="str">
            <v>HANDICAP</v>
          </cell>
          <cell r="I3854" t="str">
            <v>Netto</v>
          </cell>
          <cell r="V3854">
            <v>1455.76</v>
          </cell>
        </row>
        <row r="3855">
          <cell r="A3855" t="str">
            <v>HERNING</v>
          </cell>
          <cell r="C3855" t="str">
            <v>HANDICAP</v>
          </cell>
          <cell r="I3855" t="str">
            <v>Adm.omk</v>
          </cell>
          <cell r="V3855">
            <v>0</v>
          </cell>
        </row>
        <row r="3856">
          <cell r="A3856" t="str">
            <v>HERNING</v>
          </cell>
          <cell r="C3856" t="str">
            <v>HANDICAP</v>
          </cell>
          <cell r="I3856" t="str">
            <v>EB</v>
          </cell>
          <cell r="V3856">
            <v>478</v>
          </cell>
        </row>
        <row r="3857">
          <cell r="A3857" t="str">
            <v>HERNING</v>
          </cell>
          <cell r="C3857" t="str">
            <v>HANDICAP</v>
          </cell>
          <cell r="I3857" t="str">
            <v>Ture</v>
          </cell>
          <cell r="V3857">
            <v>1</v>
          </cell>
        </row>
        <row r="3858">
          <cell r="A3858" t="str">
            <v>HERNING</v>
          </cell>
          <cell r="C3858" t="str">
            <v>HANDICAP</v>
          </cell>
          <cell r="I3858" t="str">
            <v>Rejselængde</v>
          </cell>
          <cell r="V3858">
            <v>106</v>
          </cell>
        </row>
        <row r="3859">
          <cell r="A3859" t="str">
            <v>HERNING</v>
          </cell>
          <cell r="C3859" t="str">
            <v>HANDICAP</v>
          </cell>
          <cell r="I3859" t="str">
            <v>Passagerer</v>
          </cell>
          <cell r="V3859">
            <v>1</v>
          </cell>
        </row>
        <row r="3860">
          <cell r="A3860" t="str">
            <v>HERNING</v>
          </cell>
          <cell r="C3860" t="str">
            <v>HANDICAP</v>
          </cell>
          <cell r="I3860" t="str">
            <v>Netto</v>
          </cell>
          <cell r="V3860">
            <v>28916.129999999997</v>
          </cell>
        </row>
        <row r="3861">
          <cell r="A3861" t="str">
            <v>HERNING</v>
          </cell>
          <cell r="C3861" t="str">
            <v>HANDICAP</v>
          </cell>
          <cell r="I3861" t="str">
            <v>Adm.omk</v>
          </cell>
          <cell r="V3861">
            <v>0</v>
          </cell>
        </row>
        <row r="3862">
          <cell r="A3862" t="str">
            <v>HERNING</v>
          </cell>
          <cell r="C3862" t="str">
            <v>HANDICAP</v>
          </cell>
          <cell r="I3862" t="str">
            <v>EB</v>
          </cell>
          <cell r="V3862">
            <v>6199</v>
          </cell>
        </row>
        <row r="3863">
          <cell r="A3863" t="str">
            <v>HERNING</v>
          </cell>
          <cell r="C3863" t="str">
            <v>HANDICAP</v>
          </cell>
          <cell r="I3863" t="str">
            <v>Ture</v>
          </cell>
          <cell r="V3863">
            <v>37</v>
          </cell>
        </row>
        <row r="3864">
          <cell r="A3864" t="str">
            <v>HERNING</v>
          </cell>
          <cell r="C3864" t="str">
            <v>HANDICAP</v>
          </cell>
          <cell r="I3864" t="str">
            <v>Rejselængde</v>
          </cell>
          <cell r="V3864">
            <v>1234</v>
          </cell>
        </row>
        <row r="3865">
          <cell r="A3865" t="str">
            <v>HERNING</v>
          </cell>
          <cell r="C3865" t="str">
            <v>HANDICAP</v>
          </cell>
          <cell r="I3865" t="str">
            <v>Passagerer</v>
          </cell>
          <cell r="V3865">
            <v>53</v>
          </cell>
        </row>
        <row r="3866">
          <cell r="A3866" t="str">
            <v>HERNING</v>
          </cell>
          <cell r="C3866" t="str">
            <v>HANDICAP</v>
          </cell>
          <cell r="I3866" t="str">
            <v>Netto</v>
          </cell>
          <cell r="V3866">
            <v>1515.06</v>
          </cell>
        </row>
        <row r="3867">
          <cell r="A3867" t="str">
            <v>HERNING</v>
          </cell>
          <cell r="C3867" t="str">
            <v>HANDICAP</v>
          </cell>
          <cell r="I3867" t="str">
            <v>Adm.omk</v>
          </cell>
          <cell r="V3867">
            <v>0</v>
          </cell>
        </row>
        <row r="3868">
          <cell r="A3868" t="str">
            <v>HERNING</v>
          </cell>
          <cell r="C3868" t="str">
            <v>HANDICAP</v>
          </cell>
          <cell r="I3868" t="str">
            <v>EB</v>
          </cell>
          <cell r="V3868">
            <v>596</v>
          </cell>
        </row>
        <row r="3869">
          <cell r="A3869" t="str">
            <v>HERNING</v>
          </cell>
          <cell r="C3869" t="str">
            <v>HANDICAP</v>
          </cell>
          <cell r="I3869" t="str">
            <v>Ture</v>
          </cell>
          <cell r="V3869">
            <v>5</v>
          </cell>
        </row>
        <row r="3870">
          <cell r="A3870" t="str">
            <v>HERNING</v>
          </cell>
          <cell r="C3870" t="str">
            <v>HANDICAP</v>
          </cell>
          <cell r="I3870" t="str">
            <v>Rejselængde</v>
          </cell>
          <cell r="V3870">
            <v>122</v>
          </cell>
        </row>
        <row r="3871">
          <cell r="A3871" t="str">
            <v>HERNING</v>
          </cell>
          <cell r="C3871" t="str">
            <v>HANDICAP</v>
          </cell>
          <cell r="I3871" t="str">
            <v>Passagerer</v>
          </cell>
          <cell r="V3871">
            <v>6</v>
          </cell>
        </row>
        <row r="3872">
          <cell r="A3872" t="str">
            <v>HERNING</v>
          </cell>
          <cell r="C3872" t="str">
            <v>HANDICAP</v>
          </cell>
          <cell r="I3872" t="str">
            <v>Netto</v>
          </cell>
          <cell r="V3872">
            <v>19555.120000000003</v>
          </cell>
        </row>
        <row r="3873">
          <cell r="A3873" t="str">
            <v>HERNING</v>
          </cell>
          <cell r="C3873" t="str">
            <v>HANDICAP</v>
          </cell>
          <cell r="I3873" t="str">
            <v>Adm.omk</v>
          </cell>
          <cell r="V3873">
            <v>0</v>
          </cell>
        </row>
        <row r="3874">
          <cell r="A3874" t="str">
            <v>HERNING</v>
          </cell>
          <cell r="C3874" t="str">
            <v>HANDICAP</v>
          </cell>
          <cell r="I3874" t="str">
            <v>EB</v>
          </cell>
          <cell r="V3874">
            <v>4470</v>
          </cell>
        </row>
        <row r="3875">
          <cell r="A3875" t="str">
            <v>HERNING</v>
          </cell>
          <cell r="C3875" t="str">
            <v>HANDICAP</v>
          </cell>
          <cell r="I3875" t="str">
            <v>Ture</v>
          </cell>
          <cell r="V3875">
            <v>23</v>
          </cell>
        </row>
        <row r="3876">
          <cell r="A3876" t="str">
            <v>HERNING</v>
          </cell>
          <cell r="C3876" t="str">
            <v>HANDICAP</v>
          </cell>
          <cell r="I3876" t="str">
            <v>Rejselængde</v>
          </cell>
          <cell r="V3876">
            <v>856</v>
          </cell>
        </row>
        <row r="3877">
          <cell r="A3877" t="str">
            <v>HERNING</v>
          </cell>
          <cell r="C3877" t="str">
            <v>HANDICAP</v>
          </cell>
          <cell r="I3877" t="str">
            <v>Passagerer</v>
          </cell>
          <cell r="V3877">
            <v>38</v>
          </cell>
        </row>
        <row r="3878">
          <cell r="A3878" t="str">
            <v>HERNING</v>
          </cell>
          <cell r="C3878" t="str">
            <v>HANDICAP</v>
          </cell>
          <cell r="I3878" t="str">
            <v>Netto</v>
          </cell>
          <cell r="V3878">
            <v>11096.17</v>
          </cell>
        </row>
        <row r="3879">
          <cell r="A3879" t="str">
            <v>HERNING</v>
          </cell>
          <cell r="C3879" t="str">
            <v>HANDICAP</v>
          </cell>
          <cell r="I3879" t="str">
            <v>Adm.omk</v>
          </cell>
          <cell r="V3879">
            <v>0</v>
          </cell>
        </row>
        <row r="3880">
          <cell r="A3880" t="str">
            <v>HERNING</v>
          </cell>
          <cell r="C3880" t="str">
            <v>HANDICAP</v>
          </cell>
          <cell r="I3880" t="str">
            <v>EB</v>
          </cell>
          <cell r="V3880">
            <v>2762</v>
          </cell>
        </row>
        <row r="3881">
          <cell r="A3881" t="str">
            <v>HERNING</v>
          </cell>
          <cell r="C3881" t="str">
            <v>HANDICAP</v>
          </cell>
          <cell r="I3881" t="str">
            <v>Ture</v>
          </cell>
          <cell r="V3881">
            <v>20</v>
          </cell>
        </row>
        <row r="3882">
          <cell r="A3882" t="str">
            <v>HERNING</v>
          </cell>
          <cell r="C3882" t="str">
            <v>HANDICAP</v>
          </cell>
          <cell r="I3882" t="str">
            <v>Rejselængde</v>
          </cell>
          <cell r="V3882">
            <v>597</v>
          </cell>
        </row>
        <row r="3883">
          <cell r="A3883" t="str">
            <v>HERNING</v>
          </cell>
          <cell r="C3883" t="str">
            <v>HANDICAP</v>
          </cell>
          <cell r="I3883" t="str">
            <v>Passagerer</v>
          </cell>
          <cell r="V3883">
            <v>23</v>
          </cell>
        </row>
        <row r="3884">
          <cell r="A3884" t="str">
            <v>HERNING</v>
          </cell>
          <cell r="C3884" t="str">
            <v>HANDICAP</v>
          </cell>
          <cell r="I3884" t="str">
            <v>Netto</v>
          </cell>
          <cell r="V3884">
            <v>5636.66</v>
          </cell>
        </row>
        <row r="3885">
          <cell r="A3885" t="str">
            <v>HERNING</v>
          </cell>
          <cell r="C3885" t="str">
            <v>HANDICAP</v>
          </cell>
          <cell r="I3885" t="str">
            <v>Adm.omk</v>
          </cell>
          <cell r="V3885">
            <v>0</v>
          </cell>
        </row>
        <row r="3886">
          <cell r="A3886" t="str">
            <v>HERNING</v>
          </cell>
          <cell r="C3886" t="str">
            <v>HANDICAP</v>
          </cell>
          <cell r="I3886" t="str">
            <v>EB</v>
          </cell>
          <cell r="V3886">
            <v>912</v>
          </cell>
        </row>
        <row r="3887">
          <cell r="A3887" t="str">
            <v>HERNING</v>
          </cell>
          <cell r="C3887" t="str">
            <v>HANDICAP</v>
          </cell>
          <cell r="I3887" t="str">
            <v>Ture</v>
          </cell>
          <cell r="V3887">
            <v>10</v>
          </cell>
        </row>
        <row r="3888">
          <cell r="A3888" t="str">
            <v>HERNING</v>
          </cell>
          <cell r="C3888" t="str">
            <v>HANDICAP</v>
          </cell>
          <cell r="I3888" t="str">
            <v>Rejselængde</v>
          </cell>
          <cell r="V3888">
            <v>228</v>
          </cell>
        </row>
        <row r="3889">
          <cell r="A3889" t="str">
            <v>HERNING</v>
          </cell>
          <cell r="C3889" t="str">
            <v>HANDICAP</v>
          </cell>
          <cell r="I3889" t="str">
            <v>Passagerer</v>
          </cell>
          <cell r="V3889">
            <v>10</v>
          </cell>
        </row>
        <row r="3890">
          <cell r="A3890" t="str">
            <v>HERNING</v>
          </cell>
          <cell r="C3890" t="str">
            <v>HANDICAP</v>
          </cell>
          <cell r="I3890" t="str">
            <v>Netto</v>
          </cell>
          <cell r="V3890">
            <v>2716.66</v>
          </cell>
        </row>
        <row r="3891">
          <cell r="A3891" t="str">
            <v>HERNING</v>
          </cell>
          <cell r="C3891" t="str">
            <v>HANDICAP</v>
          </cell>
          <cell r="I3891" t="str">
            <v>Adm.omk</v>
          </cell>
          <cell r="V3891">
            <v>0</v>
          </cell>
        </row>
        <row r="3892">
          <cell r="A3892" t="str">
            <v>HERNING</v>
          </cell>
          <cell r="C3892" t="str">
            <v>HANDICAP</v>
          </cell>
          <cell r="I3892" t="str">
            <v>EB</v>
          </cell>
          <cell r="V3892">
            <v>448</v>
          </cell>
        </row>
        <row r="3893">
          <cell r="A3893" t="str">
            <v>HERNING</v>
          </cell>
          <cell r="C3893" t="str">
            <v>HANDICAP</v>
          </cell>
          <cell r="I3893" t="str">
            <v>Ture</v>
          </cell>
          <cell r="V3893">
            <v>2</v>
          </cell>
        </row>
        <row r="3894">
          <cell r="A3894" t="str">
            <v>HERNING</v>
          </cell>
          <cell r="C3894" t="str">
            <v>HANDICAP</v>
          </cell>
          <cell r="I3894" t="str">
            <v>Rejselængde</v>
          </cell>
          <cell r="V3894">
            <v>112</v>
          </cell>
        </row>
        <row r="3895">
          <cell r="A3895" t="str">
            <v>HERNING</v>
          </cell>
          <cell r="C3895" t="str">
            <v>HANDICAP</v>
          </cell>
          <cell r="I3895" t="str">
            <v>Passagerer</v>
          </cell>
          <cell r="V3895">
            <v>2</v>
          </cell>
        </row>
        <row r="3896">
          <cell r="A3896" t="str">
            <v>HERNING</v>
          </cell>
          <cell r="C3896" t="str">
            <v>HANDICAP</v>
          </cell>
          <cell r="I3896" t="str">
            <v>Netto</v>
          </cell>
          <cell r="V3896">
            <v>582.64</v>
          </cell>
        </row>
        <row r="3897">
          <cell r="A3897" t="str">
            <v>HERNING</v>
          </cell>
          <cell r="C3897" t="str">
            <v>HANDICAP</v>
          </cell>
          <cell r="I3897" t="str">
            <v>Adm.omk</v>
          </cell>
          <cell r="V3897">
            <v>0</v>
          </cell>
        </row>
        <row r="3898">
          <cell r="A3898" t="str">
            <v>HERNING</v>
          </cell>
          <cell r="C3898" t="str">
            <v>HANDICAP</v>
          </cell>
          <cell r="I3898" t="str">
            <v>EB</v>
          </cell>
          <cell r="V3898">
            <v>0</v>
          </cell>
        </row>
        <row r="3899">
          <cell r="A3899" t="str">
            <v>HERNING</v>
          </cell>
          <cell r="C3899" t="str">
            <v>HANDICAP</v>
          </cell>
          <cell r="I3899" t="str">
            <v>Ture</v>
          </cell>
          <cell r="V3899">
            <v>2</v>
          </cell>
        </row>
        <row r="3900">
          <cell r="A3900" t="str">
            <v>HERNING</v>
          </cell>
          <cell r="C3900" t="str">
            <v>HANDICAP</v>
          </cell>
          <cell r="I3900" t="str">
            <v>Rejselængde</v>
          </cell>
          <cell r="V3900">
            <v>44</v>
          </cell>
        </row>
        <row r="3901">
          <cell r="A3901" t="str">
            <v>HERNING</v>
          </cell>
          <cell r="C3901" t="str">
            <v>HANDICAP</v>
          </cell>
          <cell r="I3901" t="str">
            <v>Passagerer</v>
          </cell>
          <cell r="V3901">
            <v>2</v>
          </cell>
        </row>
        <row r="3902">
          <cell r="A3902" t="str">
            <v>HERNING</v>
          </cell>
          <cell r="C3902" t="str">
            <v>HANDICAP</v>
          </cell>
          <cell r="I3902" t="str">
            <v>Netto</v>
          </cell>
          <cell r="V3902">
            <v>-93.16</v>
          </cell>
        </row>
        <row r="3903">
          <cell r="A3903" t="str">
            <v>HERNING</v>
          </cell>
          <cell r="C3903" t="str">
            <v>HANDICAP</v>
          </cell>
          <cell r="I3903" t="str">
            <v>Adm.omk</v>
          </cell>
          <cell r="V3903">
            <v>0</v>
          </cell>
        </row>
        <row r="3904">
          <cell r="A3904" t="str">
            <v>HERNING</v>
          </cell>
          <cell r="C3904" t="str">
            <v>HANDICAP</v>
          </cell>
          <cell r="I3904" t="str">
            <v>EB</v>
          </cell>
          <cell r="V3904">
            <v>2440</v>
          </cell>
        </row>
        <row r="3905">
          <cell r="A3905" t="str">
            <v>HERNING</v>
          </cell>
          <cell r="C3905" t="str">
            <v>HANDICAP</v>
          </cell>
          <cell r="I3905" t="str">
            <v>Ture</v>
          </cell>
          <cell r="V3905">
            <v>1</v>
          </cell>
        </row>
        <row r="3906">
          <cell r="A3906" t="str">
            <v>HERNING</v>
          </cell>
          <cell r="C3906" t="str">
            <v>HANDICAP</v>
          </cell>
          <cell r="I3906" t="str">
            <v>Rejselængde</v>
          </cell>
          <cell r="V3906">
            <v>270</v>
          </cell>
        </row>
        <row r="3907">
          <cell r="A3907" t="str">
            <v>HERNING</v>
          </cell>
          <cell r="C3907" t="str">
            <v>HANDICAP</v>
          </cell>
          <cell r="I3907" t="str">
            <v>Passagerer</v>
          </cell>
          <cell r="V3907">
            <v>1</v>
          </cell>
        </row>
        <row r="3908">
          <cell r="A3908" t="str">
            <v>HERNING</v>
          </cell>
          <cell r="C3908" t="str">
            <v>HANDICAP</v>
          </cell>
          <cell r="I3908" t="str">
            <v>Netto</v>
          </cell>
          <cell r="V3908">
            <v>17816.240000000002</v>
          </cell>
        </row>
        <row r="3909">
          <cell r="A3909" t="str">
            <v>HERNING</v>
          </cell>
          <cell r="C3909" t="str">
            <v>HANDICAP</v>
          </cell>
          <cell r="I3909" t="str">
            <v>Adm.omk</v>
          </cell>
          <cell r="V3909">
            <v>0</v>
          </cell>
        </row>
        <row r="3910">
          <cell r="A3910" t="str">
            <v>HERNING</v>
          </cell>
          <cell r="C3910" t="str">
            <v>HANDICAP</v>
          </cell>
          <cell r="I3910" t="str">
            <v>EB</v>
          </cell>
          <cell r="V3910">
            <v>3596</v>
          </cell>
        </row>
        <row r="3911">
          <cell r="A3911" t="str">
            <v>HERNING</v>
          </cell>
          <cell r="C3911" t="str">
            <v>HANDICAP</v>
          </cell>
          <cell r="I3911" t="str">
            <v>Ture</v>
          </cell>
          <cell r="V3911">
            <v>18</v>
          </cell>
        </row>
        <row r="3912">
          <cell r="A3912" t="str">
            <v>HERNING</v>
          </cell>
          <cell r="C3912" t="str">
            <v>HANDICAP</v>
          </cell>
          <cell r="I3912" t="str">
            <v>Rejselængde</v>
          </cell>
          <cell r="V3912">
            <v>736</v>
          </cell>
        </row>
        <row r="3913">
          <cell r="A3913" t="str">
            <v>HERNING</v>
          </cell>
          <cell r="C3913" t="str">
            <v>HANDICAP</v>
          </cell>
          <cell r="I3913" t="str">
            <v>Passagerer</v>
          </cell>
          <cell r="V3913">
            <v>28</v>
          </cell>
        </row>
        <row r="3914">
          <cell r="A3914" t="str">
            <v>HERNING</v>
          </cell>
          <cell r="C3914" t="str">
            <v>HANDICAP</v>
          </cell>
          <cell r="I3914" t="str">
            <v>Netto</v>
          </cell>
          <cell r="V3914">
            <v>9681.9399999999987</v>
          </cell>
        </row>
        <row r="3915">
          <cell r="A3915" t="str">
            <v>HERNING</v>
          </cell>
          <cell r="C3915" t="str">
            <v>HANDICAP</v>
          </cell>
          <cell r="I3915" t="str">
            <v>Adm.omk</v>
          </cell>
          <cell r="V3915">
            <v>0</v>
          </cell>
        </row>
        <row r="3916">
          <cell r="A3916" t="str">
            <v>HERNING</v>
          </cell>
          <cell r="C3916" t="str">
            <v>HANDICAP</v>
          </cell>
          <cell r="I3916" t="str">
            <v>EB</v>
          </cell>
          <cell r="V3916">
            <v>3456</v>
          </cell>
        </row>
        <row r="3917">
          <cell r="A3917" t="str">
            <v>HERNING</v>
          </cell>
          <cell r="C3917" t="str">
            <v>HANDICAP</v>
          </cell>
          <cell r="I3917" t="str">
            <v>Ture</v>
          </cell>
          <cell r="V3917">
            <v>21</v>
          </cell>
        </row>
        <row r="3918">
          <cell r="A3918" t="str">
            <v>HERNING</v>
          </cell>
          <cell r="C3918" t="str">
            <v>HANDICAP</v>
          </cell>
          <cell r="I3918" t="str">
            <v>Rejselængde</v>
          </cell>
          <cell r="V3918">
            <v>864</v>
          </cell>
        </row>
        <row r="3919">
          <cell r="A3919" t="str">
            <v>HERNING</v>
          </cell>
          <cell r="C3919" t="str">
            <v>HANDICAP</v>
          </cell>
          <cell r="I3919" t="str">
            <v>Passagerer</v>
          </cell>
          <cell r="V3919">
            <v>21</v>
          </cell>
        </row>
        <row r="3920">
          <cell r="A3920" t="str">
            <v>HERNING</v>
          </cell>
          <cell r="C3920" t="str">
            <v>HANDICAP</v>
          </cell>
          <cell r="I3920" t="str">
            <v>Netto</v>
          </cell>
          <cell r="V3920">
            <v>24306.79</v>
          </cell>
        </row>
        <row r="3921">
          <cell r="A3921" t="str">
            <v>HERNING</v>
          </cell>
          <cell r="C3921" t="str">
            <v>HANDICAP</v>
          </cell>
          <cell r="I3921" t="str">
            <v>Adm.omk</v>
          </cell>
          <cell r="V3921">
            <v>0</v>
          </cell>
        </row>
        <row r="3922">
          <cell r="A3922" t="str">
            <v>HERNING</v>
          </cell>
          <cell r="C3922" t="str">
            <v>HANDICAP</v>
          </cell>
          <cell r="I3922" t="str">
            <v>EB</v>
          </cell>
          <cell r="V3922">
            <v>4201</v>
          </cell>
        </row>
        <row r="3923">
          <cell r="A3923" t="str">
            <v>HERNING</v>
          </cell>
          <cell r="C3923" t="str">
            <v>HANDICAP</v>
          </cell>
          <cell r="I3923" t="str">
            <v>Ture</v>
          </cell>
          <cell r="V3923">
            <v>28</v>
          </cell>
        </row>
        <row r="3924">
          <cell r="A3924" t="str">
            <v>HERNING</v>
          </cell>
          <cell r="C3924" t="str">
            <v>HANDICAP</v>
          </cell>
          <cell r="I3924" t="str">
            <v>Rejselængde</v>
          </cell>
          <cell r="V3924">
            <v>973</v>
          </cell>
        </row>
        <row r="3925">
          <cell r="A3925" t="str">
            <v>HERNING</v>
          </cell>
          <cell r="C3925" t="str">
            <v>HANDICAP</v>
          </cell>
          <cell r="I3925" t="str">
            <v>Passagerer</v>
          </cell>
          <cell r="V3925">
            <v>35</v>
          </cell>
        </row>
        <row r="3926">
          <cell r="A3926" t="str">
            <v>HERNING</v>
          </cell>
          <cell r="C3926" t="str">
            <v>HANDICAP</v>
          </cell>
          <cell r="I3926" t="str">
            <v>Netto</v>
          </cell>
          <cell r="V3926">
            <v>4806.4799999999996</v>
          </cell>
        </row>
        <row r="3927">
          <cell r="A3927" t="str">
            <v>HERNING</v>
          </cell>
          <cell r="C3927" t="str">
            <v>HANDICAP</v>
          </cell>
          <cell r="I3927" t="str">
            <v>Adm.omk</v>
          </cell>
          <cell r="V3927">
            <v>0</v>
          </cell>
        </row>
        <row r="3928">
          <cell r="A3928" t="str">
            <v>HERNING</v>
          </cell>
          <cell r="C3928" t="str">
            <v>HANDICAP</v>
          </cell>
          <cell r="I3928" t="str">
            <v>EB</v>
          </cell>
          <cell r="V3928">
            <v>1772</v>
          </cell>
        </row>
        <row r="3929">
          <cell r="A3929" t="str">
            <v>HERNING</v>
          </cell>
          <cell r="C3929" t="str">
            <v>HANDICAP</v>
          </cell>
          <cell r="I3929" t="str">
            <v>Ture</v>
          </cell>
          <cell r="V3929">
            <v>11</v>
          </cell>
        </row>
        <row r="3930">
          <cell r="A3930" t="str">
            <v>HERNING</v>
          </cell>
          <cell r="C3930" t="str">
            <v>HANDICAP</v>
          </cell>
          <cell r="I3930" t="str">
            <v>Rejselængde</v>
          </cell>
          <cell r="V3930">
            <v>443</v>
          </cell>
        </row>
        <row r="3931">
          <cell r="A3931" t="str">
            <v>HERNING</v>
          </cell>
          <cell r="C3931" t="str">
            <v>HANDICAP</v>
          </cell>
          <cell r="I3931" t="str">
            <v>Passagerer</v>
          </cell>
          <cell r="V3931">
            <v>11</v>
          </cell>
        </row>
        <row r="3932">
          <cell r="A3932" t="str">
            <v>HERNING</v>
          </cell>
          <cell r="C3932" t="str">
            <v>HANDICAP</v>
          </cell>
          <cell r="I3932" t="str">
            <v>Netto</v>
          </cell>
          <cell r="V3932">
            <v>5996.27</v>
          </cell>
        </row>
        <row r="3933">
          <cell r="A3933" t="str">
            <v>HERNING</v>
          </cell>
          <cell r="C3933" t="str">
            <v>HANDICAP</v>
          </cell>
          <cell r="I3933" t="str">
            <v>Adm.omk</v>
          </cell>
          <cell r="V3933">
            <v>0</v>
          </cell>
        </row>
        <row r="3934">
          <cell r="A3934" t="str">
            <v>HERNING</v>
          </cell>
          <cell r="C3934" t="str">
            <v>HANDICAP</v>
          </cell>
          <cell r="I3934" t="str">
            <v>EB</v>
          </cell>
          <cell r="V3934">
            <v>1508</v>
          </cell>
        </row>
        <row r="3935">
          <cell r="A3935" t="str">
            <v>HERNING</v>
          </cell>
          <cell r="C3935" t="str">
            <v>HANDICAP</v>
          </cell>
          <cell r="I3935" t="str">
            <v>Ture</v>
          </cell>
          <cell r="V3935">
            <v>9</v>
          </cell>
        </row>
        <row r="3936">
          <cell r="A3936" t="str">
            <v>HERNING</v>
          </cell>
          <cell r="C3936" t="str">
            <v>HANDICAP</v>
          </cell>
          <cell r="I3936" t="str">
            <v>Rejselængde</v>
          </cell>
          <cell r="V3936">
            <v>377</v>
          </cell>
        </row>
        <row r="3937">
          <cell r="A3937" t="str">
            <v>HERNING</v>
          </cell>
          <cell r="C3937" t="str">
            <v>HANDICAP</v>
          </cell>
          <cell r="I3937" t="str">
            <v>Passagerer</v>
          </cell>
          <cell r="V3937">
            <v>11</v>
          </cell>
        </row>
        <row r="3938">
          <cell r="A3938" t="str">
            <v>HERNING</v>
          </cell>
          <cell r="C3938" t="str">
            <v>HANDICAP</v>
          </cell>
          <cell r="I3938" t="str">
            <v>Netto</v>
          </cell>
          <cell r="V3938">
            <v>764.03</v>
          </cell>
        </row>
        <row r="3939">
          <cell r="A3939" t="str">
            <v>HERNING</v>
          </cell>
          <cell r="C3939" t="str">
            <v>HANDICAP</v>
          </cell>
          <cell r="I3939" t="str">
            <v>Adm.omk</v>
          </cell>
          <cell r="V3939">
            <v>0</v>
          </cell>
        </row>
        <row r="3940">
          <cell r="A3940" t="str">
            <v>HERNING</v>
          </cell>
          <cell r="C3940" t="str">
            <v>HANDICAP</v>
          </cell>
          <cell r="I3940" t="str">
            <v>EB</v>
          </cell>
          <cell r="V3940">
            <v>284</v>
          </cell>
        </row>
        <row r="3941">
          <cell r="A3941" t="str">
            <v>HERNING</v>
          </cell>
          <cell r="C3941" t="str">
            <v>HANDICAP</v>
          </cell>
          <cell r="I3941" t="str">
            <v>Ture</v>
          </cell>
          <cell r="V3941">
            <v>1</v>
          </cell>
        </row>
        <row r="3942">
          <cell r="A3942" t="str">
            <v>HERNING</v>
          </cell>
          <cell r="C3942" t="str">
            <v>HANDICAP</v>
          </cell>
          <cell r="I3942" t="str">
            <v>Rejselængde</v>
          </cell>
          <cell r="V3942">
            <v>71</v>
          </cell>
        </row>
        <row r="3943">
          <cell r="A3943" t="str">
            <v>HERNING</v>
          </cell>
          <cell r="C3943" t="str">
            <v>HANDICAP</v>
          </cell>
          <cell r="I3943" t="str">
            <v>Passagerer</v>
          </cell>
          <cell r="V3943">
            <v>1</v>
          </cell>
        </row>
        <row r="3944">
          <cell r="A3944" t="str">
            <v>HERNING</v>
          </cell>
          <cell r="C3944" t="str">
            <v>HANDICAP</v>
          </cell>
          <cell r="I3944" t="str">
            <v>Netto</v>
          </cell>
          <cell r="V3944">
            <v>1129.1400000000001</v>
          </cell>
        </row>
        <row r="3945">
          <cell r="A3945" t="str">
            <v>HERNING</v>
          </cell>
          <cell r="C3945" t="str">
            <v>HANDICAP</v>
          </cell>
          <cell r="I3945" t="str">
            <v>Adm.omk</v>
          </cell>
          <cell r="V3945">
            <v>0</v>
          </cell>
        </row>
        <row r="3946">
          <cell r="A3946" t="str">
            <v>HERNING</v>
          </cell>
          <cell r="C3946" t="str">
            <v>HANDICAP</v>
          </cell>
          <cell r="I3946" t="str">
            <v>EB</v>
          </cell>
          <cell r="V3946">
            <v>390</v>
          </cell>
        </row>
        <row r="3947">
          <cell r="A3947" t="str">
            <v>HERNING</v>
          </cell>
          <cell r="C3947" t="str">
            <v>HANDICAP</v>
          </cell>
          <cell r="I3947" t="str">
            <v>Ture</v>
          </cell>
          <cell r="V3947">
            <v>1</v>
          </cell>
        </row>
        <row r="3948">
          <cell r="A3948" t="str">
            <v>HERNING</v>
          </cell>
          <cell r="C3948" t="str">
            <v>HANDICAP</v>
          </cell>
          <cell r="I3948" t="str">
            <v>Rejselængde</v>
          </cell>
          <cell r="V3948">
            <v>65</v>
          </cell>
        </row>
        <row r="3949">
          <cell r="A3949" t="str">
            <v>HERNING</v>
          </cell>
          <cell r="C3949" t="str">
            <v>HANDICAP</v>
          </cell>
          <cell r="I3949" t="str">
            <v>Passagerer</v>
          </cell>
          <cell r="V3949">
            <v>2</v>
          </cell>
        </row>
        <row r="3950">
          <cell r="A3950" t="str">
            <v>HERNING</v>
          </cell>
          <cell r="C3950" t="str">
            <v>HANDICAP</v>
          </cell>
          <cell r="I3950" t="str">
            <v>Netto</v>
          </cell>
          <cell r="V3950">
            <v>2570.8000000000002</v>
          </cell>
        </row>
        <row r="3951">
          <cell r="A3951" t="str">
            <v>HERNING</v>
          </cell>
          <cell r="C3951" t="str">
            <v>HANDICAP</v>
          </cell>
          <cell r="I3951" t="str">
            <v>Adm.omk</v>
          </cell>
          <cell r="V3951">
            <v>0</v>
          </cell>
        </row>
        <row r="3952">
          <cell r="A3952" t="str">
            <v>HERNING</v>
          </cell>
          <cell r="C3952" t="str">
            <v>HANDICAP</v>
          </cell>
          <cell r="I3952" t="str">
            <v>EB</v>
          </cell>
          <cell r="V3952">
            <v>1556</v>
          </cell>
        </row>
        <row r="3953">
          <cell r="A3953" t="str">
            <v>HERNING</v>
          </cell>
          <cell r="C3953" t="str">
            <v>HANDICAP</v>
          </cell>
          <cell r="I3953" t="str">
            <v>Ture</v>
          </cell>
          <cell r="V3953">
            <v>5</v>
          </cell>
        </row>
        <row r="3954">
          <cell r="A3954" t="str">
            <v>HERNING</v>
          </cell>
          <cell r="C3954" t="str">
            <v>HANDICAP</v>
          </cell>
          <cell r="I3954" t="str">
            <v>Rejselængde</v>
          </cell>
          <cell r="V3954">
            <v>352</v>
          </cell>
        </row>
        <row r="3955">
          <cell r="A3955" t="str">
            <v>HERNING</v>
          </cell>
          <cell r="C3955" t="str">
            <v>HANDICAP</v>
          </cell>
          <cell r="I3955" t="str">
            <v>Passagerer</v>
          </cell>
          <cell r="V3955">
            <v>6</v>
          </cell>
        </row>
        <row r="3956">
          <cell r="A3956" t="str">
            <v>HERNING</v>
          </cell>
          <cell r="C3956" t="str">
            <v>HANDICAP</v>
          </cell>
          <cell r="I3956" t="str">
            <v>Netto</v>
          </cell>
          <cell r="V3956">
            <v>3837.51</v>
          </cell>
        </row>
        <row r="3957">
          <cell r="A3957" t="str">
            <v>HERNING</v>
          </cell>
          <cell r="C3957" t="str">
            <v>HANDICAP</v>
          </cell>
          <cell r="I3957" t="str">
            <v>Adm.omk</v>
          </cell>
          <cell r="V3957">
            <v>0</v>
          </cell>
        </row>
        <row r="3958">
          <cell r="A3958" t="str">
            <v>HERNING</v>
          </cell>
          <cell r="C3958" t="str">
            <v>HANDICAP</v>
          </cell>
          <cell r="I3958" t="str">
            <v>EB</v>
          </cell>
          <cell r="V3958">
            <v>652</v>
          </cell>
        </row>
        <row r="3959">
          <cell r="A3959" t="str">
            <v>HERNING</v>
          </cell>
          <cell r="C3959" t="str">
            <v>HANDICAP</v>
          </cell>
          <cell r="I3959" t="str">
            <v>Ture</v>
          </cell>
          <cell r="V3959">
            <v>3</v>
          </cell>
        </row>
        <row r="3960">
          <cell r="A3960" t="str">
            <v>HERNING</v>
          </cell>
          <cell r="C3960" t="str">
            <v>HANDICAP</v>
          </cell>
          <cell r="I3960" t="str">
            <v>Rejselængde</v>
          </cell>
          <cell r="V3960">
            <v>163</v>
          </cell>
        </row>
        <row r="3961">
          <cell r="A3961" t="str">
            <v>HERNING</v>
          </cell>
          <cell r="C3961" t="str">
            <v>HANDICAP</v>
          </cell>
          <cell r="I3961" t="str">
            <v>Passagerer</v>
          </cell>
          <cell r="V3961">
            <v>3</v>
          </cell>
        </row>
        <row r="3962">
          <cell r="A3962" t="str">
            <v>HERNING</v>
          </cell>
          <cell r="C3962" t="str">
            <v>HANDICAP</v>
          </cell>
          <cell r="I3962" t="str">
            <v>Netto</v>
          </cell>
          <cell r="V3962">
            <v>7538.3700000000008</v>
          </cell>
        </row>
        <row r="3963">
          <cell r="A3963" t="str">
            <v>HERNING</v>
          </cell>
          <cell r="C3963" t="str">
            <v>HANDICAP</v>
          </cell>
          <cell r="I3963" t="str">
            <v>Adm.omk</v>
          </cell>
          <cell r="V3963">
            <v>0</v>
          </cell>
        </row>
        <row r="3964">
          <cell r="A3964" t="str">
            <v>HERNING</v>
          </cell>
          <cell r="C3964" t="str">
            <v>HANDICAP</v>
          </cell>
          <cell r="I3964" t="str">
            <v>EB</v>
          </cell>
          <cell r="V3964">
            <v>1392</v>
          </cell>
        </row>
        <row r="3965">
          <cell r="A3965" t="str">
            <v>HERNING</v>
          </cell>
          <cell r="C3965" t="str">
            <v>HANDICAP</v>
          </cell>
          <cell r="I3965" t="str">
            <v>Ture</v>
          </cell>
          <cell r="V3965">
            <v>6</v>
          </cell>
        </row>
        <row r="3966">
          <cell r="A3966" t="str">
            <v>HERNING</v>
          </cell>
          <cell r="C3966" t="str">
            <v>HANDICAP</v>
          </cell>
          <cell r="I3966" t="str">
            <v>Rejselængde</v>
          </cell>
          <cell r="V3966">
            <v>348</v>
          </cell>
        </row>
        <row r="3967">
          <cell r="A3967" t="str">
            <v>HERNING</v>
          </cell>
          <cell r="C3967" t="str">
            <v>HANDICAP</v>
          </cell>
          <cell r="I3967" t="str">
            <v>Passagerer</v>
          </cell>
          <cell r="V3967">
            <v>8</v>
          </cell>
        </row>
        <row r="3968">
          <cell r="A3968" t="str">
            <v>HERNING</v>
          </cell>
          <cell r="C3968" t="str">
            <v>HANDICAP</v>
          </cell>
          <cell r="I3968" t="str">
            <v>Netto</v>
          </cell>
          <cell r="V3968">
            <v>1183.04</v>
          </cell>
        </row>
        <row r="3969">
          <cell r="A3969" t="str">
            <v>HERNING</v>
          </cell>
          <cell r="C3969" t="str">
            <v>HANDICAP</v>
          </cell>
          <cell r="I3969" t="str">
            <v>Adm.omk</v>
          </cell>
          <cell r="V3969">
            <v>0</v>
          </cell>
        </row>
        <row r="3970">
          <cell r="A3970" t="str">
            <v>HERNING</v>
          </cell>
          <cell r="C3970" t="str">
            <v>HANDICAP</v>
          </cell>
          <cell r="I3970" t="str">
            <v>EB</v>
          </cell>
          <cell r="V3970">
            <v>1310</v>
          </cell>
        </row>
        <row r="3971">
          <cell r="A3971" t="str">
            <v>HERNING</v>
          </cell>
          <cell r="C3971" t="str">
            <v>HANDICAP</v>
          </cell>
          <cell r="I3971" t="str">
            <v>Ture</v>
          </cell>
          <cell r="V3971">
            <v>1</v>
          </cell>
        </row>
        <row r="3972">
          <cell r="A3972" t="str">
            <v>HERNING</v>
          </cell>
          <cell r="C3972" t="str">
            <v>HANDICAP</v>
          </cell>
          <cell r="I3972" t="str">
            <v>Rejselængde</v>
          </cell>
          <cell r="V3972">
            <v>170</v>
          </cell>
        </row>
        <row r="3973">
          <cell r="A3973" t="str">
            <v>HERNING</v>
          </cell>
          <cell r="C3973" t="str">
            <v>HANDICAP</v>
          </cell>
          <cell r="I3973" t="str">
            <v>Passagerer</v>
          </cell>
          <cell r="V3973">
            <v>1</v>
          </cell>
        </row>
        <row r="3974">
          <cell r="A3974" t="str">
            <v>HERNING</v>
          </cell>
          <cell r="C3974" t="str">
            <v>HANDICAP</v>
          </cell>
          <cell r="I3974" t="str">
            <v>Netto</v>
          </cell>
          <cell r="V3974">
            <v>10959.01</v>
          </cell>
        </row>
        <row r="3975">
          <cell r="A3975" t="str">
            <v>HERNING</v>
          </cell>
          <cell r="C3975" t="str">
            <v>HANDICAP</v>
          </cell>
          <cell r="I3975" t="str">
            <v>Adm.omk</v>
          </cell>
          <cell r="V3975">
            <v>0</v>
          </cell>
        </row>
        <row r="3976">
          <cell r="A3976" t="str">
            <v>HERNING</v>
          </cell>
          <cell r="C3976" t="str">
            <v>HANDICAP</v>
          </cell>
          <cell r="I3976" t="str">
            <v>EB</v>
          </cell>
          <cell r="V3976">
            <v>3296</v>
          </cell>
        </row>
        <row r="3977">
          <cell r="A3977" t="str">
            <v>HERNING</v>
          </cell>
          <cell r="C3977" t="str">
            <v>HANDICAP</v>
          </cell>
          <cell r="I3977" t="str">
            <v>Ture</v>
          </cell>
          <cell r="V3977">
            <v>13</v>
          </cell>
        </row>
        <row r="3978">
          <cell r="A3978" t="str">
            <v>HERNING</v>
          </cell>
          <cell r="C3978" t="str">
            <v>HANDICAP</v>
          </cell>
          <cell r="I3978" t="str">
            <v>Rejselængde</v>
          </cell>
          <cell r="V3978">
            <v>635</v>
          </cell>
        </row>
        <row r="3979">
          <cell r="A3979" t="str">
            <v>HERNING</v>
          </cell>
          <cell r="C3979" t="str">
            <v>HANDICAP</v>
          </cell>
          <cell r="I3979" t="str">
            <v>Passagerer</v>
          </cell>
          <cell r="V3979">
            <v>21</v>
          </cell>
        </row>
        <row r="3980">
          <cell r="A3980" t="str">
            <v>HERNING</v>
          </cell>
          <cell r="C3980" t="str">
            <v>HANDICAP</v>
          </cell>
          <cell r="I3980" t="str">
            <v>Netto</v>
          </cell>
          <cell r="V3980">
            <v>2653.75</v>
          </cell>
        </row>
        <row r="3981">
          <cell r="A3981" t="str">
            <v>HERNING</v>
          </cell>
          <cell r="C3981" t="str">
            <v>HANDICAP</v>
          </cell>
          <cell r="I3981" t="str">
            <v>Adm.omk</v>
          </cell>
          <cell r="V3981">
            <v>0</v>
          </cell>
        </row>
        <row r="3982">
          <cell r="A3982" t="str">
            <v>HERNING</v>
          </cell>
          <cell r="C3982" t="str">
            <v>HANDICAP</v>
          </cell>
          <cell r="I3982" t="str">
            <v>EB</v>
          </cell>
          <cell r="V3982">
            <v>684</v>
          </cell>
        </row>
        <row r="3983">
          <cell r="A3983" t="str">
            <v>HERNING</v>
          </cell>
          <cell r="C3983" t="str">
            <v>HANDICAP</v>
          </cell>
          <cell r="I3983" t="str">
            <v>Ture</v>
          </cell>
          <cell r="V3983">
            <v>5</v>
          </cell>
        </row>
        <row r="3984">
          <cell r="A3984" t="str">
            <v>HERNING</v>
          </cell>
          <cell r="C3984" t="str">
            <v>HANDICAP</v>
          </cell>
          <cell r="I3984" t="str">
            <v>Rejselængde</v>
          </cell>
          <cell r="V3984">
            <v>171</v>
          </cell>
        </row>
        <row r="3985">
          <cell r="A3985" t="str">
            <v>HERNING</v>
          </cell>
          <cell r="C3985" t="str">
            <v>HANDICAP</v>
          </cell>
          <cell r="I3985" t="str">
            <v>Passagerer</v>
          </cell>
          <cell r="V3985">
            <v>9</v>
          </cell>
        </row>
        <row r="3986">
          <cell r="A3986" t="str">
            <v>HERNING</v>
          </cell>
          <cell r="C3986" t="str">
            <v>HANDICAP</v>
          </cell>
          <cell r="I3986" t="str">
            <v>Netto</v>
          </cell>
          <cell r="V3986">
            <v>2401.0500000000002</v>
          </cell>
        </row>
        <row r="3987">
          <cell r="A3987" t="str">
            <v>HERNING</v>
          </cell>
          <cell r="C3987" t="str">
            <v>HANDICAP</v>
          </cell>
          <cell r="I3987" t="str">
            <v>Adm.omk</v>
          </cell>
          <cell r="V3987">
            <v>0</v>
          </cell>
        </row>
        <row r="3988">
          <cell r="A3988" t="str">
            <v>HERNING</v>
          </cell>
          <cell r="C3988" t="str">
            <v>HANDICAP</v>
          </cell>
          <cell r="I3988" t="str">
            <v>EB</v>
          </cell>
          <cell r="V3988">
            <v>1401</v>
          </cell>
        </row>
        <row r="3989">
          <cell r="A3989" t="str">
            <v>HERNING</v>
          </cell>
          <cell r="C3989" t="str">
            <v>HANDICAP</v>
          </cell>
          <cell r="I3989" t="str">
            <v>Ture</v>
          </cell>
          <cell r="V3989">
            <v>1</v>
          </cell>
        </row>
        <row r="3990">
          <cell r="A3990" t="str">
            <v>HERNING</v>
          </cell>
          <cell r="C3990" t="str">
            <v>HANDICAP</v>
          </cell>
          <cell r="I3990" t="str">
            <v>Rejselængde</v>
          </cell>
          <cell r="V3990">
            <v>177</v>
          </cell>
        </row>
        <row r="3991">
          <cell r="A3991" t="str">
            <v>HERNING</v>
          </cell>
          <cell r="C3991" t="str">
            <v>HANDICAP</v>
          </cell>
          <cell r="I3991" t="str">
            <v>Passagerer</v>
          </cell>
          <cell r="V3991">
            <v>1</v>
          </cell>
        </row>
        <row r="3992">
          <cell r="A3992" t="str">
            <v>HERNING</v>
          </cell>
          <cell r="C3992" t="str">
            <v>HANDICAP</v>
          </cell>
          <cell r="I3992" t="str">
            <v>Netto</v>
          </cell>
          <cell r="V3992">
            <v>2919.46</v>
          </cell>
        </row>
        <row r="3993">
          <cell r="A3993" t="str">
            <v>HERNING</v>
          </cell>
          <cell r="C3993" t="str">
            <v>HANDICAP</v>
          </cell>
          <cell r="I3993" t="str">
            <v>Adm.omk</v>
          </cell>
          <cell r="V3993">
            <v>0</v>
          </cell>
        </row>
        <row r="3994">
          <cell r="A3994" t="str">
            <v>HERNING</v>
          </cell>
          <cell r="C3994" t="str">
            <v>HANDICAP</v>
          </cell>
          <cell r="I3994" t="str">
            <v>EB</v>
          </cell>
          <cell r="V3994">
            <v>1152</v>
          </cell>
        </row>
        <row r="3995">
          <cell r="A3995" t="str">
            <v>HERNING</v>
          </cell>
          <cell r="C3995" t="str">
            <v>HANDICAP</v>
          </cell>
          <cell r="I3995" t="str">
            <v>Ture</v>
          </cell>
          <cell r="V3995">
            <v>2</v>
          </cell>
        </row>
        <row r="3996">
          <cell r="A3996" t="str">
            <v>HERNING</v>
          </cell>
          <cell r="C3996" t="str">
            <v>HANDICAP</v>
          </cell>
          <cell r="I3996" t="str">
            <v>Rejselængde</v>
          </cell>
          <cell r="V3996">
            <v>196</v>
          </cell>
        </row>
        <row r="3997">
          <cell r="A3997" t="str">
            <v>HERNING</v>
          </cell>
          <cell r="C3997" t="str">
            <v>HANDICAP</v>
          </cell>
          <cell r="I3997" t="str">
            <v>Passagerer</v>
          </cell>
          <cell r="V3997">
            <v>4</v>
          </cell>
        </row>
        <row r="3998">
          <cell r="A3998" t="str">
            <v>HERNING</v>
          </cell>
          <cell r="C3998" t="str">
            <v>HANDICAP</v>
          </cell>
          <cell r="I3998" t="str">
            <v>Netto</v>
          </cell>
          <cell r="V3998">
            <v>-380.38</v>
          </cell>
        </row>
        <row r="3999">
          <cell r="A3999" t="str">
            <v>HERNING</v>
          </cell>
          <cell r="C3999" t="str">
            <v>HANDICAP</v>
          </cell>
          <cell r="I3999" t="str">
            <v>Adm.omk</v>
          </cell>
          <cell r="V3999">
            <v>0</v>
          </cell>
        </row>
        <row r="4000">
          <cell r="A4000" t="str">
            <v>HERNING</v>
          </cell>
          <cell r="C4000" t="str">
            <v>HANDICAP</v>
          </cell>
          <cell r="I4000" t="str">
            <v>EB</v>
          </cell>
          <cell r="V4000">
            <v>1346</v>
          </cell>
        </row>
        <row r="4001">
          <cell r="A4001" t="str">
            <v>HERNING</v>
          </cell>
          <cell r="C4001" t="str">
            <v>HANDICAP</v>
          </cell>
          <cell r="I4001" t="str">
            <v>Ture</v>
          </cell>
          <cell r="V4001">
            <v>1</v>
          </cell>
        </row>
        <row r="4002">
          <cell r="A4002" t="str">
            <v>HERNING</v>
          </cell>
          <cell r="C4002" t="str">
            <v>HANDICAP</v>
          </cell>
          <cell r="I4002" t="str">
            <v>Rejselængde</v>
          </cell>
          <cell r="V4002">
            <v>121</v>
          </cell>
        </row>
        <row r="4003">
          <cell r="A4003" t="str">
            <v>HERNING</v>
          </cell>
          <cell r="C4003" t="str">
            <v>HANDICAP</v>
          </cell>
          <cell r="I4003" t="str">
            <v>Passagerer</v>
          </cell>
          <cell r="V4003">
            <v>1</v>
          </cell>
        </row>
        <row r="4004">
          <cell r="A4004" t="str">
            <v>HERNING</v>
          </cell>
          <cell r="C4004" t="str">
            <v>HANDICAP</v>
          </cell>
          <cell r="I4004" t="str">
            <v>Netto</v>
          </cell>
          <cell r="V4004">
            <v>-59.76</v>
          </cell>
        </row>
        <row r="4005">
          <cell r="A4005" t="str">
            <v>HERNING</v>
          </cell>
          <cell r="C4005" t="str">
            <v>HANDICAP</v>
          </cell>
          <cell r="I4005" t="str">
            <v>Adm.omk</v>
          </cell>
          <cell r="V4005">
            <v>0</v>
          </cell>
        </row>
        <row r="4006">
          <cell r="A4006" t="str">
            <v>HERNING</v>
          </cell>
          <cell r="C4006" t="str">
            <v>HANDICAP</v>
          </cell>
          <cell r="I4006" t="str">
            <v>EB</v>
          </cell>
          <cell r="V4006">
            <v>816</v>
          </cell>
        </row>
        <row r="4007">
          <cell r="A4007" t="str">
            <v>HERNING</v>
          </cell>
          <cell r="C4007" t="str">
            <v>HANDICAP</v>
          </cell>
          <cell r="I4007" t="str">
            <v>Ture</v>
          </cell>
          <cell r="V4007">
            <v>1</v>
          </cell>
        </row>
        <row r="4008">
          <cell r="A4008" t="str">
            <v>HERNING</v>
          </cell>
          <cell r="C4008" t="str">
            <v>HANDICAP</v>
          </cell>
          <cell r="I4008" t="str">
            <v>Rejselængde</v>
          </cell>
          <cell r="V4008">
            <v>132</v>
          </cell>
        </row>
        <row r="4009">
          <cell r="A4009" t="str">
            <v>HERNING</v>
          </cell>
          <cell r="C4009" t="str">
            <v>HANDICAP</v>
          </cell>
          <cell r="I4009" t="str">
            <v>Passagerer</v>
          </cell>
          <cell r="V4009">
            <v>1</v>
          </cell>
        </row>
        <row r="4010">
          <cell r="A4010" t="str">
            <v>HERNING</v>
          </cell>
          <cell r="C4010" t="str">
            <v>HANDICAP</v>
          </cell>
          <cell r="I4010" t="str">
            <v>Netto</v>
          </cell>
          <cell r="V4010">
            <v>899.28</v>
          </cell>
        </row>
        <row r="4011">
          <cell r="A4011" t="str">
            <v>HERNING</v>
          </cell>
          <cell r="C4011" t="str">
            <v>HANDICAP</v>
          </cell>
          <cell r="I4011" t="str">
            <v>Adm.omk</v>
          </cell>
          <cell r="V4011">
            <v>0</v>
          </cell>
        </row>
        <row r="4012">
          <cell r="A4012" t="str">
            <v>HERNING</v>
          </cell>
          <cell r="C4012" t="str">
            <v>HANDICAP</v>
          </cell>
          <cell r="I4012" t="str">
            <v>EB</v>
          </cell>
          <cell r="V4012">
            <v>248</v>
          </cell>
        </row>
        <row r="4013">
          <cell r="A4013" t="str">
            <v>HERNING</v>
          </cell>
          <cell r="C4013" t="str">
            <v>HANDICAP</v>
          </cell>
          <cell r="I4013" t="str">
            <v>Ture</v>
          </cell>
          <cell r="V4013">
            <v>1</v>
          </cell>
        </row>
        <row r="4014">
          <cell r="A4014" t="str">
            <v>HERNING</v>
          </cell>
          <cell r="C4014" t="str">
            <v>HANDICAP</v>
          </cell>
          <cell r="I4014" t="str">
            <v>Rejselængde</v>
          </cell>
          <cell r="V4014">
            <v>62</v>
          </cell>
        </row>
        <row r="4015">
          <cell r="A4015" t="str">
            <v>HERNING</v>
          </cell>
          <cell r="C4015" t="str">
            <v>HANDICAP</v>
          </cell>
          <cell r="I4015" t="str">
            <v>Passagerer</v>
          </cell>
          <cell r="V4015">
            <v>1</v>
          </cell>
        </row>
        <row r="4016">
          <cell r="A4016" t="str">
            <v>HERNING</v>
          </cell>
          <cell r="C4016" t="str">
            <v>HANDICAP</v>
          </cell>
          <cell r="I4016" t="str">
            <v>Netto</v>
          </cell>
          <cell r="V4016">
            <v>10524.54</v>
          </cell>
        </row>
        <row r="4017">
          <cell r="A4017" t="str">
            <v>HERNING</v>
          </cell>
          <cell r="C4017" t="str">
            <v>HANDICAP</v>
          </cell>
          <cell r="I4017" t="str">
            <v>Adm.omk</v>
          </cell>
          <cell r="V4017">
            <v>0</v>
          </cell>
        </row>
        <row r="4018">
          <cell r="A4018" t="str">
            <v>HERNING</v>
          </cell>
          <cell r="C4018" t="str">
            <v>HANDICAP</v>
          </cell>
          <cell r="I4018" t="str">
            <v>EB</v>
          </cell>
          <cell r="V4018">
            <v>3352</v>
          </cell>
        </row>
        <row r="4019">
          <cell r="A4019" t="str">
            <v>HERNING</v>
          </cell>
          <cell r="C4019" t="str">
            <v>HANDICAP</v>
          </cell>
          <cell r="I4019" t="str">
            <v>Ture</v>
          </cell>
          <cell r="V4019">
            <v>9</v>
          </cell>
        </row>
        <row r="4020">
          <cell r="A4020" t="str">
            <v>HERNING</v>
          </cell>
          <cell r="C4020" t="str">
            <v>HANDICAP</v>
          </cell>
          <cell r="I4020" t="str">
            <v>Rejselængde</v>
          </cell>
          <cell r="V4020">
            <v>578</v>
          </cell>
        </row>
        <row r="4021">
          <cell r="A4021" t="str">
            <v>HERNING</v>
          </cell>
          <cell r="C4021" t="str">
            <v>HANDICAP</v>
          </cell>
          <cell r="I4021" t="str">
            <v>Passagerer</v>
          </cell>
          <cell r="V4021">
            <v>18</v>
          </cell>
        </row>
        <row r="4022">
          <cell r="A4022" t="str">
            <v>HERNING</v>
          </cell>
          <cell r="C4022" t="str">
            <v>HANDICAP</v>
          </cell>
          <cell r="I4022" t="str">
            <v>Netto</v>
          </cell>
          <cell r="V4022">
            <v>1539.88</v>
          </cell>
        </row>
        <row r="4023">
          <cell r="A4023" t="str">
            <v>HERNING</v>
          </cell>
          <cell r="C4023" t="str">
            <v>HANDICAP</v>
          </cell>
          <cell r="I4023" t="str">
            <v>Adm.omk</v>
          </cell>
          <cell r="V4023">
            <v>0</v>
          </cell>
        </row>
        <row r="4024">
          <cell r="A4024" t="str">
            <v>HERNING</v>
          </cell>
          <cell r="C4024" t="str">
            <v>HANDICAP</v>
          </cell>
          <cell r="I4024" t="str">
            <v>EB</v>
          </cell>
          <cell r="V4024">
            <v>268</v>
          </cell>
        </row>
        <row r="4025">
          <cell r="A4025" t="str">
            <v>HERNING</v>
          </cell>
          <cell r="C4025" t="str">
            <v>HANDICAP</v>
          </cell>
          <cell r="I4025" t="str">
            <v>Ture</v>
          </cell>
          <cell r="V4025">
            <v>1</v>
          </cell>
        </row>
        <row r="4026">
          <cell r="A4026" t="str">
            <v>HERNING</v>
          </cell>
          <cell r="C4026" t="str">
            <v>HANDICAP</v>
          </cell>
          <cell r="I4026" t="str">
            <v>Rejselængde</v>
          </cell>
          <cell r="V4026">
            <v>67</v>
          </cell>
        </row>
        <row r="4027">
          <cell r="A4027" t="str">
            <v>HERNING</v>
          </cell>
          <cell r="C4027" t="str">
            <v>HANDICAP</v>
          </cell>
          <cell r="I4027" t="str">
            <v>Passagerer</v>
          </cell>
          <cell r="V4027">
            <v>1</v>
          </cell>
        </row>
        <row r="4028">
          <cell r="A4028" t="str">
            <v>HERNING</v>
          </cell>
          <cell r="C4028" t="str">
            <v>HANDICAP</v>
          </cell>
          <cell r="I4028" t="str">
            <v>Netto</v>
          </cell>
          <cell r="V4028">
            <v>633.15</v>
          </cell>
        </row>
        <row r="4029">
          <cell r="A4029" t="str">
            <v>HERNING</v>
          </cell>
          <cell r="C4029" t="str">
            <v>HANDICAP</v>
          </cell>
          <cell r="I4029" t="str">
            <v>Adm.omk</v>
          </cell>
          <cell r="V4029">
            <v>0</v>
          </cell>
        </row>
        <row r="4030">
          <cell r="A4030" t="str">
            <v>HERNING</v>
          </cell>
          <cell r="C4030" t="str">
            <v>HANDICAP</v>
          </cell>
          <cell r="I4030" t="str">
            <v>EB</v>
          </cell>
          <cell r="V4030">
            <v>220</v>
          </cell>
        </row>
        <row r="4031">
          <cell r="A4031" t="str">
            <v>HERNING</v>
          </cell>
          <cell r="C4031" t="str">
            <v>HANDICAP</v>
          </cell>
          <cell r="I4031" t="str">
            <v>Ture</v>
          </cell>
          <cell r="V4031">
            <v>1</v>
          </cell>
        </row>
        <row r="4032">
          <cell r="A4032" t="str">
            <v>HERNING</v>
          </cell>
          <cell r="C4032" t="str">
            <v>HANDICAP</v>
          </cell>
          <cell r="I4032" t="str">
            <v>Rejselængde</v>
          </cell>
          <cell r="V4032">
            <v>55</v>
          </cell>
        </row>
        <row r="4033">
          <cell r="A4033" t="str">
            <v>HERNING</v>
          </cell>
          <cell r="C4033" t="str">
            <v>HANDICAP</v>
          </cell>
          <cell r="I4033" t="str">
            <v>Passagerer</v>
          </cell>
          <cell r="V4033">
            <v>2</v>
          </cell>
        </row>
        <row r="4034">
          <cell r="A4034" t="str">
            <v>HERNING</v>
          </cell>
          <cell r="C4034" t="str">
            <v>HANDICAP</v>
          </cell>
          <cell r="I4034" t="str">
            <v>Netto</v>
          </cell>
          <cell r="V4034">
            <v>1299.4100000000001</v>
          </cell>
        </row>
        <row r="4035">
          <cell r="A4035" t="str">
            <v>HERNING</v>
          </cell>
          <cell r="C4035" t="str">
            <v>HANDICAP</v>
          </cell>
          <cell r="I4035" t="str">
            <v>Adm.omk</v>
          </cell>
          <cell r="V4035">
            <v>0</v>
          </cell>
        </row>
        <row r="4036">
          <cell r="A4036" t="str">
            <v>HERNING</v>
          </cell>
          <cell r="C4036" t="str">
            <v>HANDICAP</v>
          </cell>
          <cell r="I4036" t="str">
            <v>EB</v>
          </cell>
          <cell r="V4036">
            <v>392</v>
          </cell>
        </row>
        <row r="4037">
          <cell r="A4037" t="str">
            <v>HERNING</v>
          </cell>
          <cell r="C4037" t="str">
            <v>HANDICAP</v>
          </cell>
          <cell r="I4037" t="str">
            <v>Ture</v>
          </cell>
          <cell r="V4037">
            <v>1</v>
          </cell>
        </row>
        <row r="4038">
          <cell r="A4038" t="str">
            <v>HERNING</v>
          </cell>
          <cell r="C4038" t="str">
            <v>HANDICAP</v>
          </cell>
          <cell r="I4038" t="str">
            <v>Rejselængde</v>
          </cell>
          <cell r="V4038">
            <v>98</v>
          </cell>
        </row>
        <row r="4039">
          <cell r="A4039" t="str">
            <v>HERNING</v>
          </cell>
          <cell r="C4039" t="str">
            <v>HANDICAP</v>
          </cell>
          <cell r="I4039" t="str">
            <v>Passagerer</v>
          </cell>
          <cell r="V4039">
            <v>1</v>
          </cell>
        </row>
        <row r="4040">
          <cell r="A4040" t="str">
            <v>HERNING</v>
          </cell>
          <cell r="C4040" t="str">
            <v>HANDICAP</v>
          </cell>
          <cell r="I4040" t="str">
            <v>Netto</v>
          </cell>
          <cell r="V4040">
            <v>3910.87</v>
          </cell>
        </row>
        <row r="4041">
          <cell r="A4041" t="str">
            <v>HERNING</v>
          </cell>
          <cell r="C4041" t="str">
            <v>HANDICAP</v>
          </cell>
          <cell r="I4041" t="str">
            <v>Adm.omk</v>
          </cell>
          <cell r="V4041">
            <v>0</v>
          </cell>
        </row>
        <row r="4042">
          <cell r="A4042" t="str">
            <v>HERNING</v>
          </cell>
          <cell r="C4042" t="str">
            <v>HANDICAP</v>
          </cell>
          <cell r="I4042" t="str">
            <v>EB</v>
          </cell>
          <cell r="V4042">
            <v>1868</v>
          </cell>
        </row>
        <row r="4043">
          <cell r="A4043" t="str">
            <v>HERNING</v>
          </cell>
          <cell r="C4043" t="str">
            <v>HANDICAP</v>
          </cell>
          <cell r="I4043" t="str">
            <v>Ture</v>
          </cell>
          <cell r="V4043">
            <v>10</v>
          </cell>
        </row>
        <row r="4044">
          <cell r="A4044" t="str">
            <v>HERNING</v>
          </cell>
          <cell r="C4044" t="str">
            <v>HANDICAP</v>
          </cell>
          <cell r="I4044" t="str">
            <v>Rejselængde</v>
          </cell>
          <cell r="V4044">
            <v>443</v>
          </cell>
        </row>
        <row r="4045">
          <cell r="A4045" t="str">
            <v>HERNING</v>
          </cell>
          <cell r="C4045" t="str">
            <v>HANDICAP</v>
          </cell>
          <cell r="I4045" t="str">
            <v>Passagerer</v>
          </cell>
          <cell r="V4045">
            <v>11</v>
          </cell>
        </row>
        <row r="4046">
          <cell r="A4046" t="str">
            <v>HERNING</v>
          </cell>
          <cell r="C4046" t="str">
            <v>HANDICAP</v>
          </cell>
          <cell r="I4046" t="str">
            <v>Netto</v>
          </cell>
          <cell r="V4046">
            <v>12076.119999999999</v>
          </cell>
        </row>
        <row r="4047">
          <cell r="A4047" t="str">
            <v>HERNING</v>
          </cell>
          <cell r="C4047" t="str">
            <v>HANDICAP</v>
          </cell>
          <cell r="I4047" t="str">
            <v>Adm.omk</v>
          </cell>
          <cell r="V4047">
            <v>0</v>
          </cell>
        </row>
        <row r="4048">
          <cell r="A4048" t="str">
            <v>HERNING</v>
          </cell>
          <cell r="C4048" t="str">
            <v>HANDICAP</v>
          </cell>
          <cell r="I4048" t="str">
            <v>EB</v>
          </cell>
          <cell r="V4048">
            <v>4090</v>
          </cell>
        </row>
        <row r="4049">
          <cell r="A4049" t="str">
            <v>HERNING</v>
          </cell>
          <cell r="C4049" t="str">
            <v>HANDICAP</v>
          </cell>
          <cell r="I4049" t="str">
            <v>Ture</v>
          </cell>
          <cell r="V4049">
            <v>17</v>
          </cell>
        </row>
        <row r="4050">
          <cell r="A4050" t="str">
            <v>HERNING</v>
          </cell>
          <cell r="C4050" t="str">
            <v>HANDICAP</v>
          </cell>
          <cell r="I4050" t="str">
            <v>Rejselængde</v>
          </cell>
          <cell r="V4050">
            <v>852</v>
          </cell>
        </row>
        <row r="4051">
          <cell r="A4051" t="str">
            <v>HERNING</v>
          </cell>
          <cell r="C4051" t="str">
            <v>HANDICAP</v>
          </cell>
          <cell r="I4051" t="str">
            <v>Passagerer</v>
          </cell>
          <cell r="V4051">
            <v>23</v>
          </cell>
        </row>
        <row r="4052">
          <cell r="A4052" t="str">
            <v>HERNING</v>
          </cell>
          <cell r="C4052" t="str">
            <v>HANDICAP</v>
          </cell>
          <cell r="I4052" t="str">
            <v>Netto</v>
          </cell>
          <cell r="V4052">
            <v>1441.5</v>
          </cell>
        </row>
        <row r="4053">
          <cell r="A4053" t="str">
            <v>HERNING</v>
          </cell>
          <cell r="C4053" t="str">
            <v>HANDICAP</v>
          </cell>
          <cell r="I4053" t="str">
            <v>Adm.omk</v>
          </cell>
          <cell r="V4053">
            <v>0</v>
          </cell>
        </row>
        <row r="4054">
          <cell r="A4054" t="str">
            <v>HERNING</v>
          </cell>
          <cell r="C4054" t="str">
            <v>HANDICAP</v>
          </cell>
          <cell r="I4054" t="str">
            <v>EB</v>
          </cell>
          <cell r="V4054">
            <v>812</v>
          </cell>
        </row>
        <row r="4055">
          <cell r="A4055" t="str">
            <v>HERNING</v>
          </cell>
          <cell r="C4055" t="str">
            <v>HANDICAP</v>
          </cell>
          <cell r="I4055" t="str">
            <v>Ture</v>
          </cell>
          <cell r="V4055">
            <v>3</v>
          </cell>
        </row>
        <row r="4056">
          <cell r="A4056" t="str">
            <v>HERNING</v>
          </cell>
          <cell r="C4056" t="str">
            <v>HANDICAP</v>
          </cell>
          <cell r="I4056" t="str">
            <v>Rejselængde</v>
          </cell>
          <cell r="V4056">
            <v>203</v>
          </cell>
        </row>
        <row r="4057">
          <cell r="A4057" t="str">
            <v>HERNING</v>
          </cell>
          <cell r="C4057" t="str">
            <v>HANDICAP</v>
          </cell>
          <cell r="I4057" t="str">
            <v>Passagerer</v>
          </cell>
          <cell r="V4057">
            <v>3</v>
          </cell>
        </row>
        <row r="4058">
          <cell r="A4058" t="str">
            <v>HERNING</v>
          </cell>
          <cell r="C4058" t="str">
            <v>HANDICAP</v>
          </cell>
          <cell r="I4058" t="str">
            <v>Netto</v>
          </cell>
          <cell r="V4058">
            <v>713.82</v>
          </cell>
        </row>
        <row r="4059">
          <cell r="A4059" t="str">
            <v>HERNING</v>
          </cell>
          <cell r="C4059" t="str">
            <v>HANDICAP</v>
          </cell>
          <cell r="I4059" t="str">
            <v>Adm.omk</v>
          </cell>
          <cell r="V4059">
            <v>0</v>
          </cell>
        </row>
        <row r="4060">
          <cell r="A4060" t="str">
            <v>HERNING</v>
          </cell>
          <cell r="C4060" t="str">
            <v>HANDICAP</v>
          </cell>
          <cell r="I4060" t="str">
            <v>EB</v>
          </cell>
          <cell r="V4060">
            <v>0</v>
          </cell>
        </row>
        <row r="4061">
          <cell r="A4061" t="str">
            <v>HERNING</v>
          </cell>
          <cell r="C4061" t="str">
            <v>HANDICAP</v>
          </cell>
          <cell r="I4061" t="str">
            <v>Ture</v>
          </cell>
          <cell r="V4061">
            <v>1</v>
          </cell>
        </row>
        <row r="4062">
          <cell r="A4062" t="str">
            <v>HERNING</v>
          </cell>
          <cell r="C4062" t="str">
            <v>HANDICAP</v>
          </cell>
          <cell r="I4062" t="str">
            <v>Rejselængde</v>
          </cell>
          <cell r="V4062">
            <v>47</v>
          </cell>
        </row>
        <row r="4063">
          <cell r="A4063" t="str">
            <v>HERNING</v>
          </cell>
          <cell r="C4063" t="str">
            <v>HANDICAP</v>
          </cell>
          <cell r="I4063" t="str">
            <v>Passagerer</v>
          </cell>
          <cell r="V4063">
            <v>1</v>
          </cell>
        </row>
        <row r="4064">
          <cell r="A4064" t="str">
            <v>HERNING</v>
          </cell>
          <cell r="C4064" t="str">
            <v>HANDICAP</v>
          </cell>
          <cell r="I4064" t="str">
            <v>Netto</v>
          </cell>
          <cell r="V4064">
            <v>15267.989999999998</v>
          </cell>
        </row>
        <row r="4065">
          <cell r="A4065" t="str">
            <v>HERNING</v>
          </cell>
          <cell r="C4065" t="str">
            <v>HANDICAP</v>
          </cell>
          <cell r="I4065" t="str">
            <v>Adm.omk</v>
          </cell>
          <cell r="V4065">
            <v>0</v>
          </cell>
        </row>
        <row r="4066">
          <cell r="A4066" t="str">
            <v>HERNING</v>
          </cell>
          <cell r="C4066" t="str">
            <v>HANDICAP</v>
          </cell>
          <cell r="I4066" t="str">
            <v>EB</v>
          </cell>
          <cell r="V4066">
            <v>7075</v>
          </cell>
        </row>
        <row r="4067">
          <cell r="A4067" t="str">
            <v>HERNING</v>
          </cell>
          <cell r="C4067" t="str">
            <v>HANDICAP</v>
          </cell>
          <cell r="I4067" t="str">
            <v>Ture</v>
          </cell>
          <cell r="V4067">
            <v>13</v>
          </cell>
        </row>
        <row r="4068">
          <cell r="A4068" t="str">
            <v>HERNING</v>
          </cell>
          <cell r="C4068" t="str">
            <v>HANDICAP</v>
          </cell>
          <cell r="I4068" t="str">
            <v>Rejselængde</v>
          </cell>
          <cell r="V4068">
            <v>1183</v>
          </cell>
        </row>
        <row r="4069">
          <cell r="A4069" t="str">
            <v>HERNING</v>
          </cell>
          <cell r="C4069" t="str">
            <v>HANDICAP</v>
          </cell>
          <cell r="I4069" t="str">
            <v>Passagerer</v>
          </cell>
          <cell r="V4069">
            <v>26</v>
          </cell>
        </row>
        <row r="4070">
          <cell r="A4070" t="str">
            <v>HERNING</v>
          </cell>
          <cell r="C4070" t="str">
            <v>HANDICAP</v>
          </cell>
          <cell r="I4070" t="str">
            <v>Netto</v>
          </cell>
          <cell r="V4070">
            <v>3441.56</v>
          </cell>
        </row>
        <row r="4071">
          <cell r="A4071" t="str">
            <v>HERNING</v>
          </cell>
          <cell r="C4071" t="str">
            <v>HANDICAP</v>
          </cell>
          <cell r="I4071" t="str">
            <v>Adm.omk</v>
          </cell>
          <cell r="V4071">
            <v>0</v>
          </cell>
        </row>
        <row r="4072">
          <cell r="A4072" t="str">
            <v>HERNING</v>
          </cell>
          <cell r="C4072" t="str">
            <v>HANDICAP</v>
          </cell>
          <cell r="I4072" t="str">
            <v>EB</v>
          </cell>
          <cell r="V4072">
            <v>1312</v>
          </cell>
        </row>
        <row r="4073">
          <cell r="A4073" t="str">
            <v>HERNING</v>
          </cell>
          <cell r="C4073" t="str">
            <v>HANDICAP</v>
          </cell>
          <cell r="I4073" t="str">
            <v>Ture</v>
          </cell>
          <cell r="V4073">
            <v>4</v>
          </cell>
        </row>
        <row r="4074">
          <cell r="A4074" t="str">
            <v>HERNING</v>
          </cell>
          <cell r="C4074" t="str">
            <v>HANDICAP</v>
          </cell>
          <cell r="I4074" t="str">
            <v>Rejselængde</v>
          </cell>
          <cell r="V4074">
            <v>328</v>
          </cell>
        </row>
        <row r="4075">
          <cell r="A4075" t="str">
            <v>HERNING</v>
          </cell>
          <cell r="C4075" t="str">
            <v>HANDICAP</v>
          </cell>
          <cell r="I4075" t="str">
            <v>Passagerer</v>
          </cell>
          <cell r="V4075">
            <v>4</v>
          </cell>
        </row>
        <row r="4076">
          <cell r="A4076" t="str">
            <v>HERNING</v>
          </cell>
          <cell r="C4076" t="str">
            <v>HANDICAP</v>
          </cell>
          <cell r="I4076" t="str">
            <v>Netto</v>
          </cell>
          <cell r="V4076">
            <v>713.96</v>
          </cell>
        </row>
        <row r="4077">
          <cell r="A4077" t="str">
            <v>HERNING</v>
          </cell>
          <cell r="C4077" t="str">
            <v>HANDICAP</v>
          </cell>
          <cell r="I4077" t="str">
            <v>Adm.omk</v>
          </cell>
          <cell r="V4077">
            <v>0</v>
          </cell>
        </row>
        <row r="4078">
          <cell r="A4078" t="str">
            <v>HERNING</v>
          </cell>
          <cell r="C4078" t="str">
            <v>HANDICAP</v>
          </cell>
          <cell r="I4078" t="str">
            <v>EB</v>
          </cell>
          <cell r="V4078">
            <v>523</v>
          </cell>
        </row>
        <row r="4079">
          <cell r="A4079" t="str">
            <v>HERNING</v>
          </cell>
          <cell r="C4079" t="str">
            <v>HANDICAP</v>
          </cell>
          <cell r="I4079" t="str">
            <v>Ture</v>
          </cell>
          <cell r="V4079">
            <v>1</v>
          </cell>
        </row>
        <row r="4080">
          <cell r="A4080" t="str">
            <v>HERNING</v>
          </cell>
          <cell r="C4080" t="str">
            <v>HANDICAP</v>
          </cell>
          <cell r="I4080" t="str">
            <v>Rejselængde</v>
          </cell>
          <cell r="V4080">
            <v>91</v>
          </cell>
        </row>
        <row r="4081">
          <cell r="A4081" t="str">
            <v>HERNING</v>
          </cell>
          <cell r="C4081" t="str">
            <v>HANDICAP</v>
          </cell>
          <cell r="I4081" t="str">
            <v>Passagerer</v>
          </cell>
          <cell r="V4081">
            <v>2</v>
          </cell>
        </row>
        <row r="4082">
          <cell r="A4082" t="str">
            <v>HERNING</v>
          </cell>
          <cell r="C4082" t="str">
            <v>HANDICAP</v>
          </cell>
          <cell r="I4082" t="str">
            <v>Netto</v>
          </cell>
          <cell r="V4082">
            <v>13027.780000000002</v>
          </cell>
        </row>
        <row r="4083">
          <cell r="A4083" t="str">
            <v>HERNING</v>
          </cell>
          <cell r="C4083" t="str">
            <v>HANDICAP</v>
          </cell>
          <cell r="I4083" t="str">
            <v>Adm.omk</v>
          </cell>
          <cell r="V4083">
            <v>0</v>
          </cell>
        </row>
        <row r="4084">
          <cell r="A4084" t="str">
            <v>HERNING</v>
          </cell>
          <cell r="C4084" t="str">
            <v>HANDICAP</v>
          </cell>
          <cell r="I4084" t="str">
            <v>EB</v>
          </cell>
          <cell r="V4084">
            <v>4167</v>
          </cell>
        </row>
        <row r="4085">
          <cell r="A4085" t="str">
            <v>HERNING</v>
          </cell>
          <cell r="C4085" t="str">
            <v>HANDICAP</v>
          </cell>
          <cell r="I4085" t="str">
            <v>Ture</v>
          </cell>
          <cell r="V4085">
            <v>15</v>
          </cell>
        </row>
        <row r="4086">
          <cell r="A4086" t="str">
            <v>HERNING</v>
          </cell>
          <cell r="C4086" t="str">
            <v>HANDICAP</v>
          </cell>
          <cell r="I4086" t="str">
            <v>Rejselængde</v>
          </cell>
          <cell r="V4086">
            <v>769</v>
          </cell>
        </row>
        <row r="4087">
          <cell r="A4087" t="str">
            <v>HERNING</v>
          </cell>
          <cell r="C4087" t="str">
            <v>HANDICAP</v>
          </cell>
          <cell r="I4087" t="str">
            <v>Passagerer</v>
          </cell>
          <cell r="V4087">
            <v>29</v>
          </cell>
        </row>
        <row r="4088">
          <cell r="A4088" t="str">
            <v>HERNING</v>
          </cell>
          <cell r="C4088" t="str">
            <v>HANDICAP</v>
          </cell>
          <cell r="I4088" t="str">
            <v>Netto</v>
          </cell>
          <cell r="V4088">
            <v>1077.8799999999999</v>
          </cell>
        </row>
        <row r="4089">
          <cell r="A4089" t="str">
            <v>HERNING</v>
          </cell>
          <cell r="C4089" t="str">
            <v>HANDICAP</v>
          </cell>
          <cell r="I4089" t="str">
            <v>Adm.omk</v>
          </cell>
          <cell r="V4089">
            <v>0</v>
          </cell>
        </row>
        <row r="4090">
          <cell r="A4090" t="str">
            <v>HERNING</v>
          </cell>
          <cell r="C4090" t="str">
            <v>HANDICAP</v>
          </cell>
          <cell r="I4090" t="str">
            <v>EB</v>
          </cell>
          <cell r="V4090">
            <v>388</v>
          </cell>
        </row>
        <row r="4091">
          <cell r="A4091" t="str">
            <v>HERNING</v>
          </cell>
          <cell r="C4091" t="str">
            <v>HANDICAP</v>
          </cell>
          <cell r="I4091" t="str">
            <v>Ture</v>
          </cell>
          <cell r="V4091">
            <v>2</v>
          </cell>
        </row>
        <row r="4092">
          <cell r="A4092" t="str">
            <v>HERNING</v>
          </cell>
          <cell r="C4092" t="str">
            <v>HANDICAP</v>
          </cell>
          <cell r="I4092" t="str">
            <v>Rejselængde</v>
          </cell>
          <cell r="V4092">
            <v>74</v>
          </cell>
        </row>
        <row r="4093">
          <cell r="A4093" t="str">
            <v>HERNING</v>
          </cell>
          <cell r="C4093" t="str">
            <v>HANDICAP</v>
          </cell>
          <cell r="I4093" t="str">
            <v>Passagerer</v>
          </cell>
          <cell r="V4093">
            <v>4</v>
          </cell>
        </row>
        <row r="4094">
          <cell r="A4094" t="str">
            <v>HERNING</v>
          </cell>
          <cell r="C4094" t="str">
            <v>HANDICAP</v>
          </cell>
          <cell r="I4094" t="str">
            <v>Netto</v>
          </cell>
          <cell r="V4094">
            <v>6973.23</v>
          </cell>
        </row>
        <row r="4095">
          <cell r="A4095" t="str">
            <v>HERNING</v>
          </cell>
          <cell r="C4095" t="str">
            <v>HANDICAP</v>
          </cell>
          <cell r="I4095" t="str">
            <v>Adm.omk</v>
          </cell>
          <cell r="V4095">
            <v>0</v>
          </cell>
        </row>
        <row r="4096">
          <cell r="A4096" t="str">
            <v>HERNING</v>
          </cell>
          <cell r="C4096" t="str">
            <v>HANDICAP</v>
          </cell>
          <cell r="I4096" t="str">
            <v>EB</v>
          </cell>
          <cell r="V4096">
            <v>1806</v>
          </cell>
        </row>
        <row r="4097">
          <cell r="A4097" t="str">
            <v>HERNING</v>
          </cell>
          <cell r="C4097" t="str">
            <v>HANDICAP</v>
          </cell>
          <cell r="I4097" t="str">
            <v>Ture</v>
          </cell>
          <cell r="V4097">
            <v>9</v>
          </cell>
        </row>
        <row r="4098">
          <cell r="A4098" t="str">
            <v>HERNING</v>
          </cell>
          <cell r="C4098" t="str">
            <v>HANDICAP</v>
          </cell>
          <cell r="I4098" t="str">
            <v>Rejselængde</v>
          </cell>
          <cell r="V4098">
            <v>428</v>
          </cell>
        </row>
        <row r="4099">
          <cell r="A4099" t="str">
            <v>HERNING</v>
          </cell>
          <cell r="C4099" t="str">
            <v>HANDICAP</v>
          </cell>
          <cell r="I4099" t="str">
            <v>Passagerer</v>
          </cell>
          <cell r="V4099">
            <v>10</v>
          </cell>
        </row>
        <row r="4100">
          <cell r="A4100" t="str">
            <v>HERNING</v>
          </cell>
          <cell r="C4100" t="str">
            <v>HANDICAP</v>
          </cell>
          <cell r="I4100" t="str">
            <v>Netto</v>
          </cell>
          <cell r="V4100">
            <v>1054.67</v>
          </cell>
        </row>
        <row r="4101">
          <cell r="A4101" t="str">
            <v>HERNING</v>
          </cell>
          <cell r="C4101" t="str">
            <v>HANDICAP</v>
          </cell>
          <cell r="I4101" t="str">
            <v>Adm.omk</v>
          </cell>
          <cell r="V4101">
            <v>0</v>
          </cell>
        </row>
        <row r="4102">
          <cell r="A4102" t="str">
            <v>HERNING</v>
          </cell>
          <cell r="C4102" t="str">
            <v>HANDICAP</v>
          </cell>
          <cell r="I4102" t="str">
            <v>EB</v>
          </cell>
          <cell r="V4102">
            <v>188</v>
          </cell>
        </row>
        <row r="4103">
          <cell r="A4103" t="str">
            <v>HERNING</v>
          </cell>
          <cell r="C4103" t="str">
            <v>HANDICAP</v>
          </cell>
          <cell r="I4103" t="str">
            <v>Ture</v>
          </cell>
          <cell r="V4103">
            <v>1</v>
          </cell>
        </row>
        <row r="4104">
          <cell r="A4104" t="str">
            <v>HERNING</v>
          </cell>
          <cell r="C4104" t="str">
            <v>HANDICAP</v>
          </cell>
          <cell r="I4104" t="str">
            <v>Rejselængde</v>
          </cell>
          <cell r="V4104">
            <v>47</v>
          </cell>
        </row>
        <row r="4105">
          <cell r="A4105" t="str">
            <v>HERNING</v>
          </cell>
          <cell r="C4105" t="str">
            <v>HANDICAP</v>
          </cell>
          <cell r="I4105" t="str">
            <v>Passagerer</v>
          </cell>
          <cell r="V4105">
            <v>2</v>
          </cell>
        </row>
        <row r="4106">
          <cell r="A4106" t="str">
            <v>HERNING</v>
          </cell>
          <cell r="C4106" t="str">
            <v>HANDICAP</v>
          </cell>
          <cell r="I4106" t="str">
            <v>Netto</v>
          </cell>
          <cell r="V4106">
            <v>2376.56</v>
          </cell>
        </row>
        <row r="4107">
          <cell r="A4107" t="str">
            <v>HERNING</v>
          </cell>
          <cell r="C4107" t="str">
            <v>HANDICAP</v>
          </cell>
          <cell r="I4107" t="str">
            <v>Adm.omk</v>
          </cell>
          <cell r="V4107">
            <v>0</v>
          </cell>
        </row>
        <row r="4108">
          <cell r="A4108" t="str">
            <v>HERNING</v>
          </cell>
          <cell r="C4108" t="str">
            <v>HANDICAP</v>
          </cell>
          <cell r="I4108" t="str">
            <v>EB</v>
          </cell>
          <cell r="V4108">
            <v>1008</v>
          </cell>
        </row>
        <row r="4109">
          <cell r="A4109" t="str">
            <v>HERNING</v>
          </cell>
          <cell r="C4109" t="str">
            <v>HANDICAP</v>
          </cell>
          <cell r="I4109" t="str">
            <v>Ture</v>
          </cell>
          <cell r="V4109">
            <v>5</v>
          </cell>
        </row>
        <row r="4110">
          <cell r="A4110" t="str">
            <v>HERNING</v>
          </cell>
          <cell r="C4110" t="str">
            <v>HANDICAP</v>
          </cell>
          <cell r="I4110" t="str">
            <v>Rejselængde</v>
          </cell>
          <cell r="V4110">
            <v>252</v>
          </cell>
        </row>
        <row r="4111">
          <cell r="A4111" t="str">
            <v>HERNING</v>
          </cell>
          <cell r="C4111" t="str">
            <v>HANDICAP</v>
          </cell>
          <cell r="I4111" t="str">
            <v>Passagerer</v>
          </cell>
          <cell r="V4111">
            <v>5</v>
          </cell>
        </row>
        <row r="4112">
          <cell r="A4112" t="str">
            <v>HOLSTEBRO</v>
          </cell>
          <cell r="C4112" t="str">
            <v>HANDICAP</v>
          </cell>
          <cell r="I4112" t="str">
            <v>Netto</v>
          </cell>
          <cell r="V4112">
            <v>483.29</v>
          </cell>
        </row>
        <row r="4113">
          <cell r="A4113" t="str">
            <v>HOLSTEBRO</v>
          </cell>
          <cell r="C4113" t="str">
            <v>HANDICAP</v>
          </cell>
          <cell r="I4113" t="str">
            <v>Adm.omk</v>
          </cell>
          <cell r="V4113">
            <v>0</v>
          </cell>
        </row>
        <row r="4114">
          <cell r="A4114" t="str">
            <v>HOLSTEBRO</v>
          </cell>
          <cell r="C4114" t="str">
            <v>HANDICAP</v>
          </cell>
          <cell r="I4114" t="str">
            <v>EB</v>
          </cell>
          <cell r="V4114">
            <v>700</v>
          </cell>
        </row>
        <row r="4115">
          <cell r="A4115" t="str">
            <v>HOLSTEBRO</v>
          </cell>
          <cell r="C4115" t="str">
            <v>HANDICAP</v>
          </cell>
          <cell r="I4115" t="str">
            <v>Ture</v>
          </cell>
          <cell r="V4115">
            <v>1</v>
          </cell>
        </row>
        <row r="4116">
          <cell r="A4116" t="str">
            <v>HOLSTEBRO</v>
          </cell>
          <cell r="C4116" t="str">
            <v>HANDICAP</v>
          </cell>
          <cell r="I4116" t="str">
            <v>Rejselængde</v>
          </cell>
          <cell r="V4116">
            <v>125</v>
          </cell>
        </row>
        <row r="4117">
          <cell r="A4117" t="str">
            <v>HOLSTEBRO</v>
          </cell>
          <cell r="C4117" t="str">
            <v>HANDICAP</v>
          </cell>
          <cell r="I4117" t="str">
            <v>Passagerer</v>
          </cell>
          <cell r="V4117">
            <v>1</v>
          </cell>
        </row>
        <row r="4118">
          <cell r="A4118" t="str">
            <v>HOLSTEBRO</v>
          </cell>
          <cell r="C4118" t="str">
            <v>HANDICAP</v>
          </cell>
          <cell r="I4118" t="str">
            <v>Netto</v>
          </cell>
          <cell r="V4118">
            <v>1355.16</v>
          </cell>
        </row>
        <row r="4119">
          <cell r="A4119" t="str">
            <v>HOLSTEBRO</v>
          </cell>
          <cell r="C4119" t="str">
            <v>HANDICAP</v>
          </cell>
          <cell r="I4119" t="str">
            <v>Adm.omk</v>
          </cell>
          <cell r="V4119">
            <v>0</v>
          </cell>
        </row>
        <row r="4120">
          <cell r="A4120" t="str">
            <v>HOLSTEBRO</v>
          </cell>
          <cell r="C4120" t="str">
            <v>HANDICAP</v>
          </cell>
          <cell r="I4120" t="str">
            <v>EB</v>
          </cell>
          <cell r="V4120">
            <v>776</v>
          </cell>
        </row>
        <row r="4121">
          <cell r="A4121" t="str">
            <v>HOLSTEBRO</v>
          </cell>
          <cell r="C4121" t="str">
            <v>HANDICAP</v>
          </cell>
          <cell r="I4121" t="str">
            <v>Ture</v>
          </cell>
          <cell r="V4121">
            <v>1</v>
          </cell>
        </row>
        <row r="4122">
          <cell r="A4122" t="str">
            <v>HOLSTEBRO</v>
          </cell>
          <cell r="C4122" t="str">
            <v>HANDICAP</v>
          </cell>
          <cell r="I4122" t="str">
            <v>Rejselængde</v>
          </cell>
          <cell r="V4122">
            <v>109</v>
          </cell>
        </row>
        <row r="4123">
          <cell r="A4123" t="str">
            <v>HOLSTEBRO</v>
          </cell>
          <cell r="C4123" t="str">
            <v>HANDICAP</v>
          </cell>
          <cell r="I4123" t="str">
            <v>Passagerer</v>
          </cell>
          <cell r="V4123">
            <v>2</v>
          </cell>
        </row>
        <row r="4124">
          <cell r="A4124" t="str">
            <v>HOLSTEBRO</v>
          </cell>
          <cell r="C4124" t="str">
            <v>HANDICAP</v>
          </cell>
          <cell r="I4124" t="str">
            <v>Netto</v>
          </cell>
          <cell r="V4124">
            <v>796.15</v>
          </cell>
        </row>
        <row r="4125">
          <cell r="A4125" t="str">
            <v>HOLSTEBRO</v>
          </cell>
          <cell r="C4125" t="str">
            <v>HANDICAP</v>
          </cell>
          <cell r="I4125" t="str">
            <v>Adm.omk</v>
          </cell>
          <cell r="V4125">
            <v>0</v>
          </cell>
        </row>
        <row r="4126">
          <cell r="A4126" t="str">
            <v>HOLSTEBRO</v>
          </cell>
          <cell r="C4126" t="str">
            <v>HANDICAP</v>
          </cell>
          <cell r="I4126" t="str">
            <v>EB</v>
          </cell>
          <cell r="V4126">
            <v>1346</v>
          </cell>
        </row>
        <row r="4127">
          <cell r="A4127" t="str">
            <v>HOLSTEBRO</v>
          </cell>
          <cell r="C4127" t="str">
            <v>HANDICAP</v>
          </cell>
          <cell r="I4127" t="str">
            <v>Ture</v>
          </cell>
          <cell r="V4127">
            <v>2</v>
          </cell>
        </row>
        <row r="4128">
          <cell r="A4128" t="str">
            <v>HOLSTEBRO</v>
          </cell>
          <cell r="C4128" t="str">
            <v>HANDICAP</v>
          </cell>
          <cell r="I4128" t="str">
            <v>Rejselængde</v>
          </cell>
          <cell r="V4128">
            <v>242</v>
          </cell>
        </row>
        <row r="4129">
          <cell r="A4129" t="str">
            <v>HOLSTEBRO</v>
          </cell>
          <cell r="C4129" t="str">
            <v>HANDICAP</v>
          </cell>
          <cell r="I4129" t="str">
            <v>Passagerer</v>
          </cell>
          <cell r="V4129">
            <v>2</v>
          </cell>
        </row>
        <row r="4130">
          <cell r="A4130" t="str">
            <v>HOLSTEBRO</v>
          </cell>
          <cell r="C4130" t="str">
            <v>HANDICAP</v>
          </cell>
          <cell r="I4130" t="str">
            <v>Netto</v>
          </cell>
          <cell r="V4130">
            <v>1970.12</v>
          </cell>
        </row>
        <row r="4131">
          <cell r="A4131" t="str">
            <v>HOLSTEBRO</v>
          </cell>
          <cell r="C4131" t="str">
            <v>HANDICAP</v>
          </cell>
          <cell r="I4131" t="str">
            <v>Adm.omk</v>
          </cell>
          <cell r="V4131">
            <v>0</v>
          </cell>
        </row>
        <row r="4132">
          <cell r="A4132" t="str">
            <v>HOLSTEBRO</v>
          </cell>
          <cell r="C4132" t="str">
            <v>HANDICAP</v>
          </cell>
          <cell r="I4132" t="str">
            <v>EB</v>
          </cell>
          <cell r="V4132">
            <v>826</v>
          </cell>
        </row>
        <row r="4133">
          <cell r="A4133" t="str">
            <v>HOLSTEBRO</v>
          </cell>
          <cell r="C4133" t="str">
            <v>HANDICAP</v>
          </cell>
          <cell r="I4133" t="str">
            <v>Ture</v>
          </cell>
          <cell r="V4133">
            <v>2</v>
          </cell>
        </row>
        <row r="4134">
          <cell r="A4134" t="str">
            <v>HOLSTEBRO</v>
          </cell>
          <cell r="C4134" t="str">
            <v>HANDICAP</v>
          </cell>
          <cell r="I4134" t="str">
            <v>Rejselængde</v>
          </cell>
          <cell r="V4134">
            <v>202</v>
          </cell>
        </row>
        <row r="4135">
          <cell r="A4135" t="str">
            <v>HOLSTEBRO</v>
          </cell>
          <cell r="C4135" t="str">
            <v>HANDICAP</v>
          </cell>
          <cell r="I4135" t="str">
            <v>Passagerer</v>
          </cell>
          <cell r="V4135">
            <v>2</v>
          </cell>
        </row>
        <row r="4136">
          <cell r="A4136" t="str">
            <v>HOLSTEBRO</v>
          </cell>
          <cell r="C4136" t="str">
            <v>HANDICAP</v>
          </cell>
          <cell r="I4136" t="str">
            <v>Netto</v>
          </cell>
          <cell r="V4136">
            <v>4223.21</v>
          </cell>
        </row>
        <row r="4137">
          <cell r="A4137" t="str">
            <v>HOLSTEBRO</v>
          </cell>
          <cell r="C4137" t="str">
            <v>HANDICAP</v>
          </cell>
          <cell r="I4137" t="str">
            <v>Adm.omk</v>
          </cell>
          <cell r="V4137">
            <v>0</v>
          </cell>
        </row>
        <row r="4138">
          <cell r="A4138" t="str">
            <v>HOLSTEBRO</v>
          </cell>
          <cell r="C4138" t="str">
            <v>HANDICAP</v>
          </cell>
          <cell r="I4138" t="str">
            <v>EB</v>
          </cell>
          <cell r="V4138">
            <v>6504</v>
          </cell>
        </row>
        <row r="4139">
          <cell r="A4139" t="str">
            <v>HOLSTEBRO</v>
          </cell>
          <cell r="C4139" t="str">
            <v>HANDICAP</v>
          </cell>
          <cell r="I4139" t="str">
            <v>Ture</v>
          </cell>
          <cell r="V4139">
            <v>11</v>
          </cell>
        </row>
        <row r="4140">
          <cell r="A4140" t="str">
            <v>HOLSTEBRO</v>
          </cell>
          <cell r="C4140" t="str">
            <v>HANDICAP</v>
          </cell>
          <cell r="I4140" t="str">
            <v>Rejselængde</v>
          </cell>
          <cell r="V4140">
            <v>1057</v>
          </cell>
        </row>
        <row r="4141">
          <cell r="A4141" t="str">
            <v>HOLSTEBRO</v>
          </cell>
          <cell r="C4141" t="str">
            <v>HANDICAP</v>
          </cell>
          <cell r="I4141" t="str">
            <v>Passagerer</v>
          </cell>
          <cell r="V4141">
            <v>16</v>
          </cell>
        </row>
        <row r="4142">
          <cell r="A4142" t="str">
            <v>HOLSTEBRO</v>
          </cell>
          <cell r="C4142" t="str">
            <v>HANDICAP</v>
          </cell>
          <cell r="I4142" t="str">
            <v>Netto</v>
          </cell>
          <cell r="V4142">
            <v>874.02</v>
          </cell>
        </row>
        <row r="4143">
          <cell r="A4143" t="str">
            <v>HOLSTEBRO</v>
          </cell>
          <cell r="C4143" t="str">
            <v>HANDICAP</v>
          </cell>
          <cell r="I4143" t="str">
            <v>Adm.omk</v>
          </cell>
          <cell r="V4143">
            <v>0</v>
          </cell>
        </row>
        <row r="4144">
          <cell r="A4144" t="str">
            <v>HOLSTEBRO</v>
          </cell>
          <cell r="C4144" t="str">
            <v>HANDICAP</v>
          </cell>
          <cell r="I4144" t="str">
            <v>EB</v>
          </cell>
          <cell r="V4144">
            <v>413</v>
          </cell>
        </row>
        <row r="4145">
          <cell r="A4145" t="str">
            <v>HOLSTEBRO</v>
          </cell>
          <cell r="C4145" t="str">
            <v>HANDICAP</v>
          </cell>
          <cell r="I4145" t="str">
            <v>Ture</v>
          </cell>
          <cell r="V4145">
            <v>1</v>
          </cell>
        </row>
        <row r="4146">
          <cell r="A4146" t="str">
            <v>HOLSTEBRO</v>
          </cell>
          <cell r="C4146" t="str">
            <v>HANDICAP</v>
          </cell>
          <cell r="I4146" t="str">
            <v>Rejselængde</v>
          </cell>
          <cell r="V4146">
            <v>101</v>
          </cell>
        </row>
        <row r="4147">
          <cell r="A4147" t="str">
            <v>HOLSTEBRO</v>
          </cell>
          <cell r="C4147" t="str">
            <v>HANDICAP</v>
          </cell>
          <cell r="I4147" t="str">
            <v>Passagerer</v>
          </cell>
          <cell r="V4147">
            <v>1</v>
          </cell>
        </row>
        <row r="4148">
          <cell r="A4148" t="str">
            <v>HOLSTEBRO</v>
          </cell>
          <cell r="C4148" t="str">
            <v>HANDICAP</v>
          </cell>
          <cell r="I4148" t="str">
            <v>Netto</v>
          </cell>
          <cell r="V4148">
            <v>559.36</v>
          </cell>
        </row>
        <row r="4149">
          <cell r="A4149" t="str">
            <v>HOLSTEBRO</v>
          </cell>
          <cell r="C4149" t="str">
            <v>HANDICAP</v>
          </cell>
          <cell r="I4149" t="str">
            <v>Adm.omk</v>
          </cell>
          <cell r="V4149">
            <v>0</v>
          </cell>
        </row>
        <row r="4150">
          <cell r="A4150" t="str">
            <v>HOLSTEBRO</v>
          </cell>
          <cell r="C4150" t="str">
            <v>HANDICAP</v>
          </cell>
          <cell r="I4150" t="str">
            <v>EB</v>
          </cell>
          <cell r="V4150">
            <v>82</v>
          </cell>
        </row>
        <row r="4151">
          <cell r="A4151" t="str">
            <v>HOLSTEBRO</v>
          </cell>
          <cell r="C4151" t="str">
            <v>HANDICAP</v>
          </cell>
          <cell r="I4151" t="str">
            <v>Ture</v>
          </cell>
          <cell r="V4151">
            <v>2</v>
          </cell>
        </row>
        <row r="4152">
          <cell r="A4152" t="str">
            <v>HOLSTEBRO</v>
          </cell>
          <cell r="C4152" t="str">
            <v>HANDICAP</v>
          </cell>
          <cell r="I4152" t="str">
            <v>Rejselængde</v>
          </cell>
          <cell r="V4152">
            <v>14</v>
          </cell>
        </row>
        <row r="4153">
          <cell r="A4153" t="str">
            <v>HOLSTEBRO</v>
          </cell>
          <cell r="C4153" t="str">
            <v>HANDICAP</v>
          </cell>
          <cell r="I4153" t="str">
            <v>Passagerer</v>
          </cell>
          <cell r="V4153">
            <v>2</v>
          </cell>
        </row>
        <row r="4154">
          <cell r="A4154" t="str">
            <v>HOLSTEBRO</v>
          </cell>
          <cell r="C4154" t="str">
            <v>HANDICAP</v>
          </cell>
          <cell r="I4154" t="str">
            <v>Netto</v>
          </cell>
          <cell r="V4154">
            <v>1397.2</v>
          </cell>
        </row>
        <row r="4155">
          <cell r="A4155" t="str">
            <v>HOLSTEBRO</v>
          </cell>
          <cell r="C4155" t="str">
            <v>HANDICAP</v>
          </cell>
          <cell r="I4155" t="str">
            <v>Adm.omk</v>
          </cell>
          <cell r="V4155">
            <v>0</v>
          </cell>
        </row>
        <row r="4156">
          <cell r="A4156" t="str">
            <v>HOLSTEBRO</v>
          </cell>
          <cell r="C4156" t="str">
            <v>HANDICAP</v>
          </cell>
          <cell r="I4156" t="str">
            <v>EB</v>
          </cell>
          <cell r="V4156">
            <v>1061</v>
          </cell>
        </row>
        <row r="4157">
          <cell r="A4157" t="str">
            <v>HOLSTEBRO</v>
          </cell>
          <cell r="C4157" t="str">
            <v>HANDICAP</v>
          </cell>
          <cell r="I4157" t="str">
            <v>Ture</v>
          </cell>
          <cell r="V4157">
            <v>2</v>
          </cell>
        </row>
        <row r="4158">
          <cell r="A4158" t="str">
            <v>HOLSTEBRO</v>
          </cell>
          <cell r="C4158" t="str">
            <v>HANDICAP</v>
          </cell>
          <cell r="I4158" t="str">
            <v>Rejselængde</v>
          </cell>
          <cell r="V4158">
            <v>218</v>
          </cell>
        </row>
        <row r="4159">
          <cell r="A4159" t="str">
            <v>HOLSTEBRO</v>
          </cell>
          <cell r="C4159" t="str">
            <v>HANDICAP</v>
          </cell>
          <cell r="I4159" t="str">
            <v>Passagerer</v>
          </cell>
          <cell r="V4159">
            <v>2</v>
          </cell>
        </row>
        <row r="4160">
          <cell r="A4160" t="str">
            <v>HOLSTEBRO</v>
          </cell>
          <cell r="C4160" t="str">
            <v>HANDICAP</v>
          </cell>
          <cell r="I4160" t="str">
            <v>Netto</v>
          </cell>
          <cell r="V4160">
            <v>2945.7299999999996</v>
          </cell>
        </row>
        <row r="4161">
          <cell r="A4161" t="str">
            <v>HOLSTEBRO</v>
          </cell>
          <cell r="C4161" t="str">
            <v>HANDICAP</v>
          </cell>
          <cell r="I4161" t="str">
            <v>Adm.omk</v>
          </cell>
          <cell r="V4161">
            <v>0</v>
          </cell>
        </row>
        <row r="4162">
          <cell r="A4162" t="str">
            <v>HOLSTEBRO</v>
          </cell>
          <cell r="C4162" t="str">
            <v>HANDICAP</v>
          </cell>
          <cell r="I4162" t="str">
            <v>EB</v>
          </cell>
          <cell r="V4162">
            <v>1600</v>
          </cell>
        </row>
        <row r="4163">
          <cell r="A4163" t="str">
            <v>HOLSTEBRO</v>
          </cell>
          <cell r="C4163" t="str">
            <v>HANDICAP</v>
          </cell>
          <cell r="I4163" t="str">
            <v>Ture</v>
          </cell>
          <cell r="V4163">
            <v>4</v>
          </cell>
        </row>
        <row r="4164">
          <cell r="A4164" t="str">
            <v>HOLSTEBRO</v>
          </cell>
          <cell r="C4164" t="str">
            <v>HANDICAP</v>
          </cell>
          <cell r="I4164" t="str">
            <v>Rejselængde</v>
          </cell>
          <cell r="V4164">
            <v>400</v>
          </cell>
        </row>
        <row r="4165">
          <cell r="A4165" t="str">
            <v>HOLSTEBRO</v>
          </cell>
          <cell r="C4165" t="str">
            <v>HANDICAP</v>
          </cell>
          <cell r="I4165" t="str">
            <v>Passagerer</v>
          </cell>
          <cell r="V4165">
            <v>4</v>
          </cell>
        </row>
        <row r="4166">
          <cell r="A4166" t="str">
            <v>HOLSTEBRO</v>
          </cell>
          <cell r="C4166" t="str">
            <v>HANDICAP</v>
          </cell>
          <cell r="I4166" t="str">
            <v>Netto</v>
          </cell>
          <cell r="V4166">
            <v>1347.36</v>
          </cell>
        </row>
        <row r="4167">
          <cell r="A4167" t="str">
            <v>HOLSTEBRO</v>
          </cell>
          <cell r="C4167" t="str">
            <v>HANDICAP</v>
          </cell>
          <cell r="I4167" t="str">
            <v>Adm.omk</v>
          </cell>
          <cell r="V4167">
            <v>0</v>
          </cell>
        </row>
        <row r="4168">
          <cell r="A4168" t="str">
            <v>HOLSTEBRO</v>
          </cell>
          <cell r="C4168" t="str">
            <v>HANDICAP</v>
          </cell>
          <cell r="I4168" t="str">
            <v>EB</v>
          </cell>
          <cell r="V4168">
            <v>652</v>
          </cell>
        </row>
        <row r="4169">
          <cell r="A4169" t="str">
            <v>HOLSTEBRO</v>
          </cell>
          <cell r="C4169" t="str">
            <v>HANDICAP</v>
          </cell>
          <cell r="I4169" t="str">
            <v>Ture</v>
          </cell>
          <cell r="V4169">
            <v>8</v>
          </cell>
        </row>
        <row r="4170">
          <cell r="A4170" t="str">
            <v>HOLSTEBRO</v>
          </cell>
          <cell r="C4170" t="str">
            <v>HANDICAP</v>
          </cell>
          <cell r="I4170" t="str">
            <v>Rejselængde</v>
          </cell>
          <cell r="V4170">
            <v>107</v>
          </cell>
        </row>
        <row r="4171">
          <cell r="A4171" t="str">
            <v>HOLSTEBRO</v>
          </cell>
          <cell r="C4171" t="str">
            <v>HANDICAP</v>
          </cell>
          <cell r="I4171" t="str">
            <v>Passagerer</v>
          </cell>
          <cell r="V4171">
            <v>9</v>
          </cell>
        </row>
        <row r="4172">
          <cell r="A4172" t="str">
            <v>HOLSTEBRO</v>
          </cell>
          <cell r="C4172" t="str">
            <v>HANDICAP</v>
          </cell>
          <cell r="I4172" t="str">
            <v>Netto</v>
          </cell>
          <cell r="V4172">
            <v>2499.5500000000002</v>
          </cell>
        </row>
        <row r="4173">
          <cell r="A4173" t="str">
            <v>HOLSTEBRO</v>
          </cell>
          <cell r="C4173" t="str">
            <v>HANDICAP</v>
          </cell>
          <cell r="I4173" t="str">
            <v>Adm.omk</v>
          </cell>
          <cell r="V4173">
            <v>0</v>
          </cell>
        </row>
        <row r="4174">
          <cell r="A4174" t="str">
            <v>HOLSTEBRO</v>
          </cell>
          <cell r="C4174" t="str">
            <v>HANDICAP</v>
          </cell>
          <cell r="I4174" t="str">
            <v>EB</v>
          </cell>
          <cell r="V4174">
            <v>1684</v>
          </cell>
        </row>
        <row r="4175">
          <cell r="A4175" t="str">
            <v>HOLSTEBRO</v>
          </cell>
          <cell r="C4175" t="str">
            <v>HANDICAP</v>
          </cell>
          <cell r="I4175" t="str">
            <v>Ture</v>
          </cell>
          <cell r="V4175">
            <v>2</v>
          </cell>
        </row>
        <row r="4176">
          <cell r="A4176" t="str">
            <v>HOLSTEBRO</v>
          </cell>
          <cell r="C4176" t="str">
            <v>HANDICAP</v>
          </cell>
          <cell r="I4176" t="str">
            <v>Rejselængde</v>
          </cell>
          <cell r="V4176">
            <v>268</v>
          </cell>
        </row>
        <row r="4177">
          <cell r="A4177" t="str">
            <v>HOLSTEBRO</v>
          </cell>
          <cell r="C4177" t="str">
            <v>HANDICAP</v>
          </cell>
          <cell r="I4177" t="str">
            <v>Passagerer</v>
          </cell>
          <cell r="V4177">
            <v>2</v>
          </cell>
        </row>
        <row r="4178">
          <cell r="A4178" t="str">
            <v>HOLSTEBRO</v>
          </cell>
          <cell r="C4178" t="str">
            <v>HANDICAP</v>
          </cell>
          <cell r="I4178" t="str">
            <v>Netto</v>
          </cell>
          <cell r="V4178">
            <v>1563.74</v>
          </cell>
        </row>
        <row r="4179">
          <cell r="A4179" t="str">
            <v>HOLSTEBRO</v>
          </cell>
          <cell r="C4179" t="str">
            <v>HANDICAP</v>
          </cell>
          <cell r="I4179" t="str">
            <v>Adm.omk</v>
          </cell>
          <cell r="V4179">
            <v>0</v>
          </cell>
        </row>
        <row r="4180">
          <cell r="A4180" t="str">
            <v>HOLSTEBRO</v>
          </cell>
          <cell r="C4180" t="str">
            <v>HANDICAP</v>
          </cell>
          <cell r="I4180" t="str">
            <v>EB</v>
          </cell>
          <cell r="V4180">
            <v>1276</v>
          </cell>
        </row>
        <row r="4181">
          <cell r="A4181" t="str">
            <v>HOLSTEBRO</v>
          </cell>
          <cell r="C4181" t="str">
            <v>HANDICAP</v>
          </cell>
          <cell r="I4181" t="str">
            <v>Ture</v>
          </cell>
          <cell r="V4181">
            <v>2</v>
          </cell>
        </row>
        <row r="4182">
          <cell r="A4182" t="str">
            <v>HOLSTEBRO</v>
          </cell>
          <cell r="C4182" t="str">
            <v>HANDICAP</v>
          </cell>
          <cell r="I4182" t="str">
            <v>Rejselængde</v>
          </cell>
          <cell r="V4182">
            <v>243</v>
          </cell>
        </row>
        <row r="4183">
          <cell r="A4183" t="str">
            <v>HOLSTEBRO</v>
          </cell>
          <cell r="C4183" t="str">
            <v>HANDICAP</v>
          </cell>
          <cell r="I4183" t="str">
            <v>Passagerer</v>
          </cell>
          <cell r="V4183">
            <v>3</v>
          </cell>
        </row>
        <row r="4184">
          <cell r="A4184" t="str">
            <v>HOLSTEBRO</v>
          </cell>
          <cell r="C4184" t="str">
            <v>HANDICAP</v>
          </cell>
          <cell r="I4184" t="str">
            <v>Netto</v>
          </cell>
          <cell r="V4184">
            <v>88.4</v>
          </cell>
        </row>
        <row r="4185">
          <cell r="A4185" t="str">
            <v>HOLSTEBRO</v>
          </cell>
          <cell r="C4185" t="str">
            <v>HANDICAP</v>
          </cell>
          <cell r="I4185" t="str">
            <v>Adm.omk</v>
          </cell>
          <cell r="V4185">
            <v>0</v>
          </cell>
        </row>
        <row r="4186">
          <cell r="A4186" t="str">
            <v>HOLSTEBRO</v>
          </cell>
          <cell r="C4186" t="str">
            <v>HANDICAP</v>
          </cell>
          <cell r="I4186" t="str">
            <v>EB</v>
          </cell>
          <cell r="V4186">
            <v>1492</v>
          </cell>
        </row>
        <row r="4187">
          <cell r="A4187" t="str">
            <v>HOLSTEBRO</v>
          </cell>
          <cell r="C4187" t="str">
            <v>HANDICAP</v>
          </cell>
          <cell r="I4187" t="str">
            <v>Ture</v>
          </cell>
          <cell r="V4187">
            <v>1</v>
          </cell>
        </row>
        <row r="4188">
          <cell r="A4188" t="str">
            <v>HOLSTEBRO</v>
          </cell>
          <cell r="C4188" t="str">
            <v>HANDICAP</v>
          </cell>
          <cell r="I4188" t="str">
            <v>Rejselængde</v>
          </cell>
          <cell r="V4188">
            <v>184</v>
          </cell>
        </row>
        <row r="4189">
          <cell r="A4189" t="str">
            <v>HOLSTEBRO</v>
          </cell>
          <cell r="C4189" t="str">
            <v>HANDICAP</v>
          </cell>
          <cell r="I4189" t="str">
            <v>Passagerer</v>
          </cell>
          <cell r="V4189">
            <v>1</v>
          </cell>
        </row>
        <row r="4190">
          <cell r="A4190" t="str">
            <v>HOLSTEBRO</v>
          </cell>
          <cell r="C4190" t="str">
            <v>HANDICAP</v>
          </cell>
          <cell r="I4190" t="str">
            <v>Netto</v>
          </cell>
          <cell r="V4190">
            <v>1166.55</v>
          </cell>
        </row>
        <row r="4191">
          <cell r="A4191" t="str">
            <v>HOLSTEBRO</v>
          </cell>
          <cell r="C4191" t="str">
            <v>HANDICAP</v>
          </cell>
          <cell r="I4191" t="str">
            <v>Adm.omk</v>
          </cell>
          <cell r="V4191">
            <v>0</v>
          </cell>
        </row>
        <row r="4192">
          <cell r="A4192" t="str">
            <v>HOLSTEBRO</v>
          </cell>
          <cell r="C4192" t="str">
            <v>HANDICAP</v>
          </cell>
          <cell r="I4192" t="str">
            <v>EB</v>
          </cell>
          <cell r="V4192">
            <v>410</v>
          </cell>
        </row>
        <row r="4193">
          <cell r="A4193" t="str">
            <v>HOLSTEBRO</v>
          </cell>
          <cell r="C4193" t="str">
            <v>HANDICAP</v>
          </cell>
          <cell r="I4193" t="str">
            <v>Ture</v>
          </cell>
          <cell r="V4193">
            <v>10</v>
          </cell>
        </row>
        <row r="4194">
          <cell r="A4194" t="str">
            <v>HOLSTEBRO</v>
          </cell>
          <cell r="C4194" t="str">
            <v>HANDICAP</v>
          </cell>
          <cell r="I4194" t="str">
            <v>Rejselængde</v>
          </cell>
          <cell r="V4194">
            <v>8</v>
          </cell>
        </row>
        <row r="4195">
          <cell r="A4195" t="str">
            <v>HOLSTEBRO</v>
          </cell>
          <cell r="C4195" t="str">
            <v>HANDICAP</v>
          </cell>
          <cell r="I4195" t="str">
            <v>Passagerer</v>
          </cell>
          <cell r="V4195">
            <v>10</v>
          </cell>
        </row>
        <row r="4196">
          <cell r="A4196" t="str">
            <v>HOLSTEBRO</v>
          </cell>
          <cell r="C4196" t="str">
            <v>HANDICAP</v>
          </cell>
          <cell r="I4196" t="str">
            <v>Netto</v>
          </cell>
          <cell r="V4196">
            <v>674.28</v>
          </cell>
        </row>
        <row r="4197">
          <cell r="A4197" t="str">
            <v>HOLSTEBRO</v>
          </cell>
          <cell r="C4197" t="str">
            <v>HANDICAP</v>
          </cell>
          <cell r="I4197" t="str">
            <v>Adm.omk</v>
          </cell>
          <cell r="V4197">
            <v>0</v>
          </cell>
        </row>
        <row r="4198">
          <cell r="A4198" t="str">
            <v>HOLSTEBRO</v>
          </cell>
          <cell r="C4198" t="str">
            <v>HANDICAP</v>
          </cell>
          <cell r="I4198" t="str">
            <v>EB</v>
          </cell>
          <cell r="V4198">
            <v>465</v>
          </cell>
        </row>
        <row r="4199">
          <cell r="A4199" t="str">
            <v>HOLSTEBRO</v>
          </cell>
          <cell r="C4199" t="str">
            <v>HANDICAP</v>
          </cell>
          <cell r="I4199" t="str">
            <v>Ture</v>
          </cell>
          <cell r="V4199">
            <v>1</v>
          </cell>
        </row>
        <row r="4200">
          <cell r="A4200" t="str">
            <v>HOLSTEBRO</v>
          </cell>
          <cell r="C4200" t="str">
            <v>HANDICAP</v>
          </cell>
          <cell r="I4200" t="str">
            <v>Rejselængde</v>
          </cell>
          <cell r="V4200">
            <v>105</v>
          </cell>
        </row>
        <row r="4201">
          <cell r="A4201" t="str">
            <v>HOLSTEBRO</v>
          </cell>
          <cell r="C4201" t="str">
            <v>HANDICAP</v>
          </cell>
          <cell r="I4201" t="str">
            <v>Passagerer</v>
          </cell>
          <cell r="V4201">
            <v>1</v>
          </cell>
        </row>
        <row r="4202">
          <cell r="A4202" t="str">
            <v>HOLSTEBRO</v>
          </cell>
          <cell r="C4202" t="str">
            <v>HANDICAP</v>
          </cell>
          <cell r="I4202" t="str">
            <v>Netto</v>
          </cell>
          <cell r="V4202">
            <v>867.07</v>
          </cell>
        </row>
        <row r="4203">
          <cell r="A4203" t="str">
            <v>HOLSTEBRO</v>
          </cell>
          <cell r="C4203" t="str">
            <v>HANDICAP</v>
          </cell>
          <cell r="I4203" t="str">
            <v>Adm.omk</v>
          </cell>
          <cell r="V4203">
            <v>0</v>
          </cell>
        </row>
        <row r="4204">
          <cell r="A4204" t="str">
            <v>HOLSTEBRO</v>
          </cell>
          <cell r="C4204" t="str">
            <v>HANDICAP</v>
          </cell>
          <cell r="I4204" t="str">
            <v>EB</v>
          </cell>
          <cell r="V4204">
            <v>400</v>
          </cell>
        </row>
        <row r="4205">
          <cell r="A4205" t="str">
            <v>HOLSTEBRO</v>
          </cell>
          <cell r="C4205" t="str">
            <v>HANDICAP</v>
          </cell>
          <cell r="I4205" t="str">
            <v>Ture</v>
          </cell>
          <cell r="V4205">
            <v>1</v>
          </cell>
        </row>
        <row r="4206">
          <cell r="A4206" t="str">
            <v>HOLSTEBRO</v>
          </cell>
          <cell r="C4206" t="str">
            <v>HANDICAP</v>
          </cell>
          <cell r="I4206" t="str">
            <v>Rejselængde</v>
          </cell>
          <cell r="V4206">
            <v>100</v>
          </cell>
        </row>
        <row r="4207">
          <cell r="A4207" t="str">
            <v>HOLSTEBRO</v>
          </cell>
          <cell r="C4207" t="str">
            <v>HANDICAP</v>
          </cell>
          <cell r="I4207" t="str">
            <v>Passagerer</v>
          </cell>
          <cell r="V4207">
            <v>1</v>
          </cell>
        </row>
        <row r="4208">
          <cell r="A4208" t="str">
            <v>HOLSTEBRO</v>
          </cell>
          <cell r="C4208" t="str">
            <v>HANDICAP</v>
          </cell>
          <cell r="I4208" t="str">
            <v>Netto</v>
          </cell>
          <cell r="V4208">
            <v>13308.66</v>
          </cell>
        </row>
        <row r="4209">
          <cell r="A4209" t="str">
            <v>HOLSTEBRO</v>
          </cell>
          <cell r="C4209" t="str">
            <v>HANDICAP</v>
          </cell>
          <cell r="I4209" t="str">
            <v>Adm.omk</v>
          </cell>
          <cell r="V4209">
            <v>0</v>
          </cell>
        </row>
        <row r="4210">
          <cell r="A4210" t="str">
            <v>HOLSTEBRO</v>
          </cell>
          <cell r="C4210" t="str">
            <v>HANDICAP</v>
          </cell>
          <cell r="I4210" t="str">
            <v>EB</v>
          </cell>
          <cell r="V4210">
            <v>3030</v>
          </cell>
        </row>
        <row r="4211">
          <cell r="A4211" t="str">
            <v>HOLSTEBRO</v>
          </cell>
          <cell r="C4211" t="str">
            <v>HANDICAP</v>
          </cell>
          <cell r="I4211" t="str">
            <v>Ture</v>
          </cell>
          <cell r="V4211">
            <v>23</v>
          </cell>
        </row>
        <row r="4212">
          <cell r="A4212" t="str">
            <v>HOLSTEBRO</v>
          </cell>
          <cell r="C4212" t="str">
            <v>HANDICAP</v>
          </cell>
          <cell r="I4212" t="str">
            <v>Rejselængde</v>
          </cell>
          <cell r="V4212">
            <v>601</v>
          </cell>
        </row>
        <row r="4213">
          <cell r="A4213" t="str">
            <v>HOLSTEBRO</v>
          </cell>
          <cell r="C4213" t="str">
            <v>HANDICAP</v>
          </cell>
          <cell r="I4213" t="str">
            <v>Passagerer</v>
          </cell>
          <cell r="V4213">
            <v>32</v>
          </cell>
        </row>
        <row r="4214">
          <cell r="A4214" t="str">
            <v>HOLSTEBRO</v>
          </cell>
          <cell r="C4214" t="str">
            <v>HANDICAP</v>
          </cell>
          <cell r="I4214" t="str">
            <v>Netto</v>
          </cell>
          <cell r="V4214">
            <v>14988.010000000002</v>
          </cell>
        </row>
        <row r="4215">
          <cell r="A4215" t="str">
            <v>HOLSTEBRO</v>
          </cell>
          <cell r="C4215" t="str">
            <v>HANDICAP</v>
          </cell>
          <cell r="I4215" t="str">
            <v>Adm.omk</v>
          </cell>
          <cell r="V4215">
            <v>0</v>
          </cell>
        </row>
        <row r="4216">
          <cell r="A4216" t="str">
            <v>HOLSTEBRO</v>
          </cell>
          <cell r="C4216" t="str">
            <v>HANDICAP</v>
          </cell>
          <cell r="I4216" t="str">
            <v>EB</v>
          </cell>
          <cell r="V4216">
            <v>4712</v>
          </cell>
        </row>
        <row r="4217">
          <cell r="A4217" t="str">
            <v>HOLSTEBRO</v>
          </cell>
          <cell r="C4217" t="str">
            <v>HANDICAP</v>
          </cell>
          <cell r="I4217" t="str">
            <v>Ture</v>
          </cell>
          <cell r="V4217">
            <v>33</v>
          </cell>
        </row>
        <row r="4218">
          <cell r="A4218" t="str">
            <v>HOLSTEBRO</v>
          </cell>
          <cell r="C4218" t="str">
            <v>HANDICAP</v>
          </cell>
          <cell r="I4218" t="str">
            <v>Rejselængde</v>
          </cell>
          <cell r="V4218">
            <v>1164</v>
          </cell>
        </row>
        <row r="4219">
          <cell r="A4219" t="str">
            <v>HOLSTEBRO</v>
          </cell>
          <cell r="C4219" t="str">
            <v>HANDICAP</v>
          </cell>
          <cell r="I4219" t="str">
            <v>Passagerer</v>
          </cell>
          <cell r="V4219">
            <v>37</v>
          </cell>
        </row>
        <row r="4220">
          <cell r="A4220" t="str">
            <v>HOLSTEBRO</v>
          </cell>
          <cell r="C4220" t="str">
            <v>HANDICAP</v>
          </cell>
          <cell r="I4220" t="str">
            <v>Netto</v>
          </cell>
          <cell r="V4220">
            <v>19082.43</v>
          </cell>
        </row>
        <row r="4221">
          <cell r="A4221" t="str">
            <v>HOLSTEBRO</v>
          </cell>
          <cell r="C4221" t="str">
            <v>HANDICAP</v>
          </cell>
          <cell r="I4221" t="str">
            <v>Adm.omk</v>
          </cell>
          <cell r="V4221">
            <v>0</v>
          </cell>
        </row>
        <row r="4222">
          <cell r="A4222" t="str">
            <v>HOLSTEBRO</v>
          </cell>
          <cell r="C4222" t="str">
            <v>HANDICAP</v>
          </cell>
          <cell r="I4222" t="str">
            <v>EB</v>
          </cell>
          <cell r="V4222">
            <v>5121</v>
          </cell>
        </row>
        <row r="4223">
          <cell r="A4223" t="str">
            <v>HOLSTEBRO</v>
          </cell>
          <cell r="C4223" t="str">
            <v>HANDICAP</v>
          </cell>
          <cell r="I4223" t="str">
            <v>Ture</v>
          </cell>
          <cell r="V4223">
            <v>29</v>
          </cell>
        </row>
        <row r="4224">
          <cell r="A4224" t="str">
            <v>HOLSTEBRO</v>
          </cell>
          <cell r="C4224" t="str">
            <v>HANDICAP</v>
          </cell>
          <cell r="I4224" t="str">
            <v>Rejselængde</v>
          </cell>
          <cell r="V4224">
            <v>996</v>
          </cell>
        </row>
        <row r="4225">
          <cell r="A4225" t="str">
            <v>HOLSTEBRO</v>
          </cell>
          <cell r="C4225" t="str">
            <v>HANDICAP</v>
          </cell>
          <cell r="I4225" t="str">
            <v>Passagerer</v>
          </cell>
          <cell r="V4225">
            <v>45</v>
          </cell>
        </row>
        <row r="4226">
          <cell r="A4226" t="str">
            <v>HOLSTEBRO</v>
          </cell>
          <cell r="C4226" t="str">
            <v>HANDICAP</v>
          </cell>
          <cell r="I4226" t="str">
            <v>Netto</v>
          </cell>
          <cell r="V4226">
            <v>6566.47</v>
          </cell>
        </row>
        <row r="4227">
          <cell r="A4227" t="str">
            <v>HOLSTEBRO</v>
          </cell>
          <cell r="C4227" t="str">
            <v>HANDICAP</v>
          </cell>
          <cell r="I4227" t="str">
            <v>Adm.omk</v>
          </cell>
          <cell r="V4227">
            <v>0</v>
          </cell>
        </row>
        <row r="4228">
          <cell r="A4228" t="str">
            <v>HOLSTEBRO</v>
          </cell>
          <cell r="C4228" t="str">
            <v>HANDICAP</v>
          </cell>
          <cell r="I4228" t="str">
            <v>EB</v>
          </cell>
          <cell r="V4228">
            <v>3196</v>
          </cell>
        </row>
        <row r="4229">
          <cell r="A4229" t="str">
            <v>HOLSTEBRO</v>
          </cell>
          <cell r="C4229" t="str">
            <v>HANDICAP</v>
          </cell>
          <cell r="I4229" t="str">
            <v>Ture</v>
          </cell>
          <cell r="V4229">
            <v>22</v>
          </cell>
        </row>
        <row r="4230">
          <cell r="A4230" t="str">
            <v>HOLSTEBRO</v>
          </cell>
          <cell r="C4230" t="str">
            <v>HANDICAP</v>
          </cell>
          <cell r="I4230" t="str">
            <v>Rejselængde</v>
          </cell>
          <cell r="V4230">
            <v>647</v>
          </cell>
        </row>
        <row r="4231">
          <cell r="A4231" t="str">
            <v>HOLSTEBRO</v>
          </cell>
          <cell r="C4231" t="str">
            <v>HANDICAP</v>
          </cell>
          <cell r="I4231" t="str">
            <v>Passagerer</v>
          </cell>
          <cell r="V4231">
            <v>25</v>
          </cell>
        </row>
        <row r="4232">
          <cell r="A4232" t="str">
            <v>HOLSTEBRO</v>
          </cell>
          <cell r="C4232" t="str">
            <v>HANDICAP</v>
          </cell>
          <cell r="I4232" t="str">
            <v>Netto</v>
          </cell>
          <cell r="V4232">
            <v>7679.11</v>
          </cell>
        </row>
        <row r="4233">
          <cell r="A4233" t="str">
            <v>HOLSTEBRO</v>
          </cell>
          <cell r="C4233" t="str">
            <v>HANDICAP</v>
          </cell>
          <cell r="I4233" t="str">
            <v>Adm.omk</v>
          </cell>
          <cell r="V4233">
            <v>0</v>
          </cell>
        </row>
        <row r="4234">
          <cell r="A4234" t="str">
            <v>HOLSTEBRO</v>
          </cell>
          <cell r="C4234" t="str">
            <v>HANDICAP</v>
          </cell>
          <cell r="I4234" t="str">
            <v>EB</v>
          </cell>
          <cell r="V4234">
            <v>1664</v>
          </cell>
        </row>
        <row r="4235">
          <cell r="A4235" t="str">
            <v>HOLSTEBRO</v>
          </cell>
          <cell r="C4235" t="str">
            <v>HANDICAP</v>
          </cell>
          <cell r="I4235" t="str">
            <v>Ture</v>
          </cell>
          <cell r="V4235">
            <v>12</v>
          </cell>
        </row>
        <row r="4236">
          <cell r="A4236" t="str">
            <v>HOLSTEBRO</v>
          </cell>
          <cell r="C4236" t="str">
            <v>HANDICAP</v>
          </cell>
          <cell r="I4236" t="str">
            <v>Rejselængde</v>
          </cell>
          <cell r="V4236">
            <v>416</v>
          </cell>
        </row>
        <row r="4237">
          <cell r="A4237" t="str">
            <v>HOLSTEBRO</v>
          </cell>
          <cell r="C4237" t="str">
            <v>HANDICAP</v>
          </cell>
          <cell r="I4237" t="str">
            <v>Passagerer</v>
          </cell>
          <cell r="V4237">
            <v>12</v>
          </cell>
        </row>
        <row r="4238">
          <cell r="A4238" t="str">
            <v>HOLSTEBRO</v>
          </cell>
          <cell r="C4238" t="str">
            <v>HANDICAP</v>
          </cell>
          <cell r="I4238" t="str">
            <v>Netto</v>
          </cell>
          <cell r="V4238">
            <v>139.83000000000001</v>
          </cell>
        </row>
        <row r="4239">
          <cell r="A4239" t="str">
            <v>HOLSTEBRO</v>
          </cell>
          <cell r="C4239" t="str">
            <v>HANDICAP</v>
          </cell>
          <cell r="I4239" t="str">
            <v>Adm.omk</v>
          </cell>
          <cell r="V4239">
            <v>0</v>
          </cell>
        </row>
        <row r="4240">
          <cell r="A4240" t="str">
            <v>HOLSTEBRO</v>
          </cell>
          <cell r="C4240" t="str">
            <v>HANDICAP</v>
          </cell>
          <cell r="I4240" t="str">
            <v>EB</v>
          </cell>
          <cell r="V4240">
            <v>136</v>
          </cell>
        </row>
        <row r="4241">
          <cell r="A4241" t="str">
            <v>HOLSTEBRO</v>
          </cell>
          <cell r="C4241" t="str">
            <v>HANDICAP</v>
          </cell>
          <cell r="I4241" t="str">
            <v>Ture</v>
          </cell>
          <cell r="V4241">
            <v>1</v>
          </cell>
        </row>
        <row r="4242">
          <cell r="A4242" t="str">
            <v>HOLSTEBRO</v>
          </cell>
          <cell r="C4242" t="str">
            <v>HANDICAP</v>
          </cell>
          <cell r="I4242" t="str">
            <v>Rejselængde</v>
          </cell>
          <cell r="V4242">
            <v>34</v>
          </cell>
        </row>
        <row r="4243">
          <cell r="A4243" t="str">
            <v>HOLSTEBRO</v>
          </cell>
          <cell r="C4243" t="str">
            <v>HANDICAP</v>
          </cell>
          <cell r="I4243" t="str">
            <v>Passagerer</v>
          </cell>
          <cell r="V4243">
            <v>1</v>
          </cell>
        </row>
        <row r="4244">
          <cell r="A4244" t="str">
            <v>HOLSTEBRO</v>
          </cell>
          <cell r="C4244" t="str">
            <v>HANDICAP</v>
          </cell>
          <cell r="I4244" t="str">
            <v>Netto</v>
          </cell>
          <cell r="V4244">
            <v>0</v>
          </cell>
        </row>
        <row r="4245">
          <cell r="A4245" t="str">
            <v>HOLSTEBRO</v>
          </cell>
          <cell r="C4245" t="str">
            <v>HANDICAP</v>
          </cell>
          <cell r="I4245" t="str">
            <v>Adm.omk</v>
          </cell>
          <cell r="V4245">
            <v>0</v>
          </cell>
        </row>
        <row r="4246">
          <cell r="A4246" t="str">
            <v>HOLSTEBRO</v>
          </cell>
          <cell r="C4246" t="str">
            <v>HANDICAP</v>
          </cell>
          <cell r="I4246" t="str">
            <v>EB</v>
          </cell>
          <cell r="V4246">
            <v>0</v>
          </cell>
        </row>
        <row r="4247">
          <cell r="A4247" t="str">
            <v>HOLSTEBRO</v>
          </cell>
          <cell r="C4247" t="str">
            <v>HANDICAP</v>
          </cell>
          <cell r="I4247" t="str">
            <v>Ture</v>
          </cell>
          <cell r="V4247">
            <v>1</v>
          </cell>
        </row>
        <row r="4248">
          <cell r="A4248" t="str">
            <v>HOLSTEBRO</v>
          </cell>
          <cell r="C4248" t="str">
            <v>HANDICAP</v>
          </cell>
          <cell r="I4248" t="str">
            <v>Rejselængde</v>
          </cell>
          <cell r="V4248">
            <v>7</v>
          </cell>
        </row>
        <row r="4249">
          <cell r="A4249" t="str">
            <v>HOLSTEBRO</v>
          </cell>
          <cell r="C4249" t="str">
            <v>HANDICAP</v>
          </cell>
          <cell r="I4249" t="str">
            <v>Passagerer</v>
          </cell>
          <cell r="V4249">
            <v>1</v>
          </cell>
        </row>
        <row r="4250">
          <cell r="A4250" t="str">
            <v>HOLSTEBRO</v>
          </cell>
          <cell r="C4250" t="str">
            <v>FLEXTUR</v>
          </cell>
          <cell r="I4250" t="str">
            <v>Netto</v>
          </cell>
          <cell r="V4250">
            <v>644529.21</v>
          </cell>
        </row>
        <row r="4251">
          <cell r="A4251" t="str">
            <v>HOLSTEBRO</v>
          </cell>
          <cell r="C4251" t="str">
            <v>FLEXTUR</v>
          </cell>
          <cell r="I4251" t="str">
            <v>Adm.omk</v>
          </cell>
          <cell r="V4251">
            <v>118541.76000000001</v>
          </cell>
        </row>
        <row r="4252">
          <cell r="A4252" t="str">
            <v>HOLSTEBRO</v>
          </cell>
          <cell r="C4252" t="str">
            <v>FLEXTUR</v>
          </cell>
          <cell r="I4252" t="str">
            <v>EB</v>
          </cell>
          <cell r="V4252">
            <v>201339</v>
          </cell>
        </row>
        <row r="4253">
          <cell r="A4253" t="str">
            <v>HOLSTEBRO</v>
          </cell>
          <cell r="C4253" t="str">
            <v>FLEXTUR</v>
          </cell>
          <cell r="I4253" t="str">
            <v>Ture</v>
          </cell>
          <cell r="V4253">
            <v>3686</v>
          </cell>
        </row>
        <row r="4254">
          <cell r="A4254" t="str">
            <v>HOLSTEBRO</v>
          </cell>
          <cell r="C4254" t="str">
            <v>FLEXTUR</v>
          </cell>
          <cell r="I4254" t="str">
            <v>Rejselængde</v>
          </cell>
          <cell r="V4254">
            <v>30145</v>
          </cell>
        </row>
        <row r="4255">
          <cell r="A4255" t="str">
            <v>HOLSTEBRO</v>
          </cell>
          <cell r="C4255" t="str">
            <v>FLEXTUR</v>
          </cell>
          <cell r="I4255" t="str">
            <v>Passagerer</v>
          </cell>
          <cell r="V4255">
            <v>3996</v>
          </cell>
        </row>
        <row r="4256">
          <cell r="A4256" t="str">
            <v>HOLSTEBRO</v>
          </cell>
          <cell r="C4256" t="str">
            <v>FLEXTUR</v>
          </cell>
          <cell r="I4256" t="str">
            <v>Netto</v>
          </cell>
          <cell r="V4256">
            <v>1236.1399999999999</v>
          </cell>
        </row>
        <row r="4257">
          <cell r="A4257" t="str">
            <v>HOLSTEBRO</v>
          </cell>
          <cell r="C4257" t="str">
            <v>FLEXTUR</v>
          </cell>
          <cell r="I4257" t="str">
            <v>Adm.omk</v>
          </cell>
          <cell r="V4257">
            <v>160.79999999999998</v>
          </cell>
        </row>
        <row r="4258">
          <cell r="A4258" t="str">
            <v>HOLSTEBRO</v>
          </cell>
          <cell r="C4258" t="str">
            <v>FLEXTUR</v>
          </cell>
          <cell r="I4258" t="str">
            <v>EB</v>
          </cell>
          <cell r="V4258">
            <v>456</v>
          </cell>
        </row>
        <row r="4259">
          <cell r="A4259" t="str">
            <v>HOLSTEBRO</v>
          </cell>
          <cell r="C4259" t="str">
            <v>FLEXTUR</v>
          </cell>
          <cell r="I4259" t="str">
            <v>Ture</v>
          </cell>
          <cell r="V4259">
            <v>5</v>
          </cell>
        </row>
        <row r="4260">
          <cell r="A4260" t="str">
            <v>HOLSTEBRO</v>
          </cell>
          <cell r="C4260" t="str">
            <v>FLEXTUR</v>
          </cell>
          <cell r="I4260" t="str">
            <v>Rejselængde</v>
          </cell>
          <cell r="V4260">
            <v>44</v>
          </cell>
        </row>
        <row r="4261">
          <cell r="A4261" t="str">
            <v>HOLSTEBRO</v>
          </cell>
          <cell r="C4261" t="str">
            <v>FLEXTUR</v>
          </cell>
          <cell r="I4261" t="str">
            <v>Passagerer</v>
          </cell>
          <cell r="V4261">
            <v>9</v>
          </cell>
        </row>
        <row r="4262">
          <cell r="A4262" t="str">
            <v>HOLSTEBRO</v>
          </cell>
          <cell r="C4262" t="str">
            <v>FLEXTUR</v>
          </cell>
          <cell r="I4262" t="str">
            <v>Netto</v>
          </cell>
          <cell r="V4262">
            <v>316202.71000000002</v>
          </cell>
        </row>
        <row r="4263">
          <cell r="A4263" t="str">
            <v>HOLSTEBRO</v>
          </cell>
          <cell r="C4263" t="str">
            <v>FLEXTUR</v>
          </cell>
          <cell r="I4263" t="str">
            <v>Adm.omk</v>
          </cell>
          <cell r="V4263">
            <v>54189.599999999991</v>
          </cell>
        </row>
        <row r="4264">
          <cell r="A4264" t="str">
            <v>HOLSTEBRO</v>
          </cell>
          <cell r="C4264" t="str">
            <v>FLEXTUR</v>
          </cell>
          <cell r="I4264" t="str">
            <v>EB</v>
          </cell>
          <cell r="V4264">
            <v>112056</v>
          </cell>
        </row>
        <row r="4265">
          <cell r="A4265" t="str">
            <v>HOLSTEBRO</v>
          </cell>
          <cell r="C4265" t="str">
            <v>FLEXTUR</v>
          </cell>
          <cell r="I4265" t="str">
            <v>Ture</v>
          </cell>
          <cell r="V4265">
            <v>1685</v>
          </cell>
        </row>
        <row r="4266">
          <cell r="A4266" t="str">
            <v>HOLSTEBRO</v>
          </cell>
          <cell r="C4266" t="str">
            <v>FLEXTUR</v>
          </cell>
          <cell r="I4266" t="str">
            <v>Rejselængde</v>
          </cell>
          <cell r="V4266">
            <v>15005</v>
          </cell>
        </row>
        <row r="4267">
          <cell r="A4267" t="str">
            <v>HOLSTEBRO</v>
          </cell>
          <cell r="C4267" t="str">
            <v>FLEXTUR</v>
          </cell>
          <cell r="I4267" t="str">
            <v>Passagerer</v>
          </cell>
          <cell r="V4267">
            <v>1921</v>
          </cell>
        </row>
        <row r="4268">
          <cell r="A4268" t="str">
            <v>HOLSTEBRO</v>
          </cell>
          <cell r="C4268" t="str">
            <v>FLEXTUR</v>
          </cell>
          <cell r="I4268" t="str">
            <v>Netto</v>
          </cell>
          <cell r="V4268">
            <v>115268.81</v>
          </cell>
        </row>
        <row r="4269">
          <cell r="A4269" t="str">
            <v>HOLSTEBRO</v>
          </cell>
          <cell r="C4269" t="str">
            <v>FLEXTUR</v>
          </cell>
          <cell r="I4269" t="str">
            <v>Adm.omk</v>
          </cell>
          <cell r="V4269">
            <v>19939.2</v>
          </cell>
        </row>
        <row r="4270">
          <cell r="A4270" t="str">
            <v>HOLSTEBRO</v>
          </cell>
          <cell r="C4270" t="str">
            <v>FLEXTUR</v>
          </cell>
          <cell r="I4270" t="str">
            <v>EB</v>
          </cell>
          <cell r="V4270">
            <v>41148</v>
          </cell>
        </row>
        <row r="4271">
          <cell r="A4271" t="str">
            <v>HOLSTEBRO</v>
          </cell>
          <cell r="C4271" t="str">
            <v>FLEXTUR</v>
          </cell>
          <cell r="I4271" t="str">
            <v>Ture</v>
          </cell>
          <cell r="V4271">
            <v>620</v>
          </cell>
        </row>
        <row r="4272">
          <cell r="A4272" t="str">
            <v>HOLSTEBRO</v>
          </cell>
          <cell r="C4272" t="str">
            <v>FLEXTUR</v>
          </cell>
          <cell r="I4272" t="str">
            <v>Rejselængde</v>
          </cell>
          <cell r="V4272">
            <v>6694</v>
          </cell>
        </row>
        <row r="4273">
          <cell r="A4273" t="str">
            <v>HOLSTEBRO</v>
          </cell>
          <cell r="C4273" t="str">
            <v>FLEXTUR</v>
          </cell>
          <cell r="I4273" t="str">
            <v>Passagerer</v>
          </cell>
          <cell r="V4273">
            <v>749</v>
          </cell>
        </row>
        <row r="4274">
          <cell r="A4274" t="str">
            <v>HOLSTEBRO</v>
          </cell>
          <cell r="C4274" t="str">
            <v>FLEXTUR</v>
          </cell>
          <cell r="I4274" t="str">
            <v>Netto</v>
          </cell>
          <cell r="V4274">
            <v>177191.16</v>
          </cell>
        </row>
        <row r="4275">
          <cell r="A4275" t="str">
            <v>HOLSTEBRO</v>
          </cell>
          <cell r="C4275" t="str">
            <v>FLEXTUR</v>
          </cell>
          <cell r="I4275" t="str">
            <v>Adm.omk</v>
          </cell>
          <cell r="V4275">
            <v>31163.039999999997</v>
          </cell>
        </row>
        <row r="4276">
          <cell r="A4276" t="str">
            <v>HOLSTEBRO</v>
          </cell>
          <cell r="C4276" t="str">
            <v>FLEXTUR</v>
          </cell>
          <cell r="I4276" t="str">
            <v>EB</v>
          </cell>
          <cell r="V4276">
            <v>46210</v>
          </cell>
        </row>
        <row r="4277">
          <cell r="A4277" t="str">
            <v>HOLSTEBRO</v>
          </cell>
          <cell r="C4277" t="str">
            <v>FLEXTUR</v>
          </cell>
          <cell r="I4277" t="str">
            <v>Ture</v>
          </cell>
          <cell r="V4277">
            <v>969</v>
          </cell>
        </row>
        <row r="4278">
          <cell r="A4278" t="str">
            <v>HOLSTEBRO</v>
          </cell>
          <cell r="C4278" t="str">
            <v>FLEXTUR</v>
          </cell>
          <cell r="I4278" t="str">
            <v>Rejselængde</v>
          </cell>
          <cell r="V4278">
            <v>8825</v>
          </cell>
        </row>
        <row r="4279">
          <cell r="A4279" t="str">
            <v>HOLSTEBRO</v>
          </cell>
          <cell r="C4279" t="str">
            <v>FLEXTUR</v>
          </cell>
          <cell r="I4279" t="str">
            <v>Passagerer</v>
          </cell>
          <cell r="V4279">
            <v>1129</v>
          </cell>
        </row>
        <row r="4280">
          <cell r="A4280" t="str">
            <v>HOLSTEBRO</v>
          </cell>
          <cell r="C4280" t="str">
            <v>FLEXTUR</v>
          </cell>
          <cell r="I4280" t="str">
            <v>Netto</v>
          </cell>
          <cell r="V4280">
            <v>-616.96</v>
          </cell>
        </row>
        <row r="4281">
          <cell r="A4281" t="str">
            <v>HOLSTEBRO</v>
          </cell>
          <cell r="C4281" t="str">
            <v>FLEXTUR</v>
          </cell>
          <cell r="I4281" t="str">
            <v>Adm.omk</v>
          </cell>
          <cell r="V4281">
            <v>32.159999999999997</v>
          </cell>
        </row>
        <row r="4282">
          <cell r="A4282" t="str">
            <v>HOLSTEBRO</v>
          </cell>
          <cell r="C4282" t="str">
            <v>FLEXTUR</v>
          </cell>
          <cell r="I4282" t="str">
            <v>EB</v>
          </cell>
          <cell r="V4282">
            <v>870</v>
          </cell>
        </row>
        <row r="4283">
          <cell r="A4283" t="str">
            <v>HOLSTEBRO</v>
          </cell>
          <cell r="C4283" t="str">
            <v>FLEXTUR</v>
          </cell>
          <cell r="I4283" t="str">
            <v>Ture</v>
          </cell>
          <cell r="V4283">
            <v>1</v>
          </cell>
        </row>
        <row r="4284">
          <cell r="A4284" t="str">
            <v>HOLSTEBRO</v>
          </cell>
          <cell r="C4284" t="str">
            <v>FLEXTUR</v>
          </cell>
          <cell r="I4284" t="str">
            <v>Rejselængde</v>
          </cell>
          <cell r="V4284">
            <v>60</v>
          </cell>
        </row>
        <row r="4285">
          <cell r="A4285" t="str">
            <v>HOLSTEBRO</v>
          </cell>
          <cell r="C4285" t="str">
            <v>FLEXTUR</v>
          </cell>
          <cell r="I4285" t="str">
            <v>Passagerer</v>
          </cell>
          <cell r="V4285">
            <v>1</v>
          </cell>
        </row>
        <row r="4286">
          <cell r="A4286" t="str">
            <v>HOLSTEBRO</v>
          </cell>
          <cell r="C4286" t="str">
            <v>FLEXTUR</v>
          </cell>
          <cell r="I4286" t="str">
            <v>Netto</v>
          </cell>
          <cell r="V4286">
            <v>644.74</v>
          </cell>
        </row>
        <row r="4287">
          <cell r="A4287" t="str">
            <v>HOLSTEBRO</v>
          </cell>
          <cell r="C4287" t="str">
            <v>FLEXTUR</v>
          </cell>
          <cell r="I4287" t="str">
            <v>Adm.omk</v>
          </cell>
          <cell r="V4287">
            <v>192.95999999999998</v>
          </cell>
        </row>
        <row r="4288">
          <cell r="A4288" t="str">
            <v>HOLSTEBRO</v>
          </cell>
          <cell r="C4288" t="str">
            <v>FLEXTUR</v>
          </cell>
          <cell r="I4288" t="str">
            <v>EB</v>
          </cell>
          <cell r="V4288">
            <v>227</v>
          </cell>
        </row>
        <row r="4289">
          <cell r="A4289" t="str">
            <v>HOLSTEBRO</v>
          </cell>
          <cell r="C4289" t="str">
            <v>FLEXTUR</v>
          </cell>
          <cell r="I4289" t="str">
            <v>Ture</v>
          </cell>
          <cell r="V4289">
            <v>6</v>
          </cell>
        </row>
        <row r="4290">
          <cell r="A4290" t="str">
            <v>HOLSTEBRO</v>
          </cell>
          <cell r="C4290" t="str">
            <v>FLEXTUR</v>
          </cell>
          <cell r="I4290" t="str">
            <v>Rejselængde</v>
          </cell>
          <cell r="V4290">
            <v>30</v>
          </cell>
        </row>
        <row r="4291">
          <cell r="A4291" t="str">
            <v>HOLSTEBRO</v>
          </cell>
          <cell r="C4291" t="str">
            <v>FLEXTUR</v>
          </cell>
          <cell r="I4291" t="str">
            <v>Passagerer</v>
          </cell>
          <cell r="V4291">
            <v>6</v>
          </cell>
        </row>
        <row r="4292">
          <cell r="A4292" t="str">
            <v>HOLSTEBRO</v>
          </cell>
          <cell r="C4292" t="str">
            <v>HANDICAP</v>
          </cell>
          <cell r="I4292" t="str">
            <v>Netto</v>
          </cell>
          <cell r="V4292">
            <v>586796.19999999995</v>
          </cell>
        </row>
        <row r="4293">
          <cell r="A4293" t="str">
            <v>HOLSTEBRO</v>
          </cell>
          <cell r="C4293" t="str">
            <v>HANDICAP</v>
          </cell>
          <cell r="I4293" t="str">
            <v>Adm.omk</v>
          </cell>
          <cell r="V4293">
            <v>0</v>
          </cell>
        </row>
        <row r="4294">
          <cell r="A4294" t="str">
            <v>HOLSTEBRO</v>
          </cell>
          <cell r="C4294" t="str">
            <v>HANDICAP</v>
          </cell>
          <cell r="I4294" t="str">
            <v>EB</v>
          </cell>
          <cell r="V4294">
            <v>87988</v>
          </cell>
        </row>
        <row r="4295">
          <cell r="A4295" t="str">
            <v>HOLSTEBRO</v>
          </cell>
          <cell r="C4295" t="str">
            <v>HANDICAP</v>
          </cell>
          <cell r="I4295" t="str">
            <v>Ture</v>
          </cell>
          <cell r="V4295">
            <v>1491</v>
          </cell>
        </row>
        <row r="4296">
          <cell r="A4296" t="str">
            <v>HOLSTEBRO</v>
          </cell>
          <cell r="C4296" t="str">
            <v>HANDICAP</v>
          </cell>
          <cell r="I4296" t="str">
            <v>Rejselængde</v>
          </cell>
          <cell r="V4296">
            <v>13223</v>
          </cell>
        </row>
        <row r="4297">
          <cell r="A4297" t="str">
            <v>HOLSTEBRO</v>
          </cell>
          <cell r="C4297" t="str">
            <v>HANDICAP</v>
          </cell>
          <cell r="I4297" t="str">
            <v>Passagerer</v>
          </cell>
          <cell r="V4297">
            <v>1729</v>
          </cell>
        </row>
        <row r="4298">
          <cell r="A4298" t="str">
            <v>HOLSTEBRO</v>
          </cell>
          <cell r="C4298" t="str">
            <v>HANDICAP</v>
          </cell>
          <cell r="I4298" t="str">
            <v>Netto</v>
          </cell>
          <cell r="V4298">
            <v>547413.79</v>
          </cell>
        </row>
        <row r="4299">
          <cell r="A4299" t="str">
            <v>HOLSTEBRO</v>
          </cell>
          <cell r="C4299" t="str">
            <v>HANDICAP</v>
          </cell>
          <cell r="I4299" t="str">
            <v>Adm.omk</v>
          </cell>
          <cell r="V4299">
            <v>0</v>
          </cell>
        </row>
        <row r="4300">
          <cell r="A4300" t="str">
            <v>HOLSTEBRO</v>
          </cell>
          <cell r="C4300" t="str">
            <v>HANDICAP</v>
          </cell>
          <cell r="I4300" t="str">
            <v>EB</v>
          </cell>
          <cell r="V4300">
            <v>98470</v>
          </cell>
        </row>
        <row r="4301">
          <cell r="A4301" t="str">
            <v>HOLSTEBRO</v>
          </cell>
          <cell r="C4301" t="str">
            <v>HANDICAP</v>
          </cell>
          <cell r="I4301" t="str">
            <v>Ture</v>
          </cell>
          <cell r="V4301">
            <v>1588</v>
          </cell>
        </row>
        <row r="4302">
          <cell r="A4302" t="str">
            <v>HOLSTEBRO</v>
          </cell>
          <cell r="C4302" t="str">
            <v>HANDICAP</v>
          </cell>
          <cell r="I4302" t="str">
            <v>Rejselængde</v>
          </cell>
          <cell r="V4302">
            <v>14200</v>
          </cell>
        </row>
        <row r="4303">
          <cell r="A4303" t="str">
            <v>HOLSTEBRO</v>
          </cell>
          <cell r="C4303" t="str">
            <v>HANDICAP</v>
          </cell>
          <cell r="I4303" t="str">
            <v>Passagerer</v>
          </cell>
          <cell r="V4303">
            <v>1735</v>
          </cell>
        </row>
        <row r="4304">
          <cell r="A4304" t="str">
            <v>HOLSTEBRO</v>
          </cell>
          <cell r="C4304" t="str">
            <v>HANDICAP</v>
          </cell>
          <cell r="I4304" t="str">
            <v>Netto</v>
          </cell>
          <cell r="V4304">
            <v>684780.65999999992</v>
          </cell>
        </row>
        <row r="4305">
          <cell r="A4305" t="str">
            <v>HOLSTEBRO</v>
          </cell>
          <cell r="C4305" t="str">
            <v>HANDICAP</v>
          </cell>
          <cell r="I4305" t="str">
            <v>Adm.omk</v>
          </cell>
          <cell r="V4305">
            <v>0</v>
          </cell>
        </row>
        <row r="4306">
          <cell r="A4306" t="str">
            <v>HOLSTEBRO</v>
          </cell>
          <cell r="C4306" t="str">
            <v>HANDICAP</v>
          </cell>
          <cell r="I4306" t="str">
            <v>EB</v>
          </cell>
          <cell r="V4306">
            <v>103258</v>
          </cell>
        </row>
        <row r="4307">
          <cell r="A4307" t="str">
            <v>HOLSTEBRO</v>
          </cell>
          <cell r="C4307" t="str">
            <v>HANDICAP</v>
          </cell>
          <cell r="I4307" t="str">
            <v>Ture</v>
          </cell>
          <cell r="V4307">
            <v>1784</v>
          </cell>
        </row>
        <row r="4308">
          <cell r="A4308" t="str">
            <v>HOLSTEBRO</v>
          </cell>
          <cell r="C4308" t="str">
            <v>HANDICAP</v>
          </cell>
          <cell r="I4308" t="str">
            <v>Rejselængde</v>
          </cell>
          <cell r="V4308">
            <v>14995</v>
          </cell>
        </row>
        <row r="4309">
          <cell r="A4309" t="str">
            <v>HOLSTEBRO</v>
          </cell>
          <cell r="C4309" t="str">
            <v>HANDICAP</v>
          </cell>
          <cell r="I4309" t="str">
            <v>Passagerer</v>
          </cell>
          <cell r="V4309">
            <v>1952</v>
          </cell>
        </row>
        <row r="4310">
          <cell r="A4310" t="str">
            <v>HOLSTEBRO</v>
          </cell>
          <cell r="C4310" t="str">
            <v>HANDICAP</v>
          </cell>
          <cell r="I4310" t="str">
            <v>Netto</v>
          </cell>
          <cell r="V4310">
            <v>783137.29</v>
          </cell>
        </row>
        <row r="4311">
          <cell r="A4311" t="str">
            <v>HOLSTEBRO</v>
          </cell>
          <cell r="C4311" t="str">
            <v>HANDICAP</v>
          </cell>
          <cell r="I4311" t="str">
            <v>Adm.omk</v>
          </cell>
          <cell r="V4311">
            <v>0</v>
          </cell>
        </row>
        <row r="4312">
          <cell r="A4312" t="str">
            <v>HOLSTEBRO</v>
          </cell>
          <cell r="C4312" t="str">
            <v>HANDICAP</v>
          </cell>
          <cell r="I4312" t="str">
            <v>EB</v>
          </cell>
          <cell r="V4312">
            <v>145998</v>
          </cell>
        </row>
        <row r="4313">
          <cell r="A4313" t="str">
            <v>HOLSTEBRO</v>
          </cell>
          <cell r="C4313" t="str">
            <v>HANDICAP</v>
          </cell>
          <cell r="I4313" t="str">
            <v>Ture</v>
          </cell>
          <cell r="V4313">
            <v>2295</v>
          </cell>
        </row>
        <row r="4314">
          <cell r="A4314" t="str">
            <v>HOLSTEBRO</v>
          </cell>
          <cell r="C4314" t="str">
            <v>HANDICAP</v>
          </cell>
          <cell r="I4314" t="str">
            <v>Rejselængde</v>
          </cell>
          <cell r="V4314">
            <v>19724</v>
          </cell>
        </row>
        <row r="4315">
          <cell r="A4315" t="str">
            <v>HOLSTEBRO</v>
          </cell>
          <cell r="C4315" t="str">
            <v>HANDICAP</v>
          </cell>
          <cell r="I4315" t="str">
            <v>Passagerer</v>
          </cell>
          <cell r="V4315">
            <v>2516</v>
          </cell>
        </row>
        <row r="4316">
          <cell r="A4316" t="str">
            <v>HOLSTEBRO</v>
          </cell>
          <cell r="C4316" t="str">
            <v>HANDICAP</v>
          </cell>
          <cell r="I4316" t="str">
            <v>Netto</v>
          </cell>
          <cell r="V4316">
            <v>99642.3</v>
          </cell>
        </row>
        <row r="4317">
          <cell r="A4317" t="str">
            <v>HOLSTEBRO</v>
          </cell>
          <cell r="C4317" t="str">
            <v>HANDICAP</v>
          </cell>
          <cell r="I4317" t="str">
            <v>Adm.omk</v>
          </cell>
          <cell r="V4317">
            <v>0</v>
          </cell>
        </row>
        <row r="4318">
          <cell r="A4318" t="str">
            <v>HOLSTEBRO</v>
          </cell>
          <cell r="C4318" t="str">
            <v>HANDICAP</v>
          </cell>
          <cell r="I4318" t="str">
            <v>EB</v>
          </cell>
          <cell r="V4318">
            <v>15384</v>
          </cell>
        </row>
        <row r="4319">
          <cell r="A4319" t="str">
            <v>HOLSTEBRO</v>
          </cell>
          <cell r="C4319" t="str">
            <v>HANDICAP</v>
          </cell>
          <cell r="I4319" t="str">
            <v>Ture</v>
          </cell>
          <cell r="V4319">
            <v>261</v>
          </cell>
        </row>
        <row r="4320">
          <cell r="A4320" t="str">
            <v>HOLSTEBRO</v>
          </cell>
          <cell r="C4320" t="str">
            <v>HANDICAP</v>
          </cell>
          <cell r="I4320" t="str">
            <v>Rejselængde</v>
          </cell>
          <cell r="V4320">
            <v>2704</v>
          </cell>
        </row>
        <row r="4321">
          <cell r="A4321" t="str">
            <v>HOLSTEBRO</v>
          </cell>
          <cell r="C4321" t="str">
            <v>HANDICAP</v>
          </cell>
          <cell r="I4321" t="str">
            <v>Passagerer</v>
          </cell>
          <cell r="V4321">
            <v>299</v>
          </cell>
        </row>
        <row r="4322">
          <cell r="A4322" t="str">
            <v>HOLSTEBRO</v>
          </cell>
          <cell r="C4322" t="str">
            <v>HANDICAP</v>
          </cell>
          <cell r="I4322" t="str">
            <v>Netto</v>
          </cell>
          <cell r="V4322">
            <v>107916.65000000001</v>
          </cell>
        </row>
        <row r="4323">
          <cell r="A4323" t="str">
            <v>HOLSTEBRO</v>
          </cell>
          <cell r="C4323" t="str">
            <v>HANDICAP</v>
          </cell>
          <cell r="I4323" t="str">
            <v>Adm.omk</v>
          </cell>
          <cell r="V4323">
            <v>0</v>
          </cell>
        </row>
        <row r="4324">
          <cell r="A4324" t="str">
            <v>HOLSTEBRO</v>
          </cell>
          <cell r="C4324" t="str">
            <v>HANDICAP</v>
          </cell>
          <cell r="I4324" t="str">
            <v>EB</v>
          </cell>
          <cell r="V4324">
            <v>17274</v>
          </cell>
        </row>
        <row r="4325">
          <cell r="A4325" t="str">
            <v>HOLSTEBRO</v>
          </cell>
          <cell r="C4325" t="str">
            <v>HANDICAP</v>
          </cell>
          <cell r="I4325" t="str">
            <v>Ture</v>
          </cell>
          <cell r="V4325">
            <v>303</v>
          </cell>
        </row>
        <row r="4326">
          <cell r="A4326" t="str">
            <v>HOLSTEBRO</v>
          </cell>
          <cell r="C4326" t="str">
            <v>HANDICAP</v>
          </cell>
          <cell r="I4326" t="str">
            <v>Rejselængde</v>
          </cell>
          <cell r="V4326">
            <v>2581</v>
          </cell>
        </row>
        <row r="4327">
          <cell r="A4327" t="str">
            <v>HOLSTEBRO</v>
          </cell>
          <cell r="C4327" t="str">
            <v>HANDICAP</v>
          </cell>
          <cell r="I4327" t="str">
            <v>Passagerer</v>
          </cell>
          <cell r="V4327">
            <v>311</v>
          </cell>
        </row>
        <row r="4328">
          <cell r="A4328" t="str">
            <v>HOLSTEBRO</v>
          </cell>
          <cell r="C4328" t="str">
            <v>HANDICAP</v>
          </cell>
          <cell r="I4328" t="str">
            <v>Netto</v>
          </cell>
          <cell r="V4328">
            <v>445.12</v>
          </cell>
        </row>
        <row r="4329">
          <cell r="A4329" t="str">
            <v>HOLSTEBRO</v>
          </cell>
          <cell r="C4329" t="str">
            <v>HANDICAP</v>
          </cell>
          <cell r="I4329" t="str">
            <v>Adm.omk</v>
          </cell>
          <cell r="V4329">
            <v>0</v>
          </cell>
        </row>
        <row r="4330">
          <cell r="A4330" t="str">
            <v>HOLSTEBRO</v>
          </cell>
          <cell r="C4330" t="str">
            <v>HANDICAP</v>
          </cell>
          <cell r="I4330" t="str">
            <v>EB</v>
          </cell>
          <cell r="V4330">
            <v>0</v>
          </cell>
        </row>
        <row r="4331">
          <cell r="A4331" t="str">
            <v>HOLSTEBRO</v>
          </cell>
          <cell r="C4331" t="str">
            <v>HANDICAP</v>
          </cell>
          <cell r="I4331" t="str">
            <v>Ture</v>
          </cell>
          <cell r="V4331">
            <v>2</v>
          </cell>
        </row>
        <row r="4332">
          <cell r="A4332" t="str">
            <v>HOLSTEBRO</v>
          </cell>
          <cell r="C4332" t="str">
            <v>HANDICAP</v>
          </cell>
          <cell r="I4332" t="str">
            <v>Rejselængde</v>
          </cell>
          <cell r="V4332">
            <v>28</v>
          </cell>
        </row>
        <row r="4333">
          <cell r="A4333" t="str">
            <v>HOLSTEBRO</v>
          </cell>
          <cell r="C4333" t="str">
            <v>HANDICAP</v>
          </cell>
          <cell r="I4333" t="str">
            <v>Passagerer</v>
          </cell>
          <cell r="V4333">
            <v>2</v>
          </cell>
        </row>
        <row r="4334">
          <cell r="A4334" t="str">
            <v>HOLSTEBRO</v>
          </cell>
          <cell r="C4334" t="str">
            <v>HANDICAP</v>
          </cell>
          <cell r="I4334" t="str">
            <v>Netto</v>
          </cell>
          <cell r="V4334">
            <v>-1750</v>
          </cell>
        </row>
        <row r="4335">
          <cell r="A4335" t="str">
            <v>HOLSTEBRO</v>
          </cell>
          <cell r="C4335" t="str">
            <v>HANDICAP</v>
          </cell>
          <cell r="I4335" t="str">
            <v>Adm.omk</v>
          </cell>
          <cell r="V4335">
            <v>0</v>
          </cell>
        </row>
        <row r="4336">
          <cell r="A4336" t="str">
            <v>HOLSTEBRO</v>
          </cell>
          <cell r="C4336" t="str">
            <v>HANDICAP</v>
          </cell>
          <cell r="I4336" t="str">
            <v>EB</v>
          </cell>
          <cell r="V4336">
            <v>1750</v>
          </cell>
        </row>
        <row r="4337">
          <cell r="A4337" t="str">
            <v>HOLSTEBRO</v>
          </cell>
          <cell r="C4337" t="str">
            <v>HANDICAP</v>
          </cell>
          <cell r="I4337" t="str">
            <v>Ture</v>
          </cell>
          <cell r="V4337">
            <v>10</v>
          </cell>
        </row>
        <row r="4338">
          <cell r="A4338" t="str">
            <v>HOLSTEBRO</v>
          </cell>
          <cell r="C4338" t="str">
            <v>HANDICAP</v>
          </cell>
          <cell r="I4338" t="str">
            <v>Rejselængde</v>
          </cell>
          <cell r="V4338">
            <v>43</v>
          </cell>
        </row>
        <row r="4339">
          <cell r="A4339" t="str">
            <v>HOLSTEBRO</v>
          </cell>
          <cell r="C4339" t="str">
            <v>HANDICAP</v>
          </cell>
          <cell r="I4339" t="str">
            <v>Passagerer</v>
          </cell>
          <cell r="V4339">
            <v>10</v>
          </cell>
        </row>
        <row r="4340">
          <cell r="A4340" t="str">
            <v>HOLSTEBRO</v>
          </cell>
          <cell r="C4340" t="str">
            <v>PLUSTUR</v>
          </cell>
          <cell r="I4340" t="str">
            <v>Netto</v>
          </cell>
          <cell r="V4340">
            <v>113829.49</v>
          </cell>
        </row>
        <row r="4341">
          <cell r="A4341" t="str">
            <v>HOLSTEBRO</v>
          </cell>
          <cell r="C4341" t="str">
            <v>PLUSTUR</v>
          </cell>
          <cell r="I4341" t="str">
            <v>Adm.omk</v>
          </cell>
          <cell r="V4341">
            <v>26660.639999999999</v>
          </cell>
        </row>
        <row r="4342">
          <cell r="A4342" t="str">
            <v>HOLSTEBRO</v>
          </cell>
          <cell r="C4342" t="str">
            <v>PLUSTUR</v>
          </cell>
          <cell r="I4342" t="str">
            <v>EB</v>
          </cell>
          <cell r="V4342">
            <v>19552</v>
          </cell>
        </row>
        <row r="4343">
          <cell r="A4343" t="str">
            <v>HOLSTEBRO</v>
          </cell>
          <cell r="C4343" t="str">
            <v>PLUSTUR</v>
          </cell>
          <cell r="I4343" t="str">
            <v>Ture</v>
          </cell>
          <cell r="V4343">
            <v>829</v>
          </cell>
        </row>
        <row r="4344">
          <cell r="A4344" t="str">
            <v>HOLSTEBRO</v>
          </cell>
          <cell r="C4344" t="str">
            <v>PLUSTUR</v>
          </cell>
          <cell r="I4344" t="str">
            <v>Rejselængde</v>
          </cell>
          <cell r="V4344">
            <v>6061</v>
          </cell>
        </row>
        <row r="4345">
          <cell r="A4345" t="str">
            <v>HOLSTEBRO</v>
          </cell>
          <cell r="C4345" t="str">
            <v>PLUSTUR</v>
          </cell>
          <cell r="I4345" t="str">
            <v>Passagerer</v>
          </cell>
          <cell r="V4345">
            <v>990</v>
          </cell>
        </row>
        <row r="4346">
          <cell r="A4346" t="str">
            <v>HOLSTEBRO</v>
          </cell>
          <cell r="C4346" t="str">
            <v>PLUSTUR</v>
          </cell>
          <cell r="I4346" t="str">
            <v>Netto</v>
          </cell>
          <cell r="V4346">
            <v>123011.27</v>
          </cell>
        </row>
        <row r="4347">
          <cell r="A4347" t="str">
            <v>HOLSTEBRO</v>
          </cell>
          <cell r="C4347" t="str">
            <v>PLUSTUR</v>
          </cell>
          <cell r="I4347" t="str">
            <v>Adm.omk</v>
          </cell>
          <cell r="V4347">
            <v>27271.68</v>
          </cell>
        </row>
        <row r="4348">
          <cell r="A4348" t="str">
            <v>HOLSTEBRO</v>
          </cell>
          <cell r="C4348" t="str">
            <v>PLUSTUR</v>
          </cell>
          <cell r="I4348" t="str">
            <v>EB</v>
          </cell>
          <cell r="V4348">
            <v>17577</v>
          </cell>
        </row>
        <row r="4349">
          <cell r="A4349" t="str">
            <v>HOLSTEBRO</v>
          </cell>
          <cell r="C4349" t="str">
            <v>PLUSTUR</v>
          </cell>
          <cell r="I4349" t="str">
            <v>Ture</v>
          </cell>
          <cell r="V4349">
            <v>848</v>
          </cell>
        </row>
        <row r="4350">
          <cell r="A4350" t="str">
            <v>HOLSTEBRO</v>
          </cell>
          <cell r="C4350" t="str">
            <v>PLUSTUR</v>
          </cell>
          <cell r="I4350" t="str">
            <v>Rejselængde</v>
          </cell>
          <cell r="V4350">
            <v>6802</v>
          </cell>
        </row>
        <row r="4351">
          <cell r="A4351" t="str">
            <v>HOLSTEBRO</v>
          </cell>
          <cell r="C4351" t="str">
            <v>PLUSTUR</v>
          </cell>
          <cell r="I4351" t="str">
            <v>Passagerer</v>
          </cell>
          <cell r="V4351">
            <v>1046</v>
          </cell>
        </row>
        <row r="4352">
          <cell r="A4352" t="str">
            <v>HOLSTEBRO</v>
          </cell>
          <cell r="C4352" t="str">
            <v>PLUSTUR</v>
          </cell>
          <cell r="I4352" t="str">
            <v>Netto</v>
          </cell>
          <cell r="V4352">
            <v>186.9</v>
          </cell>
        </row>
        <row r="4353">
          <cell r="A4353" t="str">
            <v>HOLSTEBRO</v>
          </cell>
          <cell r="C4353" t="str">
            <v>PLUSTUR</v>
          </cell>
          <cell r="I4353" t="str">
            <v>Adm.omk</v>
          </cell>
          <cell r="V4353">
            <v>32.159999999999997</v>
          </cell>
        </row>
        <row r="4354">
          <cell r="A4354" t="str">
            <v>HOLSTEBRO</v>
          </cell>
          <cell r="C4354" t="str">
            <v>PLUSTUR</v>
          </cell>
          <cell r="I4354" t="str">
            <v>EB</v>
          </cell>
          <cell r="V4354">
            <v>77</v>
          </cell>
        </row>
        <row r="4355">
          <cell r="A4355" t="str">
            <v>HOLSTEBRO</v>
          </cell>
          <cell r="C4355" t="str">
            <v>PLUSTUR</v>
          </cell>
          <cell r="I4355" t="str">
            <v>Ture</v>
          </cell>
          <cell r="V4355">
            <v>1</v>
          </cell>
        </row>
        <row r="4356">
          <cell r="A4356" t="str">
            <v>HOLSTEBRO</v>
          </cell>
          <cell r="C4356" t="str">
            <v>PLUSTUR</v>
          </cell>
          <cell r="I4356" t="str">
            <v>Rejselængde</v>
          </cell>
          <cell r="V4356">
            <v>33</v>
          </cell>
        </row>
        <row r="4357">
          <cell r="A4357" t="str">
            <v>HOLSTEBRO</v>
          </cell>
          <cell r="C4357" t="str">
            <v>PLUSTUR</v>
          </cell>
          <cell r="I4357" t="str">
            <v>Passagerer</v>
          </cell>
          <cell r="V4357">
            <v>1</v>
          </cell>
        </row>
        <row r="4358">
          <cell r="A4358" t="str">
            <v>HOLSTEBRO</v>
          </cell>
          <cell r="C4358" t="str">
            <v>PLUSTUR</v>
          </cell>
          <cell r="I4358" t="str">
            <v>Netto</v>
          </cell>
          <cell r="V4358">
            <v>1492.07</v>
          </cell>
        </row>
        <row r="4359">
          <cell r="A4359" t="str">
            <v>HOLSTEBRO</v>
          </cell>
          <cell r="C4359" t="str">
            <v>PLUSTUR</v>
          </cell>
          <cell r="I4359" t="str">
            <v>Adm.omk</v>
          </cell>
          <cell r="V4359">
            <v>289.43999999999994</v>
          </cell>
        </row>
        <row r="4360">
          <cell r="A4360" t="str">
            <v>HOLSTEBRO</v>
          </cell>
          <cell r="C4360" t="str">
            <v>PLUSTUR</v>
          </cell>
          <cell r="I4360" t="str">
            <v>EB</v>
          </cell>
          <cell r="V4360">
            <v>288</v>
          </cell>
        </row>
        <row r="4361">
          <cell r="A4361" t="str">
            <v>HOLSTEBRO</v>
          </cell>
          <cell r="C4361" t="str">
            <v>PLUSTUR</v>
          </cell>
          <cell r="I4361" t="str">
            <v>Ture</v>
          </cell>
          <cell r="V4361">
            <v>9</v>
          </cell>
        </row>
        <row r="4362">
          <cell r="A4362" t="str">
            <v>HOLSTEBRO</v>
          </cell>
          <cell r="C4362" t="str">
            <v>PLUSTUR</v>
          </cell>
          <cell r="I4362" t="str">
            <v>Rejselængde</v>
          </cell>
          <cell r="V4362">
            <v>85</v>
          </cell>
        </row>
        <row r="4363">
          <cell r="A4363" t="str">
            <v>HOLSTEBRO</v>
          </cell>
          <cell r="C4363" t="str">
            <v>PLUSTUR</v>
          </cell>
          <cell r="I4363" t="str">
            <v>Passagerer</v>
          </cell>
          <cell r="V4363">
            <v>14</v>
          </cell>
        </row>
        <row r="4364">
          <cell r="A4364" t="str">
            <v>HOLSTEBRO</v>
          </cell>
          <cell r="C4364" t="str">
            <v>PLUSTUR</v>
          </cell>
          <cell r="I4364" t="str">
            <v>Netto</v>
          </cell>
          <cell r="V4364">
            <v>231.43</v>
          </cell>
        </row>
        <row r="4365">
          <cell r="A4365" t="str">
            <v>HOLSTEBRO</v>
          </cell>
          <cell r="C4365" t="str">
            <v>PLUSTUR</v>
          </cell>
          <cell r="I4365" t="str">
            <v>Adm.omk</v>
          </cell>
          <cell r="V4365">
            <v>32.159999999999997</v>
          </cell>
        </row>
        <row r="4366">
          <cell r="A4366" t="str">
            <v>HOLSTEBRO</v>
          </cell>
          <cell r="C4366" t="str">
            <v>PLUSTUR</v>
          </cell>
          <cell r="I4366" t="str">
            <v>EB</v>
          </cell>
          <cell r="V4366">
            <v>24</v>
          </cell>
        </row>
        <row r="4367">
          <cell r="A4367" t="str">
            <v>HOLSTEBRO</v>
          </cell>
          <cell r="C4367" t="str">
            <v>PLUSTUR</v>
          </cell>
          <cell r="I4367" t="str">
            <v>Ture</v>
          </cell>
          <cell r="V4367">
            <v>1</v>
          </cell>
        </row>
        <row r="4368">
          <cell r="A4368" t="str">
            <v>HOLSTEBRO</v>
          </cell>
          <cell r="C4368" t="str">
            <v>PLUSTUR</v>
          </cell>
          <cell r="I4368" t="str">
            <v>Rejselængde</v>
          </cell>
          <cell r="V4368">
            <v>8</v>
          </cell>
        </row>
        <row r="4369">
          <cell r="A4369" t="str">
            <v>HOLSTEBRO</v>
          </cell>
          <cell r="C4369" t="str">
            <v>PLUSTUR</v>
          </cell>
          <cell r="I4369" t="str">
            <v>Passagerer</v>
          </cell>
          <cell r="V4369">
            <v>1</v>
          </cell>
        </row>
        <row r="4370">
          <cell r="A4370" t="str">
            <v>HOLSTEBRO</v>
          </cell>
          <cell r="C4370" t="str">
            <v>PLUSTUR</v>
          </cell>
          <cell r="I4370" t="str">
            <v>Netto</v>
          </cell>
          <cell r="V4370">
            <v>1034.9100000000001</v>
          </cell>
        </row>
        <row r="4371">
          <cell r="A4371" t="str">
            <v>HOLSTEBRO</v>
          </cell>
          <cell r="C4371" t="str">
            <v>PLUSTUR</v>
          </cell>
          <cell r="I4371" t="str">
            <v>Adm.omk</v>
          </cell>
          <cell r="V4371">
            <v>64.319999999999993</v>
          </cell>
        </row>
        <row r="4372">
          <cell r="A4372" t="str">
            <v>HOLSTEBRO</v>
          </cell>
          <cell r="C4372" t="str">
            <v>PLUSTUR</v>
          </cell>
          <cell r="I4372" t="str">
            <v>EB</v>
          </cell>
          <cell r="V4372">
            <v>171</v>
          </cell>
        </row>
        <row r="4373">
          <cell r="A4373" t="str">
            <v>HOLSTEBRO</v>
          </cell>
          <cell r="C4373" t="str">
            <v>PLUSTUR</v>
          </cell>
          <cell r="I4373" t="str">
            <v>Ture</v>
          </cell>
          <cell r="V4373">
            <v>2</v>
          </cell>
        </row>
        <row r="4374">
          <cell r="A4374" t="str">
            <v>HOLSTEBRO</v>
          </cell>
          <cell r="C4374" t="str">
            <v>PLUSTUR</v>
          </cell>
          <cell r="I4374" t="str">
            <v>Rejselængde</v>
          </cell>
          <cell r="V4374">
            <v>26</v>
          </cell>
        </row>
        <row r="4375">
          <cell r="A4375" t="str">
            <v>HOLSTEBRO</v>
          </cell>
          <cell r="C4375" t="str">
            <v>PLUSTUR</v>
          </cell>
          <cell r="I4375" t="str">
            <v>Passagerer</v>
          </cell>
          <cell r="V4375">
            <v>5</v>
          </cell>
        </row>
        <row r="4376">
          <cell r="A4376" t="str">
            <v>HOLSTEBRO</v>
          </cell>
          <cell r="C4376" t="str">
            <v>TELETAXI</v>
          </cell>
          <cell r="I4376" t="str">
            <v>Netto</v>
          </cell>
          <cell r="V4376">
            <v>756.91000000000008</v>
          </cell>
        </row>
        <row r="4377">
          <cell r="A4377" t="str">
            <v>HOLSTEBRO</v>
          </cell>
          <cell r="C4377" t="str">
            <v>TELETAXI</v>
          </cell>
          <cell r="I4377" t="str">
            <v>Adm.omk</v>
          </cell>
          <cell r="V4377">
            <v>64.319999999999993</v>
          </cell>
        </row>
        <row r="4378">
          <cell r="A4378" t="str">
            <v>HOLSTEBRO</v>
          </cell>
          <cell r="C4378" t="str">
            <v>TELETAXI</v>
          </cell>
          <cell r="I4378" t="str">
            <v>EB</v>
          </cell>
          <cell r="V4378">
            <v>27</v>
          </cell>
        </row>
        <row r="4379">
          <cell r="A4379" t="str">
            <v>HOLSTEBRO</v>
          </cell>
          <cell r="C4379" t="str">
            <v>TELETAXI</v>
          </cell>
          <cell r="I4379" t="str">
            <v>Ture</v>
          </cell>
          <cell r="V4379">
            <v>2</v>
          </cell>
        </row>
        <row r="4380">
          <cell r="A4380" t="str">
            <v>HOLSTEBRO</v>
          </cell>
          <cell r="C4380" t="str">
            <v>TELETAXI</v>
          </cell>
          <cell r="I4380" t="str">
            <v>Rejselængde</v>
          </cell>
          <cell r="V4380">
            <v>54</v>
          </cell>
        </row>
        <row r="4381">
          <cell r="A4381" t="str">
            <v>HOLSTEBRO</v>
          </cell>
          <cell r="C4381" t="str">
            <v>TELETAXI</v>
          </cell>
          <cell r="I4381" t="str">
            <v>Passagerer</v>
          </cell>
          <cell r="V4381">
            <v>2</v>
          </cell>
        </row>
        <row r="4382">
          <cell r="A4382" t="str">
            <v>HOLSTEBRO</v>
          </cell>
          <cell r="C4382" t="str">
            <v>TELETAXI</v>
          </cell>
          <cell r="I4382" t="str">
            <v>Netto</v>
          </cell>
          <cell r="V4382">
            <v>835.46</v>
          </cell>
        </row>
        <row r="4383">
          <cell r="A4383" t="str">
            <v>HOLSTEBRO</v>
          </cell>
          <cell r="C4383" t="str">
            <v>TELETAXI</v>
          </cell>
          <cell r="I4383" t="str">
            <v>Adm.omk</v>
          </cell>
          <cell r="V4383">
            <v>64.319999999999993</v>
          </cell>
        </row>
        <row r="4384">
          <cell r="A4384" t="str">
            <v>HOLSTEBRO</v>
          </cell>
          <cell r="C4384" t="str">
            <v>TELETAXI</v>
          </cell>
          <cell r="I4384" t="str">
            <v>EB</v>
          </cell>
          <cell r="V4384">
            <v>0</v>
          </cell>
        </row>
        <row r="4385">
          <cell r="A4385" t="str">
            <v>HOLSTEBRO</v>
          </cell>
          <cell r="C4385" t="str">
            <v>TELETAXI</v>
          </cell>
          <cell r="I4385" t="str">
            <v>Ture</v>
          </cell>
          <cell r="V4385">
            <v>2</v>
          </cell>
        </row>
        <row r="4386">
          <cell r="A4386" t="str">
            <v>HOLSTEBRO</v>
          </cell>
          <cell r="C4386" t="str">
            <v>TELETAXI</v>
          </cell>
          <cell r="I4386" t="str">
            <v>Rejselængde</v>
          </cell>
          <cell r="V4386">
            <v>62</v>
          </cell>
        </row>
        <row r="4387">
          <cell r="A4387" t="str">
            <v>HOLSTEBRO</v>
          </cell>
          <cell r="C4387" t="str">
            <v>TELETAXI</v>
          </cell>
          <cell r="I4387" t="str">
            <v>Passagerer</v>
          </cell>
          <cell r="V4387">
            <v>2</v>
          </cell>
        </row>
        <row r="4388">
          <cell r="A4388" t="str">
            <v>HOLSTEBRO</v>
          </cell>
          <cell r="C4388" t="str">
            <v>TELETAXI</v>
          </cell>
          <cell r="I4388" t="str">
            <v>Netto</v>
          </cell>
          <cell r="V4388">
            <v>1203.46</v>
          </cell>
        </row>
        <row r="4389">
          <cell r="A4389" t="str">
            <v>HOLSTEBRO</v>
          </cell>
          <cell r="C4389" t="str">
            <v>TELETAXI</v>
          </cell>
          <cell r="I4389" t="str">
            <v>Adm.omk</v>
          </cell>
          <cell r="V4389">
            <v>128.63999999999999</v>
          </cell>
        </row>
        <row r="4390">
          <cell r="A4390" t="str">
            <v>HOLSTEBRO</v>
          </cell>
          <cell r="C4390" t="str">
            <v>TELETAXI</v>
          </cell>
          <cell r="I4390" t="str">
            <v>EB</v>
          </cell>
          <cell r="V4390">
            <v>0</v>
          </cell>
        </row>
        <row r="4391">
          <cell r="A4391" t="str">
            <v>HOLSTEBRO</v>
          </cell>
          <cell r="C4391" t="str">
            <v>TELETAXI</v>
          </cell>
          <cell r="I4391" t="str">
            <v>Ture</v>
          </cell>
          <cell r="V4391">
            <v>4</v>
          </cell>
        </row>
        <row r="4392">
          <cell r="A4392" t="str">
            <v>HOLSTEBRO</v>
          </cell>
          <cell r="C4392" t="str">
            <v>TELETAXI</v>
          </cell>
          <cell r="I4392" t="str">
            <v>Rejselængde</v>
          </cell>
          <cell r="V4392">
            <v>100</v>
          </cell>
        </row>
        <row r="4393">
          <cell r="A4393" t="str">
            <v>HOLSTEBRO</v>
          </cell>
          <cell r="C4393" t="str">
            <v>TELETAXI</v>
          </cell>
          <cell r="I4393" t="str">
            <v>Passagerer</v>
          </cell>
          <cell r="V4393">
            <v>4</v>
          </cell>
        </row>
        <row r="4394">
          <cell r="A4394" t="str">
            <v>HOLSTEBRO</v>
          </cell>
          <cell r="C4394" t="str">
            <v>TELETAXI</v>
          </cell>
          <cell r="I4394" t="str">
            <v>Netto</v>
          </cell>
          <cell r="V4394">
            <v>12358.830000000002</v>
          </cell>
        </row>
        <row r="4395">
          <cell r="A4395" t="str">
            <v>HOLSTEBRO</v>
          </cell>
          <cell r="C4395" t="str">
            <v>TELETAXI</v>
          </cell>
          <cell r="I4395" t="str">
            <v>Adm.omk</v>
          </cell>
          <cell r="V4395">
            <v>707.5200000000001</v>
          </cell>
        </row>
        <row r="4396">
          <cell r="A4396" t="str">
            <v>HOLSTEBRO</v>
          </cell>
          <cell r="C4396" t="str">
            <v>TELETAXI</v>
          </cell>
          <cell r="I4396" t="str">
            <v>EB</v>
          </cell>
          <cell r="V4396">
            <v>288</v>
          </cell>
        </row>
        <row r="4397">
          <cell r="A4397" t="str">
            <v>HOLSTEBRO</v>
          </cell>
          <cell r="C4397" t="str">
            <v>TELETAXI</v>
          </cell>
          <cell r="I4397" t="str">
            <v>Ture</v>
          </cell>
          <cell r="V4397">
            <v>22</v>
          </cell>
        </row>
        <row r="4398">
          <cell r="A4398" t="str">
            <v>HOLSTEBRO</v>
          </cell>
          <cell r="C4398" t="str">
            <v>TELETAXI</v>
          </cell>
          <cell r="I4398" t="str">
            <v>Rejselængde</v>
          </cell>
          <cell r="V4398">
            <v>615</v>
          </cell>
        </row>
        <row r="4399">
          <cell r="A4399" t="str">
            <v>HOLSTEBRO</v>
          </cell>
          <cell r="C4399" t="str">
            <v>TELETAXI</v>
          </cell>
          <cell r="I4399" t="str">
            <v>Passagerer</v>
          </cell>
          <cell r="V4399">
            <v>32</v>
          </cell>
        </row>
        <row r="4400">
          <cell r="A4400" t="str">
            <v>HOLSTEBRO</v>
          </cell>
          <cell r="C4400" t="str">
            <v>TELETAXI</v>
          </cell>
          <cell r="I4400" t="str">
            <v>Netto</v>
          </cell>
          <cell r="V4400">
            <v>15630.78</v>
          </cell>
        </row>
        <row r="4401">
          <cell r="A4401" t="str">
            <v>HOLSTEBRO</v>
          </cell>
          <cell r="C4401" t="str">
            <v>TELETAXI</v>
          </cell>
          <cell r="I4401" t="str">
            <v>Adm.omk</v>
          </cell>
          <cell r="V4401">
            <v>1093.44</v>
          </cell>
        </row>
        <row r="4402">
          <cell r="A4402" t="str">
            <v>HOLSTEBRO</v>
          </cell>
          <cell r="C4402" t="str">
            <v>TELETAXI</v>
          </cell>
          <cell r="I4402" t="str">
            <v>EB</v>
          </cell>
          <cell r="V4402">
            <v>1510</v>
          </cell>
        </row>
        <row r="4403">
          <cell r="A4403" t="str">
            <v>HOLSTEBRO</v>
          </cell>
          <cell r="C4403" t="str">
            <v>TELETAXI</v>
          </cell>
          <cell r="I4403" t="str">
            <v>Ture</v>
          </cell>
          <cell r="V4403">
            <v>34</v>
          </cell>
        </row>
        <row r="4404">
          <cell r="A4404" t="str">
            <v>HOLSTEBRO</v>
          </cell>
          <cell r="C4404" t="str">
            <v>TELETAXI</v>
          </cell>
          <cell r="I4404" t="str">
            <v>Rejselængde</v>
          </cell>
          <cell r="V4404">
            <v>856</v>
          </cell>
        </row>
        <row r="4405">
          <cell r="A4405" t="str">
            <v>HOLSTEBRO</v>
          </cell>
          <cell r="C4405" t="str">
            <v>TELETAXI</v>
          </cell>
          <cell r="I4405" t="str">
            <v>Passagerer</v>
          </cell>
          <cell r="V4405">
            <v>39</v>
          </cell>
        </row>
        <row r="4406">
          <cell r="A4406" t="str">
            <v>HOLSTEBRO</v>
          </cell>
          <cell r="C4406" t="str">
            <v>TELETAXI</v>
          </cell>
          <cell r="I4406" t="str">
            <v>Netto</v>
          </cell>
          <cell r="V4406">
            <v>1383.8600000000001</v>
          </cell>
        </row>
        <row r="4407">
          <cell r="A4407" t="str">
            <v>HOLSTEBRO</v>
          </cell>
          <cell r="C4407" t="str">
            <v>TELETAXI</v>
          </cell>
          <cell r="I4407" t="str">
            <v>Adm.omk</v>
          </cell>
          <cell r="V4407">
            <v>128.63999999999999</v>
          </cell>
        </row>
        <row r="4408">
          <cell r="A4408" t="str">
            <v>HOLSTEBRO</v>
          </cell>
          <cell r="C4408" t="str">
            <v>TELETAXI</v>
          </cell>
          <cell r="I4408" t="str">
            <v>EB</v>
          </cell>
          <cell r="V4408">
            <v>51</v>
          </cell>
        </row>
        <row r="4409">
          <cell r="A4409" t="str">
            <v>HOLSTEBRO</v>
          </cell>
          <cell r="C4409" t="str">
            <v>TELETAXI</v>
          </cell>
          <cell r="I4409" t="str">
            <v>Ture</v>
          </cell>
          <cell r="V4409">
            <v>4</v>
          </cell>
        </row>
        <row r="4410">
          <cell r="A4410" t="str">
            <v>HOLSTEBRO</v>
          </cell>
          <cell r="C4410" t="str">
            <v>TELETAXI</v>
          </cell>
          <cell r="I4410" t="str">
            <v>Rejselængde</v>
          </cell>
          <cell r="V4410">
            <v>106</v>
          </cell>
        </row>
        <row r="4411">
          <cell r="A4411" t="str">
            <v>HOLSTEBRO</v>
          </cell>
          <cell r="C4411" t="str">
            <v>TELETAXI</v>
          </cell>
          <cell r="I4411" t="str">
            <v>Passagerer</v>
          </cell>
          <cell r="V4411">
            <v>4</v>
          </cell>
        </row>
        <row r="4412">
          <cell r="A4412" t="str">
            <v>HOLSTEBRO</v>
          </cell>
          <cell r="C4412" t="str">
            <v>TELETAXI</v>
          </cell>
          <cell r="I4412" t="str">
            <v>Netto</v>
          </cell>
          <cell r="V4412">
            <v>939.84</v>
          </cell>
        </row>
        <row r="4413">
          <cell r="A4413" t="str">
            <v>HOLSTEBRO</v>
          </cell>
          <cell r="C4413" t="str">
            <v>TELETAXI</v>
          </cell>
          <cell r="I4413" t="str">
            <v>Adm.omk</v>
          </cell>
          <cell r="V4413">
            <v>96.47999999999999</v>
          </cell>
        </row>
        <row r="4414">
          <cell r="A4414" t="str">
            <v>HOLSTEBRO</v>
          </cell>
          <cell r="C4414" t="str">
            <v>TELETAXI</v>
          </cell>
          <cell r="I4414" t="str">
            <v>EB</v>
          </cell>
          <cell r="V4414">
            <v>162</v>
          </cell>
        </row>
        <row r="4415">
          <cell r="A4415" t="str">
            <v>HOLSTEBRO</v>
          </cell>
          <cell r="C4415" t="str">
            <v>TELETAXI</v>
          </cell>
          <cell r="I4415" t="str">
            <v>Ture</v>
          </cell>
          <cell r="V4415">
            <v>3</v>
          </cell>
        </row>
        <row r="4416">
          <cell r="A4416" t="str">
            <v>HOLSTEBRO</v>
          </cell>
          <cell r="C4416" t="str">
            <v>TELETAXI</v>
          </cell>
          <cell r="I4416" t="str">
            <v>Rejselængde</v>
          </cell>
          <cell r="V4416">
            <v>68</v>
          </cell>
        </row>
        <row r="4417">
          <cell r="A4417" t="str">
            <v>HOLSTEBRO</v>
          </cell>
          <cell r="C4417" t="str">
            <v>TELETAXI</v>
          </cell>
          <cell r="I4417" t="str">
            <v>Passagerer</v>
          </cell>
          <cell r="V4417">
            <v>4</v>
          </cell>
        </row>
        <row r="4418">
          <cell r="A4418" t="str">
            <v>HOLSTEBRO</v>
          </cell>
          <cell r="C4418" t="str">
            <v>TELETAXI</v>
          </cell>
          <cell r="I4418" t="str">
            <v>Netto</v>
          </cell>
          <cell r="V4418">
            <v>1854.03</v>
          </cell>
        </row>
        <row r="4419">
          <cell r="A4419" t="str">
            <v>HOLSTEBRO</v>
          </cell>
          <cell r="C4419" t="str">
            <v>TELETAXI</v>
          </cell>
          <cell r="I4419" t="str">
            <v>Adm.omk</v>
          </cell>
          <cell r="V4419">
            <v>128.63999999999999</v>
          </cell>
        </row>
        <row r="4420">
          <cell r="A4420" t="str">
            <v>HOLSTEBRO</v>
          </cell>
          <cell r="C4420" t="str">
            <v>TELETAXI</v>
          </cell>
          <cell r="I4420" t="str">
            <v>EB</v>
          </cell>
          <cell r="V4420">
            <v>0</v>
          </cell>
        </row>
        <row r="4421">
          <cell r="A4421" t="str">
            <v>HOLSTEBRO</v>
          </cell>
          <cell r="C4421" t="str">
            <v>TELETAXI</v>
          </cell>
          <cell r="I4421" t="str">
            <v>Ture</v>
          </cell>
          <cell r="V4421">
            <v>4</v>
          </cell>
        </row>
        <row r="4422">
          <cell r="A4422" t="str">
            <v>HOLSTEBRO</v>
          </cell>
          <cell r="C4422" t="str">
            <v>TELETAXI</v>
          </cell>
          <cell r="I4422" t="str">
            <v>Rejselængde</v>
          </cell>
          <cell r="V4422">
            <v>129</v>
          </cell>
        </row>
        <row r="4423">
          <cell r="A4423" t="str">
            <v>HOLSTEBRO</v>
          </cell>
          <cell r="C4423" t="str">
            <v>TELETAXI</v>
          </cell>
          <cell r="I4423" t="str">
            <v>Passagerer</v>
          </cell>
          <cell r="V4423">
            <v>4</v>
          </cell>
        </row>
        <row r="4424">
          <cell r="A4424" t="str">
            <v>HOLSTEBRO</v>
          </cell>
          <cell r="C4424" t="str">
            <v>TELETAXI</v>
          </cell>
          <cell r="I4424" t="str">
            <v>Netto</v>
          </cell>
          <cell r="V4424">
            <v>8161.0400000000009</v>
          </cell>
        </row>
        <row r="4425">
          <cell r="A4425" t="str">
            <v>HOLSTEBRO</v>
          </cell>
          <cell r="C4425" t="str">
            <v>TELETAXI</v>
          </cell>
          <cell r="I4425" t="str">
            <v>Adm.omk</v>
          </cell>
          <cell r="V4425">
            <v>868.31999999999994</v>
          </cell>
        </row>
        <row r="4426">
          <cell r="A4426" t="str">
            <v>HOLSTEBRO</v>
          </cell>
          <cell r="C4426" t="str">
            <v>TELETAXI</v>
          </cell>
          <cell r="I4426" t="str">
            <v>EB</v>
          </cell>
          <cell r="V4426">
            <v>1354</v>
          </cell>
        </row>
        <row r="4427">
          <cell r="A4427" t="str">
            <v>HOLSTEBRO</v>
          </cell>
          <cell r="C4427" t="str">
            <v>TELETAXI</v>
          </cell>
          <cell r="I4427" t="str">
            <v>Ture</v>
          </cell>
          <cell r="V4427">
            <v>27</v>
          </cell>
        </row>
        <row r="4428">
          <cell r="A4428" t="str">
            <v>HOLSTEBRO</v>
          </cell>
          <cell r="C4428" t="str">
            <v>TELETAXI</v>
          </cell>
          <cell r="I4428" t="str">
            <v>Rejselængde</v>
          </cell>
          <cell r="V4428">
            <v>532</v>
          </cell>
        </row>
        <row r="4429">
          <cell r="A4429" t="str">
            <v>HOLSTEBRO</v>
          </cell>
          <cell r="C4429" t="str">
            <v>TELETAXI</v>
          </cell>
          <cell r="I4429" t="str">
            <v>Passagerer</v>
          </cell>
          <cell r="V4429">
            <v>42</v>
          </cell>
        </row>
        <row r="4430">
          <cell r="A4430" t="str">
            <v>HOLSTEBRO</v>
          </cell>
          <cell r="C4430" t="str">
            <v>TELETAXI</v>
          </cell>
          <cell r="I4430" t="str">
            <v>Netto</v>
          </cell>
          <cell r="V4430">
            <v>30744.83</v>
          </cell>
        </row>
        <row r="4431">
          <cell r="A4431" t="str">
            <v>HOLSTEBRO</v>
          </cell>
          <cell r="C4431" t="str">
            <v>TELETAXI</v>
          </cell>
          <cell r="I4431" t="str">
            <v>Adm.omk</v>
          </cell>
          <cell r="V4431">
            <v>3312.4799999999996</v>
          </cell>
        </row>
        <row r="4432">
          <cell r="A4432" t="str">
            <v>HOLSTEBRO</v>
          </cell>
          <cell r="C4432" t="str">
            <v>TELETAXI</v>
          </cell>
          <cell r="I4432" t="str">
            <v>EB</v>
          </cell>
          <cell r="V4432">
            <v>551</v>
          </cell>
        </row>
        <row r="4433">
          <cell r="A4433" t="str">
            <v>HOLSTEBRO</v>
          </cell>
          <cell r="C4433" t="str">
            <v>TELETAXI</v>
          </cell>
          <cell r="I4433" t="str">
            <v>Ture</v>
          </cell>
          <cell r="V4433">
            <v>103</v>
          </cell>
        </row>
        <row r="4434">
          <cell r="A4434" t="str">
            <v>HOLSTEBRO</v>
          </cell>
          <cell r="C4434" t="str">
            <v>TELETAXI</v>
          </cell>
          <cell r="I4434" t="str">
            <v>Rejselængde</v>
          </cell>
          <cell r="V4434">
            <v>1672</v>
          </cell>
        </row>
        <row r="4435">
          <cell r="A4435" t="str">
            <v>HOLSTEBRO</v>
          </cell>
          <cell r="C4435" t="str">
            <v>TELETAXI</v>
          </cell>
          <cell r="I4435" t="str">
            <v>Passagerer</v>
          </cell>
          <cell r="V4435">
            <v>134</v>
          </cell>
        </row>
        <row r="4436">
          <cell r="A4436" t="str">
            <v>HOLSTEBRO</v>
          </cell>
          <cell r="C4436" t="str">
            <v>TELETAXI</v>
          </cell>
          <cell r="I4436" t="str">
            <v>Netto</v>
          </cell>
          <cell r="V4436">
            <v>412.42</v>
          </cell>
        </row>
        <row r="4437">
          <cell r="A4437" t="str">
            <v>HOLSTEBRO</v>
          </cell>
          <cell r="C4437" t="str">
            <v>TELETAXI</v>
          </cell>
          <cell r="I4437" t="str">
            <v>Adm.omk</v>
          </cell>
          <cell r="V4437">
            <v>32.159999999999997</v>
          </cell>
        </row>
        <row r="4438">
          <cell r="A4438" t="str">
            <v>HOLSTEBRO</v>
          </cell>
          <cell r="C4438" t="str">
            <v>TELETAXI</v>
          </cell>
          <cell r="I4438" t="str">
            <v>EB</v>
          </cell>
          <cell r="V4438">
            <v>0</v>
          </cell>
        </row>
        <row r="4439">
          <cell r="A4439" t="str">
            <v>HOLSTEBRO</v>
          </cell>
          <cell r="C4439" t="str">
            <v>TELETAXI</v>
          </cell>
          <cell r="I4439" t="str">
            <v>Ture</v>
          </cell>
          <cell r="V4439">
            <v>1</v>
          </cell>
        </row>
        <row r="4440">
          <cell r="A4440" t="str">
            <v>HOLSTEBRO</v>
          </cell>
          <cell r="C4440" t="str">
            <v>TELETAXI</v>
          </cell>
          <cell r="I4440" t="str">
            <v>Rejselængde</v>
          </cell>
          <cell r="V4440">
            <v>43</v>
          </cell>
        </row>
        <row r="4441">
          <cell r="A4441" t="str">
            <v>HOLSTEBRO</v>
          </cell>
          <cell r="C4441" t="str">
            <v>TELETAXI</v>
          </cell>
          <cell r="I4441" t="str">
            <v>Passagerer</v>
          </cell>
          <cell r="V4441">
            <v>2</v>
          </cell>
        </row>
        <row r="4442">
          <cell r="A4442" t="str">
            <v>HOLSTEBRO</v>
          </cell>
          <cell r="C4442" t="str">
            <v>TELETAXI</v>
          </cell>
          <cell r="I4442" t="str">
            <v>Netto</v>
          </cell>
          <cell r="V4442">
            <v>3211.7</v>
          </cell>
        </row>
        <row r="4443">
          <cell r="A4443" t="str">
            <v>HOLSTEBRO</v>
          </cell>
          <cell r="C4443" t="str">
            <v>TELETAXI</v>
          </cell>
          <cell r="I4443" t="str">
            <v>Adm.omk</v>
          </cell>
          <cell r="V4443">
            <v>160.80000000000001</v>
          </cell>
        </row>
        <row r="4444">
          <cell r="A4444" t="str">
            <v>HOLSTEBRO</v>
          </cell>
          <cell r="C4444" t="str">
            <v>TELETAXI</v>
          </cell>
          <cell r="I4444" t="str">
            <v>EB</v>
          </cell>
          <cell r="V4444">
            <v>0</v>
          </cell>
        </row>
        <row r="4445">
          <cell r="A4445" t="str">
            <v>HOLSTEBRO</v>
          </cell>
          <cell r="C4445" t="str">
            <v>TELETAXI</v>
          </cell>
          <cell r="I4445" t="str">
            <v>Ture</v>
          </cell>
          <cell r="V4445">
            <v>5</v>
          </cell>
        </row>
        <row r="4446">
          <cell r="A4446" t="str">
            <v>HOLSTEBRO</v>
          </cell>
          <cell r="C4446" t="str">
            <v>TELETAXI</v>
          </cell>
          <cell r="I4446" t="str">
            <v>Rejselængde</v>
          </cell>
          <cell r="V4446">
            <v>163</v>
          </cell>
        </row>
        <row r="4447">
          <cell r="A4447" t="str">
            <v>HOLSTEBRO</v>
          </cell>
          <cell r="C4447" t="str">
            <v>TELETAXI</v>
          </cell>
          <cell r="I4447" t="str">
            <v>Passagerer</v>
          </cell>
          <cell r="V4447">
            <v>8</v>
          </cell>
        </row>
        <row r="4448">
          <cell r="A4448" t="str">
            <v>HOLSTEBRO</v>
          </cell>
          <cell r="C4448" t="str">
            <v>TELETAXI</v>
          </cell>
          <cell r="I4448" t="str">
            <v>Netto</v>
          </cell>
          <cell r="V4448">
            <v>14950.09</v>
          </cell>
        </row>
        <row r="4449">
          <cell r="A4449" t="str">
            <v>HOLSTEBRO</v>
          </cell>
          <cell r="C4449" t="str">
            <v>TELETAXI</v>
          </cell>
          <cell r="I4449" t="str">
            <v>Adm.omk</v>
          </cell>
          <cell r="V4449">
            <v>1254.2400000000002</v>
          </cell>
        </row>
        <row r="4450">
          <cell r="A4450" t="str">
            <v>HOLSTEBRO</v>
          </cell>
          <cell r="C4450" t="str">
            <v>TELETAXI</v>
          </cell>
          <cell r="I4450" t="str">
            <v>EB</v>
          </cell>
          <cell r="V4450">
            <v>2058</v>
          </cell>
        </row>
        <row r="4451">
          <cell r="A4451" t="str">
            <v>HOLSTEBRO</v>
          </cell>
          <cell r="C4451" t="str">
            <v>TELETAXI</v>
          </cell>
          <cell r="I4451" t="str">
            <v>Ture</v>
          </cell>
          <cell r="V4451">
            <v>39</v>
          </cell>
        </row>
        <row r="4452">
          <cell r="A4452" t="str">
            <v>HOLSTEBRO</v>
          </cell>
          <cell r="C4452" t="str">
            <v>TELETAXI</v>
          </cell>
          <cell r="I4452" t="str">
            <v>Rejselængde</v>
          </cell>
          <cell r="V4452">
            <v>1246</v>
          </cell>
        </row>
        <row r="4453">
          <cell r="A4453" t="str">
            <v>HOLSTEBRO</v>
          </cell>
          <cell r="C4453" t="str">
            <v>TELETAXI</v>
          </cell>
          <cell r="I4453" t="str">
            <v>Passagerer</v>
          </cell>
          <cell r="V4453">
            <v>42</v>
          </cell>
        </row>
        <row r="4454">
          <cell r="A4454" t="str">
            <v>HOLSTEBRO</v>
          </cell>
          <cell r="C4454" t="str">
            <v>TELETAXI</v>
          </cell>
          <cell r="I4454" t="str">
            <v>Netto</v>
          </cell>
          <cell r="V4454">
            <v>248.26</v>
          </cell>
        </row>
        <row r="4455">
          <cell r="A4455" t="str">
            <v>HOLSTEBRO</v>
          </cell>
          <cell r="C4455" t="str">
            <v>TELETAXI</v>
          </cell>
          <cell r="I4455" t="str">
            <v>Adm.omk</v>
          </cell>
          <cell r="V4455">
            <v>32.159999999999997</v>
          </cell>
        </row>
        <row r="4456">
          <cell r="A4456" t="str">
            <v>HOLSTEBRO</v>
          </cell>
          <cell r="C4456" t="str">
            <v>TELETAXI</v>
          </cell>
          <cell r="I4456" t="str">
            <v>EB</v>
          </cell>
          <cell r="V4456">
            <v>27</v>
          </cell>
        </row>
        <row r="4457">
          <cell r="A4457" t="str">
            <v>HOLSTEBRO</v>
          </cell>
          <cell r="C4457" t="str">
            <v>TELETAXI</v>
          </cell>
          <cell r="I4457" t="str">
            <v>Ture</v>
          </cell>
          <cell r="V4457">
            <v>1</v>
          </cell>
        </row>
        <row r="4458">
          <cell r="A4458" t="str">
            <v>HOLSTEBRO</v>
          </cell>
          <cell r="C4458" t="str">
            <v>TELETAXI</v>
          </cell>
          <cell r="I4458" t="str">
            <v>Rejselængde</v>
          </cell>
          <cell r="V4458">
            <v>31</v>
          </cell>
        </row>
        <row r="4459">
          <cell r="A4459" t="str">
            <v>HOLSTEBRO</v>
          </cell>
          <cell r="C4459" t="str">
            <v>TELETAXI</v>
          </cell>
          <cell r="I4459" t="str">
            <v>Passagerer</v>
          </cell>
          <cell r="V4459">
            <v>1</v>
          </cell>
        </row>
        <row r="4460">
          <cell r="A4460" t="str">
            <v>HOLSTEBRO</v>
          </cell>
          <cell r="C4460" t="str">
            <v>TELETAXI</v>
          </cell>
          <cell r="I4460" t="str">
            <v>Netto</v>
          </cell>
          <cell r="V4460">
            <v>180.15</v>
          </cell>
        </row>
        <row r="4461">
          <cell r="A4461" t="str">
            <v>HOLSTEBRO</v>
          </cell>
          <cell r="C4461" t="str">
            <v>TELETAXI</v>
          </cell>
          <cell r="I4461" t="str">
            <v>Adm.omk</v>
          </cell>
          <cell r="V4461">
            <v>32.159999999999997</v>
          </cell>
        </row>
        <row r="4462">
          <cell r="A4462" t="str">
            <v>HOLSTEBRO</v>
          </cell>
          <cell r="C4462" t="str">
            <v>TELETAXI</v>
          </cell>
          <cell r="I4462" t="str">
            <v>EB</v>
          </cell>
          <cell r="V4462">
            <v>24</v>
          </cell>
        </row>
        <row r="4463">
          <cell r="A4463" t="str">
            <v>HOLSTEBRO</v>
          </cell>
          <cell r="C4463" t="str">
            <v>TELETAXI</v>
          </cell>
          <cell r="I4463" t="str">
            <v>Ture</v>
          </cell>
          <cell r="V4463">
            <v>1</v>
          </cell>
        </row>
        <row r="4464">
          <cell r="A4464" t="str">
            <v>HOLSTEBRO</v>
          </cell>
          <cell r="C4464" t="str">
            <v>TELETAXI</v>
          </cell>
          <cell r="I4464" t="str">
            <v>Rejselængde</v>
          </cell>
          <cell r="V4464">
            <v>12</v>
          </cell>
        </row>
        <row r="4465">
          <cell r="A4465" t="str">
            <v>HOLSTEBRO</v>
          </cell>
          <cell r="C4465" t="str">
            <v>TELETAXI</v>
          </cell>
          <cell r="I4465" t="str">
            <v>Passagerer</v>
          </cell>
          <cell r="V4465">
            <v>1</v>
          </cell>
        </row>
        <row r="4466">
          <cell r="A4466" t="str">
            <v>HOLSTEBRO</v>
          </cell>
          <cell r="C4466" t="str">
            <v>TELETAXI</v>
          </cell>
          <cell r="I4466" t="str">
            <v>Netto</v>
          </cell>
          <cell r="V4466">
            <v>717.6</v>
          </cell>
        </row>
        <row r="4467">
          <cell r="A4467" t="str">
            <v>HOLSTEBRO</v>
          </cell>
          <cell r="C4467" t="str">
            <v>TELETAXI</v>
          </cell>
          <cell r="I4467" t="str">
            <v>Adm.omk</v>
          </cell>
          <cell r="V4467">
            <v>96.48</v>
          </cell>
        </row>
        <row r="4468">
          <cell r="A4468" t="str">
            <v>HOLSTEBRO</v>
          </cell>
          <cell r="C4468" t="str">
            <v>TELETAXI</v>
          </cell>
          <cell r="I4468" t="str">
            <v>EB</v>
          </cell>
          <cell r="V4468">
            <v>132</v>
          </cell>
        </row>
        <row r="4469">
          <cell r="A4469" t="str">
            <v>HOLSTEBRO</v>
          </cell>
          <cell r="C4469" t="str">
            <v>TELETAXI</v>
          </cell>
          <cell r="I4469" t="str">
            <v>Ture</v>
          </cell>
          <cell r="V4469">
            <v>3</v>
          </cell>
        </row>
        <row r="4470">
          <cell r="A4470" t="str">
            <v>HOLSTEBRO</v>
          </cell>
          <cell r="C4470" t="str">
            <v>TELETAXI</v>
          </cell>
          <cell r="I4470" t="str">
            <v>Rejselængde</v>
          </cell>
          <cell r="V4470">
            <v>70</v>
          </cell>
        </row>
        <row r="4471">
          <cell r="A4471" t="str">
            <v>HOLSTEBRO</v>
          </cell>
          <cell r="C4471" t="str">
            <v>TELETAXI</v>
          </cell>
          <cell r="I4471" t="str">
            <v>Passagerer</v>
          </cell>
          <cell r="V4471">
            <v>3</v>
          </cell>
        </row>
        <row r="4472">
          <cell r="A4472" t="str">
            <v>HOLSTEBRO</v>
          </cell>
          <cell r="C4472" t="str">
            <v>TELETAXI</v>
          </cell>
          <cell r="I4472" t="str">
            <v>Netto</v>
          </cell>
          <cell r="V4472">
            <v>4986.41</v>
          </cell>
        </row>
        <row r="4473">
          <cell r="A4473" t="str">
            <v>HOLSTEBRO</v>
          </cell>
          <cell r="C4473" t="str">
            <v>TELETAXI</v>
          </cell>
          <cell r="I4473" t="str">
            <v>Adm.omk</v>
          </cell>
          <cell r="V4473">
            <v>353.76</v>
          </cell>
        </row>
        <row r="4474">
          <cell r="A4474" t="str">
            <v>HOLSTEBRO</v>
          </cell>
          <cell r="C4474" t="str">
            <v>TELETAXI</v>
          </cell>
          <cell r="I4474" t="str">
            <v>EB</v>
          </cell>
          <cell r="V4474">
            <v>0</v>
          </cell>
        </row>
        <row r="4475">
          <cell r="A4475" t="str">
            <v>HOLSTEBRO</v>
          </cell>
          <cell r="C4475" t="str">
            <v>TELETAXI</v>
          </cell>
          <cell r="I4475" t="str">
            <v>Ture</v>
          </cell>
          <cell r="V4475">
            <v>11</v>
          </cell>
        </row>
        <row r="4476">
          <cell r="A4476" t="str">
            <v>HOLSTEBRO</v>
          </cell>
          <cell r="C4476" t="str">
            <v>TELETAXI</v>
          </cell>
          <cell r="I4476" t="str">
            <v>Rejselængde</v>
          </cell>
          <cell r="V4476">
            <v>272</v>
          </cell>
        </row>
        <row r="4477">
          <cell r="A4477" t="str">
            <v>HOLSTEBRO</v>
          </cell>
          <cell r="C4477" t="str">
            <v>TELETAXI</v>
          </cell>
          <cell r="I4477" t="str">
            <v>Passagerer</v>
          </cell>
          <cell r="V4477">
            <v>14</v>
          </cell>
        </row>
        <row r="4478">
          <cell r="A4478" t="str">
            <v>HOLSTEBRO</v>
          </cell>
          <cell r="C4478" t="str">
            <v>TELETAXI</v>
          </cell>
          <cell r="I4478" t="str">
            <v>Netto</v>
          </cell>
          <cell r="V4478">
            <v>552.01</v>
          </cell>
        </row>
        <row r="4479">
          <cell r="A4479" t="str">
            <v>HOLSTEBRO</v>
          </cell>
          <cell r="C4479" t="str">
            <v>TELETAXI</v>
          </cell>
          <cell r="I4479" t="str">
            <v>Adm.omk</v>
          </cell>
          <cell r="V4479">
            <v>64.319999999999993</v>
          </cell>
        </row>
        <row r="4480">
          <cell r="A4480" t="str">
            <v>HOLSTEBRO</v>
          </cell>
          <cell r="C4480" t="str">
            <v>TELETAXI</v>
          </cell>
          <cell r="I4480" t="str">
            <v>EB</v>
          </cell>
          <cell r="V4480">
            <v>0</v>
          </cell>
        </row>
        <row r="4481">
          <cell r="A4481" t="str">
            <v>HOLSTEBRO</v>
          </cell>
          <cell r="C4481" t="str">
            <v>TELETAXI</v>
          </cell>
          <cell r="I4481" t="str">
            <v>Ture</v>
          </cell>
          <cell r="V4481">
            <v>2</v>
          </cell>
        </row>
        <row r="4482">
          <cell r="A4482" t="str">
            <v>HOLSTEBRO</v>
          </cell>
          <cell r="C4482" t="str">
            <v>TELETAXI</v>
          </cell>
          <cell r="I4482" t="str">
            <v>Rejselængde</v>
          </cell>
          <cell r="V4482">
            <v>47</v>
          </cell>
        </row>
        <row r="4483">
          <cell r="A4483" t="str">
            <v>HOLSTEBRO</v>
          </cell>
          <cell r="C4483" t="str">
            <v>TELETAXI</v>
          </cell>
          <cell r="I4483" t="str">
            <v>Passagerer</v>
          </cell>
          <cell r="V4483">
            <v>3</v>
          </cell>
        </row>
        <row r="4484">
          <cell r="A4484" t="str">
            <v>HOLSTEBRO</v>
          </cell>
          <cell r="C4484" t="str">
            <v>TELETAXI</v>
          </cell>
          <cell r="I4484" t="str">
            <v>Netto</v>
          </cell>
          <cell r="V4484">
            <v>13527.960000000001</v>
          </cell>
        </row>
        <row r="4485">
          <cell r="A4485" t="str">
            <v>HOLSTEBRO</v>
          </cell>
          <cell r="C4485" t="str">
            <v>TELETAXI</v>
          </cell>
          <cell r="I4485" t="str">
            <v>Adm.omk</v>
          </cell>
          <cell r="V4485">
            <v>1286.4000000000001</v>
          </cell>
        </row>
        <row r="4486">
          <cell r="A4486" t="str">
            <v>HOLSTEBRO</v>
          </cell>
          <cell r="C4486" t="str">
            <v>TELETAXI</v>
          </cell>
          <cell r="I4486" t="str">
            <v>EB</v>
          </cell>
          <cell r="V4486">
            <v>1382</v>
          </cell>
        </row>
        <row r="4487">
          <cell r="A4487" t="str">
            <v>HOLSTEBRO</v>
          </cell>
          <cell r="C4487" t="str">
            <v>TELETAXI</v>
          </cell>
          <cell r="I4487" t="str">
            <v>Ture</v>
          </cell>
          <cell r="V4487">
            <v>40</v>
          </cell>
        </row>
        <row r="4488">
          <cell r="A4488" t="str">
            <v>HOLSTEBRO</v>
          </cell>
          <cell r="C4488" t="str">
            <v>TELETAXI</v>
          </cell>
          <cell r="I4488" t="str">
            <v>Rejselængde</v>
          </cell>
          <cell r="V4488">
            <v>964</v>
          </cell>
        </row>
        <row r="4489">
          <cell r="A4489" t="str">
            <v>HOLSTEBRO</v>
          </cell>
          <cell r="C4489" t="str">
            <v>TELETAXI</v>
          </cell>
          <cell r="I4489" t="str">
            <v>Passagerer</v>
          </cell>
          <cell r="V4489">
            <v>49</v>
          </cell>
        </row>
        <row r="4490">
          <cell r="A4490" t="str">
            <v>HOLSTEBRO</v>
          </cell>
          <cell r="C4490" t="str">
            <v>TELETAXI</v>
          </cell>
          <cell r="I4490" t="str">
            <v>Netto</v>
          </cell>
          <cell r="V4490">
            <v>13783.909999999998</v>
          </cell>
        </row>
        <row r="4491">
          <cell r="A4491" t="str">
            <v>HOLSTEBRO</v>
          </cell>
          <cell r="C4491" t="str">
            <v>TELETAXI</v>
          </cell>
          <cell r="I4491" t="str">
            <v>Adm.omk</v>
          </cell>
          <cell r="V4491">
            <v>1543.6799999999998</v>
          </cell>
        </row>
        <row r="4492">
          <cell r="A4492" t="str">
            <v>HOLSTEBRO</v>
          </cell>
          <cell r="C4492" t="str">
            <v>TELETAXI</v>
          </cell>
          <cell r="I4492" t="str">
            <v>EB</v>
          </cell>
          <cell r="V4492">
            <v>817</v>
          </cell>
        </row>
        <row r="4493">
          <cell r="A4493" t="str">
            <v>HOLSTEBRO</v>
          </cell>
          <cell r="C4493" t="str">
            <v>TELETAXI</v>
          </cell>
          <cell r="I4493" t="str">
            <v>Ture</v>
          </cell>
          <cell r="V4493">
            <v>48</v>
          </cell>
        </row>
        <row r="4494">
          <cell r="A4494" t="str">
            <v>HOLSTEBRO</v>
          </cell>
          <cell r="C4494" t="str">
            <v>TELETAXI</v>
          </cell>
          <cell r="I4494" t="str">
            <v>Rejselængde</v>
          </cell>
          <cell r="V4494">
            <v>734</v>
          </cell>
        </row>
        <row r="4495">
          <cell r="A4495" t="str">
            <v>HOLSTEBRO</v>
          </cell>
          <cell r="C4495" t="str">
            <v>TELETAXI</v>
          </cell>
          <cell r="I4495" t="str">
            <v>Passagerer</v>
          </cell>
          <cell r="V4495">
            <v>59</v>
          </cell>
        </row>
        <row r="4496">
          <cell r="A4496" t="str">
            <v>HOLSTEBRO</v>
          </cell>
          <cell r="C4496" t="str">
            <v>HANDICAP</v>
          </cell>
          <cell r="I4496" t="str">
            <v>Netto</v>
          </cell>
          <cell r="V4496">
            <v>1731.05</v>
          </cell>
        </row>
        <row r="4497">
          <cell r="A4497" t="str">
            <v>HOLSTEBRO</v>
          </cell>
          <cell r="C4497" t="str">
            <v>HANDICAP</v>
          </cell>
          <cell r="I4497" t="str">
            <v>Adm.omk</v>
          </cell>
          <cell r="V4497">
            <v>0</v>
          </cell>
        </row>
        <row r="4498">
          <cell r="A4498" t="str">
            <v>HOLSTEBRO</v>
          </cell>
          <cell r="C4498" t="str">
            <v>HANDICAP</v>
          </cell>
          <cell r="I4498" t="str">
            <v>EB</v>
          </cell>
          <cell r="V4498">
            <v>364</v>
          </cell>
        </row>
        <row r="4499">
          <cell r="A4499" t="str">
            <v>HOLSTEBRO</v>
          </cell>
          <cell r="C4499" t="str">
            <v>HANDICAP</v>
          </cell>
          <cell r="I4499" t="str">
            <v>Ture</v>
          </cell>
          <cell r="V4499">
            <v>1</v>
          </cell>
        </row>
        <row r="4500">
          <cell r="A4500" t="str">
            <v>HOLSTEBRO</v>
          </cell>
          <cell r="C4500" t="str">
            <v>HANDICAP</v>
          </cell>
          <cell r="I4500" t="str">
            <v>Rejselængde</v>
          </cell>
          <cell r="V4500">
            <v>91</v>
          </cell>
        </row>
        <row r="4501">
          <cell r="A4501" t="str">
            <v>HOLSTEBRO</v>
          </cell>
          <cell r="C4501" t="str">
            <v>HANDICAP</v>
          </cell>
          <cell r="I4501" t="str">
            <v>Passagerer</v>
          </cell>
          <cell r="V4501">
            <v>1</v>
          </cell>
        </row>
        <row r="4502">
          <cell r="A4502" t="str">
            <v>HOLSTEBRO</v>
          </cell>
          <cell r="C4502" t="str">
            <v>HANDICAP</v>
          </cell>
          <cell r="I4502" t="str">
            <v>Netto</v>
          </cell>
          <cell r="V4502">
            <v>902.39</v>
          </cell>
        </row>
        <row r="4503">
          <cell r="A4503" t="str">
            <v>HOLSTEBRO</v>
          </cell>
          <cell r="C4503" t="str">
            <v>HANDICAP</v>
          </cell>
          <cell r="I4503" t="str">
            <v>Adm.omk</v>
          </cell>
          <cell r="V4503">
            <v>0</v>
          </cell>
        </row>
        <row r="4504">
          <cell r="A4504" t="str">
            <v>HOLSTEBRO</v>
          </cell>
          <cell r="C4504" t="str">
            <v>HANDICAP</v>
          </cell>
          <cell r="I4504" t="str">
            <v>EB</v>
          </cell>
          <cell r="V4504">
            <v>392</v>
          </cell>
        </row>
        <row r="4505">
          <cell r="A4505" t="str">
            <v>HOLSTEBRO</v>
          </cell>
          <cell r="C4505" t="str">
            <v>HANDICAP</v>
          </cell>
          <cell r="I4505" t="str">
            <v>Ture</v>
          </cell>
          <cell r="V4505">
            <v>1</v>
          </cell>
        </row>
        <row r="4506">
          <cell r="A4506" t="str">
            <v>HOLSTEBRO</v>
          </cell>
          <cell r="C4506" t="str">
            <v>HANDICAP</v>
          </cell>
          <cell r="I4506" t="str">
            <v>Rejselængde</v>
          </cell>
          <cell r="V4506">
            <v>98</v>
          </cell>
        </row>
        <row r="4507">
          <cell r="A4507" t="str">
            <v>HOLSTEBRO</v>
          </cell>
          <cell r="C4507" t="str">
            <v>HANDICAP</v>
          </cell>
          <cell r="I4507" t="str">
            <v>Passagerer</v>
          </cell>
          <cell r="V4507">
            <v>1</v>
          </cell>
        </row>
        <row r="4508">
          <cell r="A4508" t="str">
            <v>HOLSTEBRO</v>
          </cell>
          <cell r="C4508" t="str">
            <v>HANDICAP</v>
          </cell>
          <cell r="I4508" t="str">
            <v>Netto</v>
          </cell>
          <cell r="V4508">
            <v>2625.7</v>
          </cell>
        </row>
        <row r="4509">
          <cell r="A4509" t="str">
            <v>HOLSTEBRO</v>
          </cell>
          <cell r="C4509" t="str">
            <v>HANDICAP</v>
          </cell>
          <cell r="I4509" t="str">
            <v>Adm.omk</v>
          </cell>
          <cell r="V4509">
            <v>0</v>
          </cell>
        </row>
        <row r="4510">
          <cell r="A4510" t="str">
            <v>HOLSTEBRO</v>
          </cell>
          <cell r="C4510" t="str">
            <v>HANDICAP</v>
          </cell>
          <cell r="I4510" t="str">
            <v>EB</v>
          </cell>
          <cell r="V4510">
            <v>491</v>
          </cell>
        </row>
        <row r="4511">
          <cell r="A4511" t="str">
            <v>HOLSTEBRO</v>
          </cell>
          <cell r="C4511" t="str">
            <v>HANDICAP</v>
          </cell>
          <cell r="I4511" t="str">
            <v>Ture</v>
          </cell>
          <cell r="V4511">
            <v>1</v>
          </cell>
        </row>
        <row r="4512">
          <cell r="A4512" t="str">
            <v>HOLSTEBRO</v>
          </cell>
          <cell r="C4512" t="str">
            <v>HANDICAP</v>
          </cell>
          <cell r="I4512" t="str">
            <v>Rejselængde</v>
          </cell>
          <cell r="V4512">
            <v>107</v>
          </cell>
        </row>
        <row r="4513">
          <cell r="A4513" t="str">
            <v>HOLSTEBRO</v>
          </cell>
          <cell r="C4513" t="str">
            <v>HANDICAP</v>
          </cell>
          <cell r="I4513" t="str">
            <v>Passagerer</v>
          </cell>
          <cell r="V4513">
            <v>1</v>
          </cell>
        </row>
        <row r="4514">
          <cell r="A4514" t="str">
            <v>HOLSTEBRO</v>
          </cell>
          <cell r="C4514" t="str">
            <v>HANDICAP</v>
          </cell>
          <cell r="I4514" t="str">
            <v>Netto</v>
          </cell>
          <cell r="V4514">
            <v>3603.43</v>
          </cell>
        </row>
        <row r="4515">
          <cell r="A4515" t="str">
            <v>HOLSTEBRO</v>
          </cell>
          <cell r="C4515" t="str">
            <v>HANDICAP</v>
          </cell>
          <cell r="I4515" t="str">
            <v>Adm.omk</v>
          </cell>
          <cell r="V4515">
            <v>0</v>
          </cell>
        </row>
        <row r="4516">
          <cell r="A4516" t="str">
            <v>HOLSTEBRO</v>
          </cell>
          <cell r="C4516" t="str">
            <v>HANDICAP</v>
          </cell>
          <cell r="I4516" t="str">
            <v>EB</v>
          </cell>
          <cell r="V4516">
            <v>880</v>
          </cell>
        </row>
        <row r="4517">
          <cell r="A4517" t="str">
            <v>HOLSTEBRO</v>
          </cell>
          <cell r="C4517" t="str">
            <v>HANDICAP</v>
          </cell>
          <cell r="I4517" t="str">
            <v>Ture</v>
          </cell>
          <cell r="V4517">
            <v>5</v>
          </cell>
        </row>
        <row r="4518">
          <cell r="A4518" t="str">
            <v>HOLSTEBRO</v>
          </cell>
          <cell r="C4518" t="str">
            <v>HANDICAP</v>
          </cell>
          <cell r="I4518" t="str">
            <v>Rejselængde</v>
          </cell>
          <cell r="V4518">
            <v>220</v>
          </cell>
        </row>
        <row r="4519">
          <cell r="A4519" t="str">
            <v>HOLSTEBRO</v>
          </cell>
          <cell r="C4519" t="str">
            <v>HANDICAP</v>
          </cell>
          <cell r="I4519" t="str">
            <v>Passagerer</v>
          </cell>
          <cell r="V4519">
            <v>5</v>
          </cell>
        </row>
        <row r="4520">
          <cell r="A4520" t="str">
            <v>HOLSTEBRO</v>
          </cell>
          <cell r="C4520" t="str">
            <v>HANDICAP</v>
          </cell>
          <cell r="I4520" t="str">
            <v>Netto</v>
          </cell>
          <cell r="V4520">
            <v>696.57</v>
          </cell>
        </row>
        <row r="4521">
          <cell r="A4521" t="str">
            <v>HOLSTEBRO</v>
          </cell>
          <cell r="C4521" t="str">
            <v>HANDICAP</v>
          </cell>
          <cell r="I4521" t="str">
            <v>Adm.omk</v>
          </cell>
          <cell r="V4521">
            <v>0</v>
          </cell>
        </row>
        <row r="4522">
          <cell r="A4522" t="str">
            <v>HOLSTEBRO</v>
          </cell>
          <cell r="C4522" t="str">
            <v>HANDICAP</v>
          </cell>
          <cell r="I4522" t="str">
            <v>EB</v>
          </cell>
          <cell r="V4522">
            <v>252</v>
          </cell>
        </row>
        <row r="4523">
          <cell r="A4523" t="str">
            <v>HOLSTEBRO</v>
          </cell>
          <cell r="C4523" t="str">
            <v>HANDICAP</v>
          </cell>
          <cell r="I4523" t="str">
            <v>Ture</v>
          </cell>
          <cell r="V4523">
            <v>1</v>
          </cell>
        </row>
        <row r="4524">
          <cell r="A4524" t="str">
            <v>HOLSTEBRO</v>
          </cell>
          <cell r="C4524" t="str">
            <v>HANDICAP</v>
          </cell>
          <cell r="I4524" t="str">
            <v>Rejselængde</v>
          </cell>
          <cell r="V4524">
            <v>63</v>
          </cell>
        </row>
        <row r="4525">
          <cell r="A4525" t="str">
            <v>HOLSTEBRO</v>
          </cell>
          <cell r="C4525" t="str">
            <v>HANDICAP</v>
          </cell>
          <cell r="I4525" t="str">
            <v>Passagerer</v>
          </cell>
          <cell r="V4525">
            <v>1</v>
          </cell>
        </row>
        <row r="4526">
          <cell r="A4526" t="str">
            <v>HOLSTEBRO</v>
          </cell>
          <cell r="C4526" t="str">
            <v>HANDICAP</v>
          </cell>
          <cell r="I4526" t="str">
            <v>Netto</v>
          </cell>
          <cell r="V4526">
            <v>1964.5100000000002</v>
          </cell>
        </row>
        <row r="4527">
          <cell r="A4527" t="str">
            <v>HOLSTEBRO</v>
          </cell>
          <cell r="C4527" t="str">
            <v>HANDICAP</v>
          </cell>
          <cell r="I4527" t="str">
            <v>Adm.omk</v>
          </cell>
          <cell r="V4527">
            <v>0</v>
          </cell>
        </row>
        <row r="4528">
          <cell r="A4528" t="str">
            <v>HOLSTEBRO</v>
          </cell>
          <cell r="C4528" t="str">
            <v>HANDICAP</v>
          </cell>
          <cell r="I4528" t="str">
            <v>EB</v>
          </cell>
          <cell r="V4528">
            <v>1033</v>
          </cell>
        </row>
        <row r="4529">
          <cell r="A4529" t="str">
            <v>HOLSTEBRO</v>
          </cell>
          <cell r="C4529" t="str">
            <v>HANDICAP</v>
          </cell>
          <cell r="I4529" t="str">
            <v>Ture</v>
          </cell>
          <cell r="V4529">
            <v>6</v>
          </cell>
        </row>
        <row r="4530">
          <cell r="A4530" t="str">
            <v>HOLSTEBRO</v>
          </cell>
          <cell r="C4530" t="str">
            <v>HANDICAP</v>
          </cell>
          <cell r="I4530" t="str">
            <v>Rejselængde</v>
          </cell>
          <cell r="V4530">
            <v>236</v>
          </cell>
        </row>
        <row r="4531">
          <cell r="A4531" t="str">
            <v>HOLSTEBRO</v>
          </cell>
          <cell r="C4531" t="str">
            <v>HANDICAP</v>
          </cell>
          <cell r="I4531" t="str">
            <v>Passagerer</v>
          </cell>
          <cell r="V4531">
            <v>7</v>
          </cell>
        </row>
        <row r="4532">
          <cell r="A4532" t="str">
            <v>HOLSTEBRO</v>
          </cell>
          <cell r="C4532" t="str">
            <v>HANDICAP</v>
          </cell>
          <cell r="I4532" t="str">
            <v>Netto</v>
          </cell>
          <cell r="V4532">
            <v>646.97</v>
          </cell>
        </row>
        <row r="4533">
          <cell r="A4533" t="str">
            <v>HOLSTEBRO</v>
          </cell>
          <cell r="C4533" t="str">
            <v>HANDICAP</v>
          </cell>
          <cell r="I4533" t="str">
            <v>Adm.omk</v>
          </cell>
          <cell r="V4533">
            <v>0</v>
          </cell>
        </row>
        <row r="4534">
          <cell r="A4534" t="str">
            <v>HOLSTEBRO</v>
          </cell>
          <cell r="C4534" t="str">
            <v>HANDICAP</v>
          </cell>
          <cell r="I4534" t="str">
            <v>EB</v>
          </cell>
          <cell r="V4534">
            <v>228</v>
          </cell>
        </row>
        <row r="4535">
          <cell r="A4535" t="str">
            <v>HOLSTEBRO</v>
          </cell>
          <cell r="C4535" t="str">
            <v>HANDICAP</v>
          </cell>
          <cell r="I4535" t="str">
            <v>Ture</v>
          </cell>
          <cell r="V4535">
            <v>1</v>
          </cell>
        </row>
        <row r="4536">
          <cell r="A4536" t="str">
            <v>HOLSTEBRO</v>
          </cell>
          <cell r="C4536" t="str">
            <v>HANDICAP</v>
          </cell>
          <cell r="I4536" t="str">
            <v>Rejselængde</v>
          </cell>
          <cell r="V4536">
            <v>57</v>
          </cell>
        </row>
        <row r="4537">
          <cell r="A4537" t="str">
            <v>HOLSTEBRO</v>
          </cell>
          <cell r="C4537" t="str">
            <v>HANDICAP</v>
          </cell>
          <cell r="I4537" t="str">
            <v>Passagerer</v>
          </cell>
          <cell r="V4537">
            <v>1</v>
          </cell>
        </row>
        <row r="4538">
          <cell r="A4538" t="str">
            <v>HOLSTEBRO</v>
          </cell>
          <cell r="C4538" t="str">
            <v>HANDICAP</v>
          </cell>
          <cell r="I4538" t="str">
            <v>Netto</v>
          </cell>
          <cell r="V4538">
            <v>413.58</v>
          </cell>
        </row>
        <row r="4539">
          <cell r="A4539" t="str">
            <v>HOLSTEBRO</v>
          </cell>
          <cell r="C4539" t="str">
            <v>HANDICAP</v>
          </cell>
          <cell r="I4539" t="str">
            <v>Adm.omk</v>
          </cell>
          <cell r="V4539">
            <v>0</v>
          </cell>
        </row>
        <row r="4540">
          <cell r="A4540" t="str">
            <v>HOLSTEBRO</v>
          </cell>
          <cell r="C4540" t="str">
            <v>HANDICAP</v>
          </cell>
          <cell r="I4540" t="str">
            <v>EB</v>
          </cell>
          <cell r="V4540">
            <v>907</v>
          </cell>
        </row>
        <row r="4541">
          <cell r="A4541" t="str">
            <v>HOLSTEBRO</v>
          </cell>
          <cell r="C4541" t="str">
            <v>HANDICAP</v>
          </cell>
          <cell r="I4541" t="str">
            <v>Ture</v>
          </cell>
          <cell r="V4541">
            <v>1</v>
          </cell>
        </row>
        <row r="4542">
          <cell r="A4542" t="str">
            <v>HOLSTEBRO</v>
          </cell>
          <cell r="C4542" t="str">
            <v>HANDICAP</v>
          </cell>
          <cell r="I4542" t="str">
            <v>Rejselængde</v>
          </cell>
          <cell r="V4542">
            <v>139</v>
          </cell>
        </row>
        <row r="4543">
          <cell r="A4543" t="str">
            <v>HOLSTEBRO</v>
          </cell>
          <cell r="C4543" t="str">
            <v>HANDICAP</v>
          </cell>
          <cell r="I4543" t="str">
            <v>Passagerer</v>
          </cell>
          <cell r="V4543">
            <v>1</v>
          </cell>
        </row>
        <row r="4544">
          <cell r="A4544" t="str">
            <v>HOLSTEBRO</v>
          </cell>
          <cell r="C4544" t="str">
            <v>HANDICAP</v>
          </cell>
          <cell r="I4544" t="str">
            <v>Netto</v>
          </cell>
          <cell r="V4544">
            <v>626.91999999999996</v>
          </cell>
        </row>
        <row r="4545">
          <cell r="A4545" t="str">
            <v>HOLSTEBRO</v>
          </cell>
          <cell r="C4545" t="str">
            <v>HANDICAP</v>
          </cell>
          <cell r="I4545" t="str">
            <v>Adm.omk</v>
          </cell>
          <cell r="V4545">
            <v>0</v>
          </cell>
        </row>
        <row r="4546">
          <cell r="A4546" t="str">
            <v>HOLSTEBRO</v>
          </cell>
          <cell r="C4546" t="str">
            <v>HANDICAP</v>
          </cell>
          <cell r="I4546" t="str">
            <v>EB</v>
          </cell>
          <cell r="V4546">
            <v>465</v>
          </cell>
        </row>
        <row r="4547">
          <cell r="A4547" t="str">
            <v>HOLSTEBRO</v>
          </cell>
          <cell r="C4547" t="str">
            <v>HANDICAP</v>
          </cell>
          <cell r="I4547" t="str">
            <v>Ture</v>
          </cell>
          <cell r="V4547">
            <v>1</v>
          </cell>
        </row>
        <row r="4548">
          <cell r="A4548" t="str">
            <v>HOLSTEBRO</v>
          </cell>
          <cell r="C4548" t="str">
            <v>HANDICAP</v>
          </cell>
          <cell r="I4548" t="str">
            <v>Rejselængde</v>
          </cell>
          <cell r="V4548">
            <v>105</v>
          </cell>
        </row>
        <row r="4549">
          <cell r="A4549" t="str">
            <v>HOLSTEBRO</v>
          </cell>
          <cell r="C4549" t="str">
            <v>HANDICAP</v>
          </cell>
          <cell r="I4549" t="str">
            <v>Passagerer</v>
          </cell>
          <cell r="V4549">
            <v>1</v>
          </cell>
        </row>
        <row r="4550">
          <cell r="A4550" t="str">
            <v>HOLSTEBRO</v>
          </cell>
          <cell r="C4550" t="str">
            <v>HANDICAP</v>
          </cell>
          <cell r="I4550" t="str">
            <v>Netto</v>
          </cell>
          <cell r="V4550">
            <v>1078.45</v>
          </cell>
        </row>
        <row r="4551">
          <cell r="A4551" t="str">
            <v>HOLSTEBRO</v>
          </cell>
          <cell r="C4551" t="str">
            <v>HANDICAP</v>
          </cell>
          <cell r="I4551" t="str">
            <v>Adm.omk</v>
          </cell>
          <cell r="V4551">
            <v>0</v>
          </cell>
        </row>
        <row r="4552">
          <cell r="A4552" t="str">
            <v>HOLSTEBRO</v>
          </cell>
          <cell r="C4552" t="str">
            <v>HANDICAP</v>
          </cell>
          <cell r="I4552" t="str">
            <v>EB</v>
          </cell>
          <cell r="V4552">
            <v>2019</v>
          </cell>
        </row>
        <row r="4553">
          <cell r="A4553" t="str">
            <v>HOLSTEBRO</v>
          </cell>
          <cell r="C4553" t="str">
            <v>HANDICAP</v>
          </cell>
          <cell r="I4553" t="str">
            <v>Ture</v>
          </cell>
          <cell r="V4553">
            <v>3</v>
          </cell>
        </row>
        <row r="4554">
          <cell r="A4554" t="str">
            <v>HOLSTEBRO</v>
          </cell>
          <cell r="C4554" t="str">
            <v>HANDICAP</v>
          </cell>
          <cell r="I4554" t="str">
            <v>Rejselængde</v>
          </cell>
          <cell r="V4554">
            <v>363</v>
          </cell>
        </row>
        <row r="4555">
          <cell r="A4555" t="str">
            <v>HOLSTEBRO</v>
          </cell>
          <cell r="C4555" t="str">
            <v>HANDICAP</v>
          </cell>
          <cell r="I4555" t="str">
            <v>Passagerer</v>
          </cell>
          <cell r="V4555">
            <v>3</v>
          </cell>
        </row>
        <row r="4556">
          <cell r="A4556" t="str">
            <v>HOLSTEBRO</v>
          </cell>
          <cell r="C4556" t="str">
            <v>HANDICAP</v>
          </cell>
          <cell r="I4556" t="str">
            <v>Netto</v>
          </cell>
          <cell r="V4556">
            <v>2771.83</v>
          </cell>
        </row>
        <row r="4557">
          <cell r="A4557" t="str">
            <v>HOLSTEBRO</v>
          </cell>
          <cell r="C4557" t="str">
            <v>HANDICAP</v>
          </cell>
          <cell r="I4557" t="str">
            <v>Adm.omk</v>
          </cell>
          <cell r="V4557">
            <v>0</v>
          </cell>
        </row>
        <row r="4558">
          <cell r="A4558" t="str">
            <v>HOLSTEBRO</v>
          </cell>
          <cell r="C4558" t="str">
            <v>HANDICAP</v>
          </cell>
          <cell r="I4558" t="str">
            <v>EB</v>
          </cell>
          <cell r="V4558">
            <v>1631</v>
          </cell>
        </row>
        <row r="4559">
          <cell r="A4559" t="str">
            <v>HOLSTEBRO</v>
          </cell>
          <cell r="C4559" t="str">
            <v>HANDICAP</v>
          </cell>
          <cell r="I4559" t="str">
            <v>Ture</v>
          </cell>
          <cell r="V4559">
            <v>2</v>
          </cell>
        </row>
        <row r="4560">
          <cell r="A4560" t="str">
            <v>HOLSTEBRO</v>
          </cell>
          <cell r="C4560" t="str">
            <v>HANDICAP</v>
          </cell>
          <cell r="I4560" t="str">
            <v>Rejselængde</v>
          </cell>
          <cell r="V4560">
            <v>239</v>
          </cell>
        </row>
        <row r="4561">
          <cell r="A4561" t="str">
            <v>HOLSTEBRO</v>
          </cell>
          <cell r="C4561" t="str">
            <v>HANDICAP</v>
          </cell>
          <cell r="I4561" t="str">
            <v>Passagerer</v>
          </cell>
          <cell r="V4561">
            <v>3</v>
          </cell>
        </row>
        <row r="4562">
          <cell r="A4562" t="str">
            <v>HOLSTEBRO</v>
          </cell>
          <cell r="C4562" t="str">
            <v>HANDICAP</v>
          </cell>
          <cell r="I4562" t="str">
            <v>Netto</v>
          </cell>
          <cell r="V4562">
            <v>203.97</v>
          </cell>
        </row>
        <row r="4563">
          <cell r="A4563" t="str">
            <v>HOLSTEBRO</v>
          </cell>
          <cell r="C4563" t="str">
            <v>HANDICAP</v>
          </cell>
          <cell r="I4563" t="str">
            <v>Adm.omk</v>
          </cell>
          <cell r="V4563">
            <v>0</v>
          </cell>
        </row>
        <row r="4564">
          <cell r="A4564" t="str">
            <v>HOLSTEBRO</v>
          </cell>
          <cell r="C4564" t="str">
            <v>HANDICAP</v>
          </cell>
          <cell r="I4564" t="str">
            <v>EB</v>
          </cell>
          <cell r="V4564">
            <v>634</v>
          </cell>
        </row>
        <row r="4565">
          <cell r="A4565" t="str">
            <v>HOLSTEBRO</v>
          </cell>
          <cell r="C4565" t="str">
            <v>HANDICAP</v>
          </cell>
          <cell r="I4565" t="str">
            <v>Ture</v>
          </cell>
          <cell r="V4565">
            <v>1</v>
          </cell>
        </row>
        <row r="4566">
          <cell r="A4566" t="str">
            <v>HOLSTEBRO</v>
          </cell>
          <cell r="C4566" t="str">
            <v>HANDICAP</v>
          </cell>
          <cell r="I4566" t="str">
            <v>Rejselængde</v>
          </cell>
          <cell r="V4566">
            <v>118</v>
          </cell>
        </row>
        <row r="4567">
          <cell r="A4567" t="str">
            <v>HOLSTEBRO</v>
          </cell>
          <cell r="C4567" t="str">
            <v>HANDICAP</v>
          </cell>
          <cell r="I4567" t="str">
            <v>Passagerer</v>
          </cell>
          <cell r="V4567">
            <v>1</v>
          </cell>
        </row>
        <row r="4568">
          <cell r="A4568" t="str">
            <v>HOLSTEBRO</v>
          </cell>
          <cell r="C4568" t="str">
            <v>HANDICAP</v>
          </cell>
          <cell r="I4568" t="str">
            <v>Netto</v>
          </cell>
          <cell r="V4568">
            <v>1692</v>
          </cell>
        </row>
        <row r="4569">
          <cell r="A4569" t="str">
            <v>HOLSTEBRO</v>
          </cell>
          <cell r="C4569" t="str">
            <v>HANDICAP</v>
          </cell>
          <cell r="I4569" t="str">
            <v>Adm.omk</v>
          </cell>
          <cell r="V4569">
            <v>0</v>
          </cell>
        </row>
        <row r="4570">
          <cell r="A4570" t="str">
            <v>HOLSTEBRO</v>
          </cell>
          <cell r="C4570" t="str">
            <v>HANDICAP</v>
          </cell>
          <cell r="I4570" t="str">
            <v>EB</v>
          </cell>
          <cell r="V4570">
            <v>302</v>
          </cell>
        </row>
        <row r="4571">
          <cell r="A4571" t="str">
            <v>HOLSTEBRO</v>
          </cell>
          <cell r="C4571" t="str">
            <v>HANDICAP</v>
          </cell>
          <cell r="I4571" t="str">
            <v>Ture</v>
          </cell>
          <cell r="V4571">
            <v>5</v>
          </cell>
        </row>
        <row r="4572">
          <cell r="A4572" t="str">
            <v>HOLSTEBRO</v>
          </cell>
          <cell r="C4572" t="str">
            <v>HANDICAP</v>
          </cell>
          <cell r="I4572" t="str">
            <v>Rejselængde</v>
          </cell>
          <cell r="V4572">
            <v>71</v>
          </cell>
        </row>
        <row r="4573">
          <cell r="A4573" t="str">
            <v>HOLSTEBRO</v>
          </cell>
          <cell r="C4573" t="str">
            <v>HANDICAP</v>
          </cell>
          <cell r="I4573" t="str">
            <v>Passagerer</v>
          </cell>
          <cell r="V4573">
            <v>5</v>
          </cell>
        </row>
        <row r="4574">
          <cell r="A4574" t="str">
            <v>HOLSTEBRO</v>
          </cell>
          <cell r="C4574" t="str">
            <v>HANDICAP</v>
          </cell>
          <cell r="I4574" t="str">
            <v>Netto</v>
          </cell>
          <cell r="V4574">
            <v>2961.3999999999996</v>
          </cell>
        </row>
        <row r="4575">
          <cell r="A4575" t="str">
            <v>HOLSTEBRO</v>
          </cell>
          <cell r="C4575" t="str">
            <v>HANDICAP</v>
          </cell>
          <cell r="I4575" t="str">
            <v>Adm.omk</v>
          </cell>
          <cell r="V4575">
            <v>0</v>
          </cell>
        </row>
        <row r="4576">
          <cell r="A4576" t="str">
            <v>HOLSTEBRO</v>
          </cell>
          <cell r="C4576" t="str">
            <v>HANDICAP</v>
          </cell>
          <cell r="I4576" t="str">
            <v>EB</v>
          </cell>
          <cell r="V4576">
            <v>964</v>
          </cell>
        </row>
        <row r="4577">
          <cell r="A4577" t="str">
            <v>HOLSTEBRO</v>
          </cell>
          <cell r="C4577" t="str">
            <v>HANDICAP</v>
          </cell>
          <cell r="I4577" t="str">
            <v>Ture</v>
          </cell>
          <cell r="V4577">
            <v>8</v>
          </cell>
        </row>
        <row r="4578">
          <cell r="A4578" t="str">
            <v>HOLSTEBRO</v>
          </cell>
          <cell r="C4578" t="str">
            <v>HANDICAP</v>
          </cell>
          <cell r="I4578" t="str">
            <v>Rejselængde</v>
          </cell>
          <cell r="V4578">
            <v>241</v>
          </cell>
        </row>
        <row r="4579">
          <cell r="A4579" t="str">
            <v>HOLSTEBRO</v>
          </cell>
          <cell r="C4579" t="str">
            <v>HANDICAP</v>
          </cell>
          <cell r="I4579" t="str">
            <v>Passagerer</v>
          </cell>
          <cell r="V4579">
            <v>8</v>
          </cell>
        </row>
        <row r="4580">
          <cell r="A4580" t="str">
            <v>HOLSTEBRO</v>
          </cell>
          <cell r="C4580" t="str">
            <v>HANDICAP</v>
          </cell>
          <cell r="I4580" t="str">
            <v>Netto</v>
          </cell>
          <cell r="V4580">
            <v>6564.9800000000005</v>
          </cell>
        </row>
        <row r="4581">
          <cell r="A4581" t="str">
            <v>HOLSTEBRO</v>
          </cell>
          <cell r="C4581" t="str">
            <v>HANDICAP</v>
          </cell>
          <cell r="I4581" t="str">
            <v>Adm.omk</v>
          </cell>
          <cell r="V4581">
            <v>0</v>
          </cell>
        </row>
        <row r="4582">
          <cell r="A4582" t="str">
            <v>HOLSTEBRO</v>
          </cell>
          <cell r="C4582" t="str">
            <v>HANDICAP</v>
          </cell>
          <cell r="I4582" t="str">
            <v>EB</v>
          </cell>
          <cell r="V4582">
            <v>1524</v>
          </cell>
        </row>
        <row r="4583">
          <cell r="A4583" t="str">
            <v>HOLSTEBRO</v>
          </cell>
          <cell r="C4583" t="str">
            <v>HANDICAP</v>
          </cell>
          <cell r="I4583" t="str">
            <v>Ture</v>
          </cell>
          <cell r="V4583">
            <v>10</v>
          </cell>
        </row>
        <row r="4584">
          <cell r="A4584" t="str">
            <v>HOLSTEBRO</v>
          </cell>
          <cell r="C4584" t="str">
            <v>HANDICAP</v>
          </cell>
          <cell r="I4584" t="str">
            <v>Rejselængde</v>
          </cell>
          <cell r="V4584">
            <v>309</v>
          </cell>
        </row>
        <row r="4585">
          <cell r="A4585" t="str">
            <v>HOLSTEBRO</v>
          </cell>
          <cell r="C4585" t="str">
            <v>HANDICAP</v>
          </cell>
          <cell r="I4585" t="str">
            <v>Passagerer</v>
          </cell>
          <cell r="V4585">
            <v>16</v>
          </cell>
        </row>
        <row r="4586">
          <cell r="A4586" t="str">
            <v>HOLSTEBRO</v>
          </cell>
          <cell r="C4586" t="str">
            <v>HANDICAP</v>
          </cell>
          <cell r="I4586" t="str">
            <v>Netto</v>
          </cell>
          <cell r="V4586">
            <v>1554.0500000000002</v>
          </cell>
        </row>
        <row r="4587">
          <cell r="A4587" t="str">
            <v>HOLSTEBRO</v>
          </cell>
          <cell r="C4587" t="str">
            <v>HANDICAP</v>
          </cell>
          <cell r="I4587" t="str">
            <v>Adm.omk</v>
          </cell>
          <cell r="V4587">
            <v>0</v>
          </cell>
        </row>
        <row r="4588">
          <cell r="A4588" t="str">
            <v>HOLSTEBRO</v>
          </cell>
          <cell r="C4588" t="str">
            <v>HANDICAP</v>
          </cell>
          <cell r="I4588" t="str">
            <v>EB</v>
          </cell>
          <cell r="V4588">
            <v>778</v>
          </cell>
        </row>
        <row r="4589">
          <cell r="A4589" t="str">
            <v>HOLSTEBRO</v>
          </cell>
          <cell r="C4589" t="str">
            <v>HANDICAP</v>
          </cell>
          <cell r="I4589" t="str">
            <v>Ture</v>
          </cell>
          <cell r="V4589">
            <v>5</v>
          </cell>
        </row>
        <row r="4590">
          <cell r="A4590" t="str">
            <v>HOLSTEBRO</v>
          </cell>
          <cell r="C4590" t="str">
            <v>HANDICAP</v>
          </cell>
          <cell r="I4590" t="str">
            <v>Rejselængde</v>
          </cell>
          <cell r="V4590">
            <v>180</v>
          </cell>
        </row>
        <row r="4591">
          <cell r="A4591" t="str">
            <v>HOLSTEBRO</v>
          </cell>
          <cell r="C4591" t="str">
            <v>HANDICAP</v>
          </cell>
          <cell r="I4591" t="str">
            <v>Passagerer</v>
          </cell>
          <cell r="V4591">
            <v>6</v>
          </cell>
        </row>
        <row r="4592">
          <cell r="A4592" t="str">
            <v>HOLSTEBRO</v>
          </cell>
          <cell r="C4592" t="str">
            <v>HANDICAP</v>
          </cell>
          <cell r="I4592" t="str">
            <v>Netto</v>
          </cell>
          <cell r="V4592">
            <v>1522.47</v>
          </cell>
        </row>
        <row r="4593">
          <cell r="A4593" t="str">
            <v>HOLSTEBRO</v>
          </cell>
          <cell r="C4593" t="str">
            <v>HANDICAP</v>
          </cell>
          <cell r="I4593" t="str">
            <v>Adm.omk</v>
          </cell>
          <cell r="V4593">
            <v>0</v>
          </cell>
        </row>
        <row r="4594">
          <cell r="A4594" t="str">
            <v>HOLSTEBRO</v>
          </cell>
          <cell r="C4594" t="str">
            <v>HANDICAP</v>
          </cell>
          <cell r="I4594" t="str">
            <v>EB</v>
          </cell>
          <cell r="V4594">
            <v>224</v>
          </cell>
        </row>
        <row r="4595">
          <cell r="A4595" t="str">
            <v>HOLSTEBRO</v>
          </cell>
          <cell r="C4595" t="str">
            <v>HANDICAP</v>
          </cell>
          <cell r="I4595" t="str">
            <v>Ture</v>
          </cell>
          <cell r="V4595">
            <v>1</v>
          </cell>
        </row>
        <row r="4596">
          <cell r="A4596" t="str">
            <v>HOLSTEBRO</v>
          </cell>
          <cell r="C4596" t="str">
            <v>HANDICAP</v>
          </cell>
          <cell r="I4596" t="str">
            <v>Rejselængde</v>
          </cell>
          <cell r="V4596">
            <v>56</v>
          </cell>
        </row>
        <row r="4597">
          <cell r="A4597" t="str">
            <v>HOLSTEBRO</v>
          </cell>
          <cell r="C4597" t="str">
            <v>HANDICAP</v>
          </cell>
          <cell r="I4597" t="str">
            <v>Passagerer</v>
          </cell>
          <cell r="V4597">
            <v>1</v>
          </cell>
        </row>
        <row r="4598">
          <cell r="A4598" t="str">
            <v>HOLSTEBRO</v>
          </cell>
          <cell r="C4598" t="str">
            <v>HANDICAP</v>
          </cell>
          <cell r="I4598" t="str">
            <v>Netto</v>
          </cell>
          <cell r="V4598">
            <v>530.39</v>
          </cell>
        </row>
        <row r="4599">
          <cell r="A4599" t="str">
            <v>HOLSTEBRO</v>
          </cell>
          <cell r="C4599" t="str">
            <v>HANDICAP</v>
          </cell>
          <cell r="I4599" t="str">
            <v>Adm.omk</v>
          </cell>
          <cell r="V4599">
            <v>0</v>
          </cell>
        </row>
        <row r="4600">
          <cell r="A4600" t="str">
            <v>HOLSTEBRO</v>
          </cell>
          <cell r="C4600" t="str">
            <v>HANDICAP</v>
          </cell>
          <cell r="I4600" t="str">
            <v>EB</v>
          </cell>
          <cell r="V4600">
            <v>240</v>
          </cell>
        </row>
        <row r="4601">
          <cell r="A4601" t="str">
            <v>HOLSTEBRO</v>
          </cell>
          <cell r="C4601" t="str">
            <v>HANDICAP</v>
          </cell>
          <cell r="I4601" t="str">
            <v>Ture</v>
          </cell>
          <cell r="V4601">
            <v>1</v>
          </cell>
        </row>
        <row r="4602">
          <cell r="A4602" t="str">
            <v>HOLSTEBRO</v>
          </cell>
          <cell r="C4602" t="str">
            <v>HANDICAP</v>
          </cell>
          <cell r="I4602" t="str">
            <v>Rejselængde</v>
          </cell>
          <cell r="V4602">
            <v>60</v>
          </cell>
        </row>
        <row r="4603">
          <cell r="A4603" t="str">
            <v>HOLSTEBRO</v>
          </cell>
          <cell r="C4603" t="str">
            <v>HANDICAP</v>
          </cell>
          <cell r="I4603" t="str">
            <v>Passagerer</v>
          </cell>
          <cell r="V4603">
            <v>1</v>
          </cell>
        </row>
        <row r="4604">
          <cell r="A4604" t="str">
            <v>HOLSTEBRO</v>
          </cell>
          <cell r="C4604" t="str">
            <v>HANDICAP</v>
          </cell>
          <cell r="I4604" t="str">
            <v>Netto</v>
          </cell>
          <cell r="V4604">
            <v>313.13</v>
          </cell>
        </row>
        <row r="4605">
          <cell r="A4605" t="str">
            <v>HOLSTEBRO</v>
          </cell>
          <cell r="C4605" t="str">
            <v>HANDICAP</v>
          </cell>
          <cell r="I4605" t="str">
            <v>Adm.omk</v>
          </cell>
          <cell r="V4605">
            <v>0</v>
          </cell>
        </row>
        <row r="4606">
          <cell r="A4606" t="str">
            <v>HOLSTEBRO</v>
          </cell>
          <cell r="C4606" t="str">
            <v>HANDICAP</v>
          </cell>
          <cell r="I4606" t="str">
            <v>EB</v>
          </cell>
          <cell r="V4606">
            <v>41</v>
          </cell>
        </row>
        <row r="4607">
          <cell r="A4607" t="str">
            <v>HOLSTEBRO</v>
          </cell>
          <cell r="C4607" t="str">
            <v>HANDICAP</v>
          </cell>
          <cell r="I4607" t="str">
            <v>Ture</v>
          </cell>
          <cell r="V4607">
            <v>1</v>
          </cell>
        </row>
        <row r="4608">
          <cell r="A4608" t="str">
            <v>HOLSTEBRO</v>
          </cell>
          <cell r="C4608" t="str">
            <v>HANDICAP</v>
          </cell>
          <cell r="I4608" t="str">
            <v>Rejselængde</v>
          </cell>
          <cell r="V4608">
            <v>9</v>
          </cell>
        </row>
        <row r="4609">
          <cell r="A4609" t="str">
            <v>HOLSTEBRO</v>
          </cell>
          <cell r="C4609" t="str">
            <v>HANDICAP</v>
          </cell>
          <cell r="I4609" t="str">
            <v>Passagerer</v>
          </cell>
          <cell r="V4609">
            <v>1</v>
          </cell>
        </row>
        <row r="4610">
          <cell r="A4610" t="str">
            <v>HOLSTEBRO</v>
          </cell>
          <cell r="C4610" t="str">
            <v>HANDICAP</v>
          </cell>
          <cell r="I4610" t="str">
            <v>Netto</v>
          </cell>
          <cell r="V4610">
            <v>1793.01</v>
          </cell>
        </row>
        <row r="4611">
          <cell r="A4611" t="str">
            <v>HOLSTEBRO</v>
          </cell>
          <cell r="C4611" t="str">
            <v>HANDICAP</v>
          </cell>
          <cell r="I4611" t="str">
            <v>Adm.omk</v>
          </cell>
          <cell r="V4611">
            <v>0</v>
          </cell>
        </row>
        <row r="4612">
          <cell r="A4612" t="str">
            <v>HOLSTEBRO</v>
          </cell>
          <cell r="C4612" t="str">
            <v>HANDICAP</v>
          </cell>
          <cell r="I4612" t="str">
            <v>EB</v>
          </cell>
          <cell r="V4612">
            <v>2110</v>
          </cell>
        </row>
        <row r="4613">
          <cell r="A4613" t="str">
            <v>HOLSTEBRO</v>
          </cell>
          <cell r="C4613" t="str">
            <v>HANDICAP</v>
          </cell>
          <cell r="I4613" t="str">
            <v>Ture</v>
          </cell>
          <cell r="V4613">
            <v>4</v>
          </cell>
        </row>
        <row r="4614">
          <cell r="A4614" t="str">
            <v>HOLSTEBRO</v>
          </cell>
          <cell r="C4614" t="str">
            <v>HANDICAP</v>
          </cell>
          <cell r="I4614" t="str">
            <v>Rejselængde</v>
          </cell>
          <cell r="V4614">
            <v>440</v>
          </cell>
        </row>
        <row r="4615">
          <cell r="A4615" t="str">
            <v>HOLSTEBRO</v>
          </cell>
          <cell r="C4615" t="str">
            <v>HANDICAP</v>
          </cell>
          <cell r="I4615" t="str">
            <v>Passagerer</v>
          </cell>
          <cell r="V4615">
            <v>4</v>
          </cell>
        </row>
        <row r="4616">
          <cell r="A4616" t="str">
            <v>HOLSTEBRO</v>
          </cell>
          <cell r="C4616" t="str">
            <v>HANDICAP</v>
          </cell>
          <cell r="I4616" t="str">
            <v>Netto</v>
          </cell>
          <cell r="V4616">
            <v>457.48</v>
          </cell>
        </row>
        <row r="4617">
          <cell r="A4617" t="str">
            <v>HOLSTEBRO</v>
          </cell>
          <cell r="C4617" t="str">
            <v>HANDICAP</v>
          </cell>
          <cell r="I4617" t="str">
            <v>Adm.omk</v>
          </cell>
          <cell r="V4617">
            <v>0</v>
          </cell>
        </row>
        <row r="4618">
          <cell r="A4618" t="str">
            <v>HOLSTEBRO</v>
          </cell>
          <cell r="C4618" t="str">
            <v>HANDICAP</v>
          </cell>
          <cell r="I4618" t="str">
            <v>EB</v>
          </cell>
          <cell r="V4618">
            <v>82</v>
          </cell>
        </row>
        <row r="4619">
          <cell r="A4619" t="str">
            <v>HOLSTEBRO</v>
          </cell>
          <cell r="C4619" t="str">
            <v>HANDICAP</v>
          </cell>
          <cell r="I4619" t="str">
            <v>Ture</v>
          </cell>
          <cell r="V4619">
            <v>2</v>
          </cell>
        </row>
        <row r="4620">
          <cell r="A4620" t="str">
            <v>HOLSTEBRO</v>
          </cell>
          <cell r="C4620" t="str">
            <v>HANDICAP</v>
          </cell>
          <cell r="I4620" t="str">
            <v>Rejselængde</v>
          </cell>
          <cell r="V4620">
            <v>2</v>
          </cell>
        </row>
        <row r="4621">
          <cell r="A4621" t="str">
            <v>HOLSTEBRO</v>
          </cell>
          <cell r="C4621" t="str">
            <v>HANDICAP</v>
          </cell>
          <cell r="I4621" t="str">
            <v>Passagerer</v>
          </cell>
          <cell r="V4621">
            <v>2</v>
          </cell>
        </row>
        <row r="4622">
          <cell r="A4622" t="str">
            <v>HOLSTEBRO</v>
          </cell>
          <cell r="C4622" t="str">
            <v>HANDICAP</v>
          </cell>
          <cell r="I4622" t="str">
            <v>Netto</v>
          </cell>
          <cell r="V4622">
            <v>680.69</v>
          </cell>
        </row>
        <row r="4623">
          <cell r="A4623" t="str">
            <v>HOLSTEBRO</v>
          </cell>
          <cell r="C4623" t="str">
            <v>HANDICAP</v>
          </cell>
          <cell r="I4623" t="str">
            <v>Adm.omk</v>
          </cell>
          <cell r="V4623">
            <v>0</v>
          </cell>
        </row>
        <row r="4624">
          <cell r="A4624" t="str">
            <v>HOLSTEBRO</v>
          </cell>
          <cell r="C4624" t="str">
            <v>HANDICAP</v>
          </cell>
          <cell r="I4624" t="str">
            <v>EB</v>
          </cell>
          <cell r="V4624">
            <v>140</v>
          </cell>
        </row>
        <row r="4625">
          <cell r="A4625" t="str">
            <v>HOLSTEBRO</v>
          </cell>
          <cell r="C4625" t="str">
            <v>HANDICAP</v>
          </cell>
          <cell r="I4625" t="str">
            <v>Ture</v>
          </cell>
          <cell r="V4625">
            <v>1</v>
          </cell>
        </row>
        <row r="4626">
          <cell r="A4626" t="str">
            <v>HOLSTEBRO</v>
          </cell>
          <cell r="C4626" t="str">
            <v>HANDICAP</v>
          </cell>
          <cell r="I4626" t="str">
            <v>Rejselængde</v>
          </cell>
          <cell r="V4626">
            <v>35</v>
          </cell>
        </row>
        <row r="4627">
          <cell r="A4627" t="str">
            <v>HOLSTEBRO</v>
          </cell>
          <cell r="C4627" t="str">
            <v>HANDICAP</v>
          </cell>
          <cell r="I4627" t="str">
            <v>Passagerer</v>
          </cell>
          <cell r="V4627">
            <v>1</v>
          </cell>
        </row>
        <row r="4628">
          <cell r="A4628" t="str">
            <v>HOLSTEBRO</v>
          </cell>
          <cell r="C4628" t="str">
            <v>HANDICAP</v>
          </cell>
          <cell r="I4628" t="str">
            <v>Netto</v>
          </cell>
          <cell r="V4628">
            <v>1313.13</v>
          </cell>
        </row>
        <row r="4629">
          <cell r="A4629" t="str">
            <v>HOLSTEBRO</v>
          </cell>
          <cell r="C4629" t="str">
            <v>HANDICAP</v>
          </cell>
          <cell r="I4629" t="str">
            <v>Adm.omk</v>
          </cell>
          <cell r="V4629">
            <v>0</v>
          </cell>
        </row>
        <row r="4630">
          <cell r="A4630" t="str">
            <v>HOLSTEBRO</v>
          </cell>
          <cell r="C4630" t="str">
            <v>HANDICAP</v>
          </cell>
          <cell r="I4630" t="str">
            <v>EB</v>
          </cell>
          <cell r="V4630">
            <v>852</v>
          </cell>
        </row>
        <row r="4631">
          <cell r="A4631" t="str">
            <v>HOLSTEBRO</v>
          </cell>
          <cell r="C4631" t="str">
            <v>HANDICAP</v>
          </cell>
          <cell r="I4631" t="str">
            <v>Ture</v>
          </cell>
          <cell r="V4631">
            <v>2</v>
          </cell>
        </row>
        <row r="4632">
          <cell r="A4632" t="str">
            <v>HOLSTEBRO</v>
          </cell>
          <cell r="C4632" t="str">
            <v>HANDICAP</v>
          </cell>
          <cell r="I4632" t="str">
            <v>Rejselængde</v>
          </cell>
          <cell r="V4632">
            <v>173</v>
          </cell>
        </row>
        <row r="4633">
          <cell r="A4633" t="str">
            <v>HOLSTEBRO</v>
          </cell>
          <cell r="C4633" t="str">
            <v>HANDICAP</v>
          </cell>
          <cell r="I4633" t="str">
            <v>Passagerer</v>
          </cell>
          <cell r="V4633">
            <v>3</v>
          </cell>
        </row>
        <row r="4634">
          <cell r="A4634" t="str">
            <v>HOLSTEBRO</v>
          </cell>
          <cell r="C4634" t="str">
            <v>HANDICAP</v>
          </cell>
          <cell r="I4634" t="str">
            <v>Netto</v>
          </cell>
          <cell r="V4634">
            <v>758.49</v>
          </cell>
        </row>
        <row r="4635">
          <cell r="A4635" t="str">
            <v>HOLSTEBRO</v>
          </cell>
          <cell r="C4635" t="str">
            <v>HANDICAP</v>
          </cell>
          <cell r="I4635" t="str">
            <v>Adm.omk</v>
          </cell>
          <cell r="V4635">
            <v>0</v>
          </cell>
        </row>
        <row r="4636">
          <cell r="A4636" t="str">
            <v>HOLSTEBRO</v>
          </cell>
          <cell r="C4636" t="str">
            <v>HANDICAP</v>
          </cell>
          <cell r="I4636" t="str">
            <v>EB</v>
          </cell>
          <cell r="V4636">
            <v>376</v>
          </cell>
        </row>
        <row r="4637">
          <cell r="A4637" t="str">
            <v>HOLSTEBRO</v>
          </cell>
          <cell r="C4637" t="str">
            <v>HANDICAP</v>
          </cell>
          <cell r="I4637" t="str">
            <v>Ture</v>
          </cell>
          <cell r="V4637">
            <v>1</v>
          </cell>
        </row>
        <row r="4638">
          <cell r="A4638" t="str">
            <v>HOLSTEBRO</v>
          </cell>
          <cell r="C4638" t="str">
            <v>HANDICAP</v>
          </cell>
          <cell r="I4638" t="str">
            <v>Rejselængde</v>
          </cell>
          <cell r="V4638">
            <v>94</v>
          </cell>
        </row>
        <row r="4639">
          <cell r="A4639" t="str">
            <v>HOLSTEBRO</v>
          </cell>
          <cell r="C4639" t="str">
            <v>HANDICAP</v>
          </cell>
          <cell r="I4639" t="str">
            <v>Passagerer</v>
          </cell>
          <cell r="V4639">
            <v>1</v>
          </cell>
        </row>
        <row r="4640">
          <cell r="A4640" t="str">
            <v>HOLSTEBRO</v>
          </cell>
          <cell r="C4640" t="str">
            <v>HANDICAP</v>
          </cell>
          <cell r="I4640" t="str">
            <v>Netto</v>
          </cell>
          <cell r="V4640">
            <v>10675.61</v>
          </cell>
        </row>
        <row r="4641">
          <cell r="A4641" t="str">
            <v>HOLSTEBRO</v>
          </cell>
          <cell r="C4641" t="str">
            <v>HANDICAP</v>
          </cell>
          <cell r="I4641" t="str">
            <v>Adm.omk</v>
          </cell>
          <cell r="V4641">
            <v>0</v>
          </cell>
        </row>
        <row r="4642">
          <cell r="A4642" t="str">
            <v>HOLSTEBRO</v>
          </cell>
          <cell r="C4642" t="str">
            <v>HANDICAP</v>
          </cell>
          <cell r="I4642" t="str">
            <v>EB</v>
          </cell>
          <cell r="V4642">
            <v>2516</v>
          </cell>
        </row>
        <row r="4643">
          <cell r="A4643" t="str">
            <v>HOLSTEBRO</v>
          </cell>
          <cell r="C4643" t="str">
            <v>HANDICAP</v>
          </cell>
          <cell r="I4643" t="str">
            <v>Ture</v>
          </cell>
          <cell r="V4643">
            <v>14</v>
          </cell>
        </row>
        <row r="4644">
          <cell r="A4644" t="str">
            <v>HOLSTEBRO</v>
          </cell>
          <cell r="C4644" t="str">
            <v>HANDICAP</v>
          </cell>
          <cell r="I4644" t="str">
            <v>Rejselængde</v>
          </cell>
          <cell r="V4644">
            <v>541</v>
          </cell>
        </row>
        <row r="4645">
          <cell r="A4645" t="str">
            <v>HOLSTEBRO</v>
          </cell>
          <cell r="C4645" t="str">
            <v>HANDICAP</v>
          </cell>
          <cell r="I4645" t="str">
            <v>Passagerer</v>
          </cell>
          <cell r="V4645">
            <v>20</v>
          </cell>
        </row>
        <row r="4646">
          <cell r="A4646" t="str">
            <v>HOLSTEBRO</v>
          </cell>
          <cell r="C4646" t="str">
            <v>HANDICAP</v>
          </cell>
          <cell r="I4646" t="str">
            <v>Netto</v>
          </cell>
          <cell r="V4646">
            <v>8180.26</v>
          </cell>
        </row>
        <row r="4647">
          <cell r="A4647" t="str">
            <v>HOLSTEBRO</v>
          </cell>
          <cell r="C4647" t="str">
            <v>HANDICAP</v>
          </cell>
          <cell r="I4647" t="str">
            <v>Adm.omk</v>
          </cell>
          <cell r="V4647">
            <v>0</v>
          </cell>
        </row>
        <row r="4648">
          <cell r="A4648" t="str">
            <v>HOLSTEBRO</v>
          </cell>
          <cell r="C4648" t="str">
            <v>HANDICAP</v>
          </cell>
          <cell r="I4648" t="str">
            <v>EB</v>
          </cell>
          <cell r="V4648">
            <v>2228</v>
          </cell>
        </row>
        <row r="4649">
          <cell r="A4649" t="str">
            <v>HOLSTEBRO</v>
          </cell>
          <cell r="C4649" t="str">
            <v>HANDICAP</v>
          </cell>
          <cell r="I4649" t="str">
            <v>Ture</v>
          </cell>
          <cell r="V4649">
            <v>15</v>
          </cell>
        </row>
        <row r="4650">
          <cell r="A4650" t="str">
            <v>HOLSTEBRO</v>
          </cell>
          <cell r="C4650" t="str">
            <v>HANDICAP</v>
          </cell>
          <cell r="I4650" t="str">
            <v>Rejselængde</v>
          </cell>
          <cell r="V4650">
            <v>557</v>
          </cell>
        </row>
        <row r="4651">
          <cell r="A4651" t="str">
            <v>HOLSTEBRO</v>
          </cell>
          <cell r="C4651" t="str">
            <v>HANDICAP</v>
          </cell>
          <cell r="I4651" t="str">
            <v>Passagerer</v>
          </cell>
          <cell r="V4651">
            <v>16</v>
          </cell>
        </row>
        <row r="4652">
          <cell r="A4652" t="str">
            <v>HOLSTEBRO</v>
          </cell>
          <cell r="C4652" t="str">
            <v>HANDICAP</v>
          </cell>
          <cell r="I4652" t="str">
            <v>Netto</v>
          </cell>
          <cell r="V4652">
            <v>11145.53</v>
          </cell>
        </row>
        <row r="4653">
          <cell r="A4653" t="str">
            <v>HOLSTEBRO</v>
          </cell>
          <cell r="C4653" t="str">
            <v>HANDICAP</v>
          </cell>
          <cell r="I4653" t="str">
            <v>Adm.omk</v>
          </cell>
          <cell r="V4653">
            <v>0</v>
          </cell>
        </row>
        <row r="4654">
          <cell r="A4654" t="str">
            <v>HOLSTEBRO</v>
          </cell>
          <cell r="C4654" t="str">
            <v>HANDICAP</v>
          </cell>
          <cell r="I4654" t="str">
            <v>EB</v>
          </cell>
          <cell r="V4654">
            <v>2125</v>
          </cell>
        </row>
        <row r="4655">
          <cell r="A4655" t="str">
            <v>HOLSTEBRO</v>
          </cell>
          <cell r="C4655" t="str">
            <v>HANDICAP</v>
          </cell>
          <cell r="I4655" t="str">
            <v>Ture</v>
          </cell>
          <cell r="V4655">
            <v>14</v>
          </cell>
        </row>
        <row r="4656">
          <cell r="A4656" t="str">
            <v>HOLSTEBRO</v>
          </cell>
          <cell r="C4656" t="str">
            <v>HANDICAP</v>
          </cell>
          <cell r="I4656" t="str">
            <v>Rejselængde</v>
          </cell>
          <cell r="V4656">
            <v>485</v>
          </cell>
        </row>
        <row r="4657">
          <cell r="A4657" t="str">
            <v>HOLSTEBRO</v>
          </cell>
          <cell r="C4657" t="str">
            <v>HANDICAP</v>
          </cell>
          <cell r="I4657" t="str">
            <v>Passagerer</v>
          </cell>
          <cell r="V4657">
            <v>16</v>
          </cell>
        </row>
        <row r="4658">
          <cell r="A4658" t="str">
            <v>HOLSTEBRO</v>
          </cell>
          <cell r="C4658" t="str">
            <v>HANDICAP</v>
          </cell>
          <cell r="I4658" t="str">
            <v>Netto</v>
          </cell>
          <cell r="V4658">
            <v>7152.91</v>
          </cell>
        </row>
        <row r="4659">
          <cell r="A4659" t="str">
            <v>HOLSTEBRO</v>
          </cell>
          <cell r="C4659" t="str">
            <v>HANDICAP</v>
          </cell>
          <cell r="I4659" t="str">
            <v>Adm.omk</v>
          </cell>
          <cell r="V4659">
            <v>0</v>
          </cell>
        </row>
        <row r="4660">
          <cell r="A4660" t="str">
            <v>HOLSTEBRO</v>
          </cell>
          <cell r="C4660" t="str">
            <v>HANDICAP</v>
          </cell>
          <cell r="I4660" t="str">
            <v>EB</v>
          </cell>
          <cell r="V4660">
            <v>2382</v>
          </cell>
        </row>
        <row r="4661">
          <cell r="A4661" t="str">
            <v>HOLSTEBRO</v>
          </cell>
          <cell r="C4661" t="str">
            <v>HANDICAP</v>
          </cell>
          <cell r="I4661" t="str">
            <v>Ture</v>
          </cell>
          <cell r="V4661">
            <v>12</v>
          </cell>
        </row>
        <row r="4662">
          <cell r="A4662" t="str">
            <v>HOLSTEBRO</v>
          </cell>
          <cell r="C4662" t="str">
            <v>HANDICAP</v>
          </cell>
          <cell r="I4662" t="str">
            <v>Rejselængde</v>
          </cell>
          <cell r="V4662">
            <v>571</v>
          </cell>
        </row>
        <row r="4663">
          <cell r="A4663" t="str">
            <v>HOLSTEBRO</v>
          </cell>
          <cell r="C4663" t="str">
            <v>HANDICAP</v>
          </cell>
          <cell r="I4663" t="str">
            <v>Passagerer</v>
          </cell>
          <cell r="V4663">
            <v>13</v>
          </cell>
        </row>
        <row r="4664">
          <cell r="A4664" t="str">
            <v>HOLSTEBRO</v>
          </cell>
          <cell r="C4664" t="str">
            <v>HANDICAP</v>
          </cell>
          <cell r="I4664" t="str">
            <v>Netto</v>
          </cell>
          <cell r="V4664">
            <v>7887.84</v>
          </cell>
        </row>
        <row r="4665">
          <cell r="A4665" t="str">
            <v>HOLSTEBRO</v>
          </cell>
          <cell r="C4665" t="str">
            <v>HANDICAP</v>
          </cell>
          <cell r="I4665" t="str">
            <v>Adm.omk</v>
          </cell>
          <cell r="V4665">
            <v>0</v>
          </cell>
        </row>
        <row r="4666">
          <cell r="A4666" t="str">
            <v>HOLSTEBRO</v>
          </cell>
          <cell r="C4666" t="str">
            <v>HANDICAP</v>
          </cell>
          <cell r="I4666" t="str">
            <v>EB</v>
          </cell>
          <cell r="V4666">
            <v>1304</v>
          </cell>
        </row>
        <row r="4667">
          <cell r="A4667" t="str">
            <v>HOLSTEBRO</v>
          </cell>
          <cell r="C4667" t="str">
            <v>HANDICAP</v>
          </cell>
          <cell r="I4667" t="str">
            <v>Ture</v>
          </cell>
          <cell r="V4667">
            <v>10</v>
          </cell>
        </row>
        <row r="4668">
          <cell r="A4668" t="str">
            <v>HOLSTEBRO</v>
          </cell>
          <cell r="C4668" t="str">
            <v>HANDICAP</v>
          </cell>
          <cell r="I4668" t="str">
            <v>Rejselængde</v>
          </cell>
          <cell r="V4668">
            <v>326</v>
          </cell>
        </row>
        <row r="4669">
          <cell r="A4669" t="str">
            <v>HOLSTEBRO</v>
          </cell>
          <cell r="C4669" t="str">
            <v>HANDICAP</v>
          </cell>
          <cell r="I4669" t="str">
            <v>Passagerer</v>
          </cell>
          <cell r="V4669">
            <v>10</v>
          </cell>
        </row>
        <row r="4670">
          <cell r="A4670" t="str">
            <v>HOLSTEBRO</v>
          </cell>
          <cell r="C4670" t="str">
            <v>HANDICAP</v>
          </cell>
          <cell r="I4670" t="str">
            <v>Netto</v>
          </cell>
          <cell r="V4670">
            <v>1877.25</v>
          </cell>
        </row>
        <row r="4671">
          <cell r="A4671" t="str">
            <v>HOLSTEBRO</v>
          </cell>
          <cell r="C4671" t="str">
            <v>HANDICAP</v>
          </cell>
          <cell r="I4671" t="str">
            <v>Adm.omk</v>
          </cell>
          <cell r="V4671">
            <v>0</v>
          </cell>
        </row>
        <row r="4672">
          <cell r="A4672" t="str">
            <v>HOLSTEBRO</v>
          </cell>
          <cell r="C4672" t="str">
            <v>HANDICAP</v>
          </cell>
          <cell r="I4672" t="str">
            <v>EB</v>
          </cell>
          <cell r="V4672">
            <v>460</v>
          </cell>
        </row>
        <row r="4673">
          <cell r="A4673" t="str">
            <v>HOLSTEBRO</v>
          </cell>
          <cell r="C4673" t="str">
            <v>HANDICAP</v>
          </cell>
          <cell r="I4673" t="str">
            <v>Ture</v>
          </cell>
          <cell r="V4673">
            <v>2</v>
          </cell>
        </row>
        <row r="4674">
          <cell r="A4674" t="str">
            <v>HOLSTEBRO</v>
          </cell>
          <cell r="C4674" t="str">
            <v>HANDICAP</v>
          </cell>
          <cell r="I4674" t="str">
            <v>Rejselængde</v>
          </cell>
          <cell r="V4674">
            <v>115</v>
          </cell>
        </row>
        <row r="4675">
          <cell r="A4675" t="str">
            <v>HOLSTEBRO</v>
          </cell>
          <cell r="C4675" t="str">
            <v>HANDICAP</v>
          </cell>
          <cell r="I4675" t="str">
            <v>Passagerer</v>
          </cell>
          <cell r="V4675">
            <v>2</v>
          </cell>
        </row>
        <row r="4676">
          <cell r="A4676" t="str">
            <v>HOLSTEBRO</v>
          </cell>
          <cell r="C4676" t="str">
            <v>TELETAXI</v>
          </cell>
          <cell r="I4676" t="str">
            <v>Netto</v>
          </cell>
          <cell r="V4676">
            <v>2379.71</v>
          </cell>
        </row>
        <row r="4677">
          <cell r="A4677" t="str">
            <v>HOLSTEBRO</v>
          </cell>
          <cell r="C4677" t="str">
            <v>TELETAXI</v>
          </cell>
          <cell r="I4677" t="str">
            <v>Adm.omk</v>
          </cell>
          <cell r="V4677">
            <v>160.79999999999998</v>
          </cell>
        </row>
        <row r="4678">
          <cell r="A4678" t="str">
            <v>HOLSTEBRO</v>
          </cell>
          <cell r="C4678" t="str">
            <v>TELETAXI</v>
          </cell>
          <cell r="I4678" t="str">
            <v>EB</v>
          </cell>
          <cell r="V4678">
            <v>216</v>
          </cell>
        </row>
        <row r="4679">
          <cell r="A4679" t="str">
            <v>HOLSTEBRO</v>
          </cell>
          <cell r="C4679" t="str">
            <v>TELETAXI</v>
          </cell>
          <cell r="I4679" t="str">
            <v>Ture</v>
          </cell>
          <cell r="V4679">
            <v>5</v>
          </cell>
        </row>
        <row r="4680">
          <cell r="A4680" t="str">
            <v>HOLSTEBRO</v>
          </cell>
          <cell r="C4680" t="str">
            <v>TELETAXI</v>
          </cell>
          <cell r="I4680" t="str">
            <v>Rejselængde</v>
          </cell>
          <cell r="V4680">
            <v>134</v>
          </cell>
        </row>
        <row r="4681">
          <cell r="A4681" t="str">
            <v>HOLSTEBRO</v>
          </cell>
          <cell r="C4681" t="str">
            <v>TELETAXI</v>
          </cell>
          <cell r="I4681" t="str">
            <v>Passagerer</v>
          </cell>
          <cell r="V4681">
            <v>7</v>
          </cell>
        </row>
        <row r="4682">
          <cell r="A4682" t="str">
            <v>HOLSTEBRO</v>
          </cell>
          <cell r="C4682" t="str">
            <v>TELETAXI</v>
          </cell>
          <cell r="I4682" t="str">
            <v>Netto</v>
          </cell>
          <cell r="V4682">
            <v>938.95</v>
          </cell>
        </row>
        <row r="4683">
          <cell r="A4683" t="str">
            <v>HOLSTEBRO</v>
          </cell>
          <cell r="C4683" t="str">
            <v>TELETAXI</v>
          </cell>
          <cell r="I4683" t="str">
            <v>Adm.omk</v>
          </cell>
          <cell r="V4683">
            <v>64.319999999999993</v>
          </cell>
        </row>
        <row r="4684">
          <cell r="A4684" t="str">
            <v>HOLSTEBRO</v>
          </cell>
          <cell r="C4684" t="str">
            <v>TELETAXI</v>
          </cell>
          <cell r="I4684" t="str">
            <v>EB</v>
          </cell>
          <cell r="V4684">
            <v>108</v>
          </cell>
        </row>
        <row r="4685">
          <cell r="A4685" t="str">
            <v>HOLSTEBRO</v>
          </cell>
          <cell r="C4685" t="str">
            <v>TELETAXI</v>
          </cell>
          <cell r="I4685" t="str">
            <v>Ture</v>
          </cell>
          <cell r="V4685">
            <v>2</v>
          </cell>
        </row>
        <row r="4686">
          <cell r="A4686" t="str">
            <v>HOLSTEBRO</v>
          </cell>
          <cell r="C4686" t="str">
            <v>TELETAXI</v>
          </cell>
          <cell r="I4686" t="str">
            <v>Rejselængde</v>
          </cell>
          <cell r="V4686">
            <v>68</v>
          </cell>
        </row>
        <row r="4687">
          <cell r="A4687" t="str">
            <v>HOLSTEBRO</v>
          </cell>
          <cell r="C4687" t="str">
            <v>TELETAXI</v>
          </cell>
          <cell r="I4687" t="str">
            <v>Passagerer</v>
          </cell>
          <cell r="V4687">
            <v>3</v>
          </cell>
        </row>
        <row r="4688">
          <cell r="A4688" t="str">
            <v>HOLSTEBRO</v>
          </cell>
          <cell r="C4688" t="str">
            <v>TELETAXI</v>
          </cell>
          <cell r="I4688" t="str">
            <v>Netto</v>
          </cell>
          <cell r="V4688">
            <v>1380.8</v>
          </cell>
        </row>
        <row r="4689">
          <cell r="A4689" t="str">
            <v>HOLSTEBRO</v>
          </cell>
          <cell r="C4689" t="str">
            <v>TELETAXI</v>
          </cell>
          <cell r="I4689" t="str">
            <v>Adm.omk</v>
          </cell>
          <cell r="V4689">
            <v>96.47999999999999</v>
          </cell>
        </row>
        <row r="4690">
          <cell r="A4690" t="str">
            <v>HOLSTEBRO</v>
          </cell>
          <cell r="C4690" t="str">
            <v>TELETAXI</v>
          </cell>
          <cell r="I4690" t="str">
            <v>EB</v>
          </cell>
          <cell r="V4690">
            <v>0</v>
          </cell>
        </row>
        <row r="4691">
          <cell r="A4691" t="str">
            <v>HOLSTEBRO</v>
          </cell>
          <cell r="C4691" t="str">
            <v>TELETAXI</v>
          </cell>
          <cell r="I4691" t="str">
            <v>Ture</v>
          </cell>
          <cell r="V4691">
            <v>3</v>
          </cell>
        </row>
        <row r="4692">
          <cell r="A4692" t="str">
            <v>HOLSTEBRO</v>
          </cell>
          <cell r="C4692" t="str">
            <v>TELETAXI</v>
          </cell>
          <cell r="I4692" t="str">
            <v>Rejselængde</v>
          </cell>
          <cell r="V4692">
            <v>102</v>
          </cell>
        </row>
        <row r="4693">
          <cell r="A4693" t="str">
            <v>HOLSTEBRO</v>
          </cell>
          <cell r="C4693" t="str">
            <v>TELETAXI</v>
          </cell>
          <cell r="I4693" t="str">
            <v>Passagerer</v>
          </cell>
          <cell r="V4693">
            <v>3</v>
          </cell>
        </row>
        <row r="4694">
          <cell r="A4694" t="str">
            <v>HOLSTEBRO</v>
          </cell>
          <cell r="C4694" t="str">
            <v>TELETAXI</v>
          </cell>
          <cell r="I4694" t="str">
            <v>Netto</v>
          </cell>
          <cell r="V4694">
            <v>261.64</v>
          </cell>
        </row>
        <row r="4695">
          <cell r="A4695" t="str">
            <v>HOLSTEBRO</v>
          </cell>
          <cell r="C4695" t="str">
            <v>TELETAXI</v>
          </cell>
          <cell r="I4695" t="str">
            <v>Adm.omk</v>
          </cell>
          <cell r="V4695">
            <v>32.159999999999997</v>
          </cell>
        </row>
        <row r="4696">
          <cell r="A4696" t="str">
            <v>HOLSTEBRO</v>
          </cell>
          <cell r="C4696" t="str">
            <v>TELETAXI</v>
          </cell>
          <cell r="I4696" t="str">
            <v>EB</v>
          </cell>
          <cell r="V4696">
            <v>24</v>
          </cell>
        </row>
        <row r="4697">
          <cell r="A4697" t="str">
            <v>HOLSTEBRO</v>
          </cell>
          <cell r="C4697" t="str">
            <v>TELETAXI</v>
          </cell>
          <cell r="I4697" t="str">
            <v>Ture</v>
          </cell>
          <cell r="V4697">
            <v>1</v>
          </cell>
        </row>
        <row r="4698">
          <cell r="A4698" t="str">
            <v>HOLSTEBRO</v>
          </cell>
          <cell r="C4698" t="str">
            <v>TELETAXI</v>
          </cell>
          <cell r="I4698" t="str">
            <v>Rejselængde</v>
          </cell>
          <cell r="V4698">
            <v>12</v>
          </cell>
        </row>
        <row r="4699">
          <cell r="A4699" t="str">
            <v>HOLSTEBRO</v>
          </cell>
          <cell r="C4699" t="str">
            <v>TELETAXI</v>
          </cell>
          <cell r="I4699" t="str">
            <v>Passagerer</v>
          </cell>
          <cell r="V4699">
            <v>1</v>
          </cell>
        </row>
        <row r="4700">
          <cell r="A4700" t="str">
            <v>HOLSTEBRO</v>
          </cell>
          <cell r="C4700" t="str">
            <v>TELETAXI</v>
          </cell>
          <cell r="I4700" t="str">
            <v>Netto</v>
          </cell>
          <cell r="V4700">
            <v>1188.9100000000001</v>
          </cell>
        </row>
        <row r="4701">
          <cell r="A4701" t="str">
            <v>HOLSTEBRO</v>
          </cell>
          <cell r="C4701" t="str">
            <v>TELETAXI</v>
          </cell>
          <cell r="I4701" t="str">
            <v>Adm.omk</v>
          </cell>
          <cell r="V4701">
            <v>32.159999999999997</v>
          </cell>
        </row>
        <row r="4702">
          <cell r="A4702" t="str">
            <v>HOLSTEBRO</v>
          </cell>
          <cell r="C4702" t="str">
            <v>TELETAXI</v>
          </cell>
          <cell r="I4702" t="str">
            <v>EB</v>
          </cell>
          <cell r="V4702">
            <v>0</v>
          </cell>
        </row>
        <row r="4703">
          <cell r="A4703" t="str">
            <v>HOLSTEBRO</v>
          </cell>
          <cell r="C4703" t="str">
            <v>TELETAXI</v>
          </cell>
          <cell r="I4703" t="str">
            <v>Ture</v>
          </cell>
          <cell r="V4703">
            <v>1</v>
          </cell>
        </row>
        <row r="4704">
          <cell r="A4704" t="str">
            <v>HOLSTEBRO</v>
          </cell>
          <cell r="C4704" t="str">
            <v>TELETAXI</v>
          </cell>
          <cell r="I4704" t="str">
            <v>Rejselængde</v>
          </cell>
          <cell r="V4704">
            <v>35</v>
          </cell>
        </row>
        <row r="4705">
          <cell r="A4705" t="str">
            <v>HOLSTEBRO</v>
          </cell>
          <cell r="C4705" t="str">
            <v>TELETAXI</v>
          </cell>
          <cell r="I4705" t="str">
            <v>Passagerer</v>
          </cell>
          <cell r="V4705">
            <v>2</v>
          </cell>
        </row>
        <row r="4706">
          <cell r="A4706" t="str">
            <v>HOLSTEBRO</v>
          </cell>
          <cell r="C4706" t="str">
            <v>TELETAXI</v>
          </cell>
          <cell r="I4706" t="str">
            <v>Netto</v>
          </cell>
          <cell r="V4706">
            <v>713.16</v>
          </cell>
        </row>
        <row r="4707">
          <cell r="A4707" t="str">
            <v>HOLSTEBRO</v>
          </cell>
          <cell r="C4707" t="str">
            <v>TELETAXI</v>
          </cell>
          <cell r="I4707" t="str">
            <v>Adm.omk</v>
          </cell>
          <cell r="V4707">
            <v>32.159999999999997</v>
          </cell>
        </row>
        <row r="4708">
          <cell r="A4708" t="str">
            <v>HOLSTEBRO</v>
          </cell>
          <cell r="C4708" t="str">
            <v>TELETAXI</v>
          </cell>
          <cell r="I4708" t="str">
            <v>EB</v>
          </cell>
          <cell r="V4708">
            <v>0</v>
          </cell>
        </row>
        <row r="4709">
          <cell r="A4709" t="str">
            <v>HOLSTEBRO</v>
          </cell>
          <cell r="C4709" t="str">
            <v>TELETAXI</v>
          </cell>
          <cell r="I4709" t="str">
            <v>Ture</v>
          </cell>
          <cell r="V4709">
            <v>1</v>
          </cell>
        </row>
        <row r="4710">
          <cell r="A4710" t="str">
            <v>HOLSTEBRO</v>
          </cell>
          <cell r="C4710" t="str">
            <v>TELETAXI</v>
          </cell>
          <cell r="I4710" t="str">
            <v>Rejselængde</v>
          </cell>
          <cell r="V4710">
            <v>34</v>
          </cell>
        </row>
        <row r="4711">
          <cell r="A4711" t="str">
            <v>HOLSTEBRO</v>
          </cell>
          <cell r="C4711" t="str">
            <v>TELETAXI</v>
          </cell>
          <cell r="I4711" t="str">
            <v>Passagerer</v>
          </cell>
          <cell r="V4711">
            <v>1</v>
          </cell>
        </row>
        <row r="4712">
          <cell r="A4712" t="str">
            <v>HOLSTEBRO</v>
          </cell>
          <cell r="C4712" t="str">
            <v>TELETAXI</v>
          </cell>
          <cell r="I4712" t="str">
            <v>Netto</v>
          </cell>
          <cell r="V4712">
            <v>446.88</v>
          </cell>
        </row>
        <row r="4713">
          <cell r="A4713" t="str">
            <v>HOLSTEBRO</v>
          </cell>
          <cell r="C4713" t="str">
            <v>TELETAXI</v>
          </cell>
          <cell r="I4713" t="str">
            <v>Adm.omk</v>
          </cell>
          <cell r="V4713">
            <v>32.159999999999997</v>
          </cell>
        </row>
        <row r="4714">
          <cell r="A4714" t="str">
            <v>HOLSTEBRO</v>
          </cell>
          <cell r="C4714" t="str">
            <v>TELETAXI</v>
          </cell>
          <cell r="I4714" t="str">
            <v>EB</v>
          </cell>
          <cell r="V4714">
            <v>0</v>
          </cell>
        </row>
        <row r="4715">
          <cell r="A4715" t="str">
            <v>HOLSTEBRO</v>
          </cell>
          <cell r="C4715" t="str">
            <v>TELETAXI</v>
          </cell>
          <cell r="I4715" t="str">
            <v>Ture</v>
          </cell>
          <cell r="V4715">
            <v>1</v>
          </cell>
        </row>
        <row r="4716">
          <cell r="A4716" t="str">
            <v>HOLSTEBRO</v>
          </cell>
          <cell r="C4716" t="str">
            <v>TELETAXI</v>
          </cell>
          <cell r="I4716" t="str">
            <v>Rejselængde</v>
          </cell>
          <cell r="V4716">
            <v>34</v>
          </cell>
        </row>
        <row r="4717">
          <cell r="A4717" t="str">
            <v>HOLSTEBRO</v>
          </cell>
          <cell r="C4717" t="str">
            <v>TELETAXI</v>
          </cell>
          <cell r="I4717" t="str">
            <v>Passagerer</v>
          </cell>
          <cell r="V4717">
            <v>1</v>
          </cell>
        </row>
        <row r="4718">
          <cell r="A4718" t="str">
            <v>HOLSTEBRO</v>
          </cell>
          <cell r="C4718" t="str">
            <v>TELETAXI</v>
          </cell>
          <cell r="I4718" t="str">
            <v>Netto</v>
          </cell>
          <cell r="V4718">
            <v>932.9</v>
          </cell>
        </row>
        <row r="4719">
          <cell r="A4719" t="str">
            <v>HOLSTEBRO</v>
          </cell>
          <cell r="C4719" t="str">
            <v>TELETAXI</v>
          </cell>
          <cell r="I4719" t="str">
            <v>Adm.omk</v>
          </cell>
          <cell r="V4719">
            <v>32.159999999999997</v>
          </cell>
        </row>
        <row r="4720">
          <cell r="A4720" t="str">
            <v>HOLSTEBRO</v>
          </cell>
          <cell r="C4720" t="str">
            <v>TELETAXI</v>
          </cell>
          <cell r="I4720" t="str">
            <v>EB</v>
          </cell>
          <cell r="V4720">
            <v>0</v>
          </cell>
        </row>
        <row r="4721">
          <cell r="A4721" t="str">
            <v>HOLSTEBRO</v>
          </cell>
          <cell r="C4721" t="str">
            <v>TELETAXI</v>
          </cell>
          <cell r="I4721" t="str">
            <v>Ture</v>
          </cell>
          <cell r="V4721">
            <v>1</v>
          </cell>
        </row>
        <row r="4722">
          <cell r="A4722" t="str">
            <v>HOLSTEBRO</v>
          </cell>
          <cell r="C4722" t="str">
            <v>TELETAXI</v>
          </cell>
          <cell r="I4722" t="str">
            <v>Rejselængde</v>
          </cell>
          <cell r="V4722">
            <v>35</v>
          </cell>
        </row>
        <row r="4723">
          <cell r="A4723" t="str">
            <v>HOLSTEBRO</v>
          </cell>
          <cell r="C4723" t="str">
            <v>TELETAXI</v>
          </cell>
          <cell r="I4723" t="str">
            <v>Passagerer</v>
          </cell>
          <cell r="V4723">
            <v>2</v>
          </cell>
        </row>
        <row r="4724">
          <cell r="A4724" t="str">
            <v>HOLSTEBRO</v>
          </cell>
          <cell r="C4724" t="str">
            <v>HANDICAP</v>
          </cell>
          <cell r="I4724" t="str">
            <v>Netto</v>
          </cell>
          <cell r="V4724">
            <v>6863.71</v>
          </cell>
        </row>
        <row r="4725">
          <cell r="A4725" t="str">
            <v>HOLSTEBRO</v>
          </cell>
          <cell r="C4725" t="str">
            <v>HANDICAP</v>
          </cell>
          <cell r="I4725" t="str">
            <v>Adm.omk</v>
          </cell>
          <cell r="V4725">
            <v>0</v>
          </cell>
        </row>
        <row r="4726">
          <cell r="A4726" t="str">
            <v>HOLSTEBRO</v>
          </cell>
          <cell r="C4726" t="str">
            <v>HANDICAP</v>
          </cell>
          <cell r="I4726" t="str">
            <v>EB</v>
          </cell>
          <cell r="V4726">
            <v>200</v>
          </cell>
        </row>
        <row r="4727">
          <cell r="A4727" t="str">
            <v>HOLSTEBRO</v>
          </cell>
          <cell r="C4727" t="str">
            <v>HANDICAP</v>
          </cell>
          <cell r="I4727" t="str">
            <v>Ture</v>
          </cell>
          <cell r="V4727">
            <v>3</v>
          </cell>
        </row>
        <row r="4728">
          <cell r="A4728" t="str">
            <v>HOLSTEBRO</v>
          </cell>
          <cell r="C4728" t="str">
            <v>HANDICAP</v>
          </cell>
          <cell r="I4728" t="str">
            <v>Rejselængde</v>
          </cell>
          <cell r="V4728">
            <v>50</v>
          </cell>
        </row>
        <row r="4729">
          <cell r="A4729" t="str">
            <v>HOLSTEBRO</v>
          </cell>
          <cell r="C4729" t="str">
            <v>HANDICAP</v>
          </cell>
          <cell r="I4729" t="str">
            <v>Passagerer</v>
          </cell>
          <cell r="V4729">
            <v>3</v>
          </cell>
        </row>
        <row r="4730">
          <cell r="A4730" t="str">
            <v>HOLSTEBRO</v>
          </cell>
          <cell r="C4730" t="str">
            <v>HANDICAP</v>
          </cell>
          <cell r="I4730" t="str">
            <v>Netto</v>
          </cell>
          <cell r="V4730">
            <v>4828.22</v>
          </cell>
        </row>
        <row r="4731">
          <cell r="A4731" t="str">
            <v>HOLSTEBRO</v>
          </cell>
          <cell r="C4731" t="str">
            <v>HANDICAP</v>
          </cell>
          <cell r="I4731" t="str">
            <v>Adm.omk</v>
          </cell>
          <cell r="V4731">
            <v>0</v>
          </cell>
        </row>
        <row r="4732">
          <cell r="A4732" t="str">
            <v>HOLSTEBRO</v>
          </cell>
          <cell r="C4732" t="str">
            <v>HANDICAP</v>
          </cell>
          <cell r="I4732" t="str">
            <v>EB</v>
          </cell>
          <cell r="V4732">
            <v>1628</v>
          </cell>
        </row>
        <row r="4733">
          <cell r="A4733" t="str">
            <v>HOLSTEBRO</v>
          </cell>
          <cell r="C4733" t="str">
            <v>HANDICAP</v>
          </cell>
          <cell r="I4733" t="str">
            <v>Ture</v>
          </cell>
          <cell r="V4733">
            <v>6</v>
          </cell>
        </row>
        <row r="4734">
          <cell r="A4734" t="str">
            <v>HOLSTEBRO</v>
          </cell>
          <cell r="C4734" t="str">
            <v>HANDICAP</v>
          </cell>
          <cell r="I4734" t="str">
            <v>Rejselængde</v>
          </cell>
          <cell r="V4734">
            <v>407</v>
          </cell>
        </row>
        <row r="4735">
          <cell r="A4735" t="str">
            <v>HOLSTEBRO</v>
          </cell>
          <cell r="C4735" t="str">
            <v>HANDICAP</v>
          </cell>
          <cell r="I4735" t="str">
            <v>Passagerer</v>
          </cell>
          <cell r="V4735">
            <v>6</v>
          </cell>
        </row>
        <row r="4736">
          <cell r="A4736" t="str">
            <v>HOLSTEBRO</v>
          </cell>
          <cell r="C4736" t="str">
            <v>HANDICAP</v>
          </cell>
          <cell r="I4736" t="str">
            <v>Netto</v>
          </cell>
          <cell r="V4736">
            <v>693.88</v>
          </cell>
        </row>
        <row r="4737">
          <cell r="A4737" t="str">
            <v>HOLSTEBRO</v>
          </cell>
          <cell r="C4737" t="str">
            <v>HANDICAP</v>
          </cell>
          <cell r="I4737" t="str">
            <v>Adm.omk</v>
          </cell>
          <cell r="V4737">
            <v>0</v>
          </cell>
        </row>
        <row r="4738">
          <cell r="A4738" t="str">
            <v>HOLSTEBRO</v>
          </cell>
          <cell r="C4738" t="str">
            <v>HANDICAP</v>
          </cell>
          <cell r="I4738" t="str">
            <v>EB</v>
          </cell>
          <cell r="V4738">
            <v>284</v>
          </cell>
        </row>
        <row r="4739">
          <cell r="A4739" t="str">
            <v>HOLSTEBRO</v>
          </cell>
          <cell r="C4739" t="str">
            <v>HANDICAP</v>
          </cell>
          <cell r="I4739" t="str">
            <v>Ture</v>
          </cell>
          <cell r="V4739">
            <v>1</v>
          </cell>
        </row>
        <row r="4740">
          <cell r="A4740" t="str">
            <v>HOLSTEBRO</v>
          </cell>
          <cell r="C4740" t="str">
            <v>HANDICAP</v>
          </cell>
          <cell r="I4740" t="str">
            <v>Rejselængde</v>
          </cell>
          <cell r="V4740">
            <v>71</v>
          </cell>
        </row>
        <row r="4741">
          <cell r="A4741" t="str">
            <v>HOLSTEBRO</v>
          </cell>
          <cell r="C4741" t="str">
            <v>HANDICAP</v>
          </cell>
          <cell r="I4741" t="str">
            <v>Passagerer</v>
          </cell>
          <cell r="V4741">
            <v>1</v>
          </cell>
        </row>
        <row r="4742">
          <cell r="A4742" t="str">
            <v>HOLSTEBRO</v>
          </cell>
          <cell r="C4742" t="str">
            <v>HANDICAP</v>
          </cell>
          <cell r="I4742" t="str">
            <v>Netto</v>
          </cell>
          <cell r="V4742">
            <v>6006.5599999999995</v>
          </cell>
        </row>
        <row r="4743">
          <cell r="A4743" t="str">
            <v>HOLSTEBRO</v>
          </cell>
          <cell r="C4743" t="str">
            <v>HANDICAP</v>
          </cell>
          <cell r="I4743" t="str">
            <v>Adm.omk</v>
          </cell>
          <cell r="V4743">
            <v>0</v>
          </cell>
        </row>
        <row r="4744">
          <cell r="A4744" t="str">
            <v>HOLSTEBRO</v>
          </cell>
          <cell r="C4744" t="str">
            <v>HANDICAP</v>
          </cell>
          <cell r="I4744" t="str">
            <v>EB</v>
          </cell>
          <cell r="V4744">
            <v>2320</v>
          </cell>
        </row>
        <row r="4745">
          <cell r="A4745" t="str">
            <v>HOLSTEBRO</v>
          </cell>
          <cell r="C4745" t="str">
            <v>HANDICAP</v>
          </cell>
          <cell r="I4745" t="str">
            <v>Ture</v>
          </cell>
          <cell r="V4745">
            <v>8</v>
          </cell>
        </row>
        <row r="4746">
          <cell r="A4746" t="str">
            <v>HOLSTEBRO</v>
          </cell>
          <cell r="C4746" t="str">
            <v>HANDICAP</v>
          </cell>
          <cell r="I4746" t="str">
            <v>Rejselængde</v>
          </cell>
          <cell r="V4746">
            <v>580</v>
          </cell>
        </row>
        <row r="4747">
          <cell r="A4747" t="str">
            <v>HOLSTEBRO</v>
          </cell>
          <cell r="C4747" t="str">
            <v>HANDICAP</v>
          </cell>
          <cell r="I4747" t="str">
            <v>Passagerer</v>
          </cell>
          <cell r="V4747">
            <v>8</v>
          </cell>
        </row>
        <row r="4748">
          <cell r="A4748" t="str">
            <v>HOLSTEBRO</v>
          </cell>
          <cell r="C4748" t="str">
            <v>HANDICAP</v>
          </cell>
          <cell r="I4748" t="str">
            <v>Netto</v>
          </cell>
          <cell r="V4748">
            <v>6012.4</v>
          </cell>
        </row>
        <row r="4749">
          <cell r="A4749" t="str">
            <v>HOLSTEBRO</v>
          </cell>
          <cell r="C4749" t="str">
            <v>HANDICAP</v>
          </cell>
          <cell r="I4749" t="str">
            <v>Adm.omk</v>
          </cell>
          <cell r="V4749">
            <v>0</v>
          </cell>
        </row>
        <row r="4750">
          <cell r="A4750" t="str">
            <v>HOLSTEBRO</v>
          </cell>
          <cell r="C4750" t="str">
            <v>HANDICAP</v>
          </cell>
          <cell r="I4750" t="str">
            <v>EB</v>
          </cell>
          <cell r="V4750">
            <v>4492</v>
          </cell>
        </row>
        <row r="4751">
          <cell r="A4751" t="str">
            <v>HOLSTEBRO</v>
          </cell>
          <cell r="C4751" t="str">
            <v>HANDICAP</v>
          </cell>
          <cell r="I4751" t="str">
            <v>Ture</v>
          </cell>
          <cell r="V4751">
            <v>12</v>
          </cell>
        </row>
        <row r="4752">
          <cell r="A4752" t="str">
            <v>HOLSTEBRO</v>
          </cell>
          <cell r="C4752" t="str">
            <v>HANDICAP</v>
          </cell>
          <cell r="I4752" t="str">
            <v>Rejselængde</v>
          </cell>
          <cell r="V4752">
            <v>1002</v>
          </cell>
        </row>
        <row r="4753">
          <cell r="A4753" t="str">
            <v>HOLSTEBRO</v>
          </cell>
          <cell r="C4753" t="str">
            <v>HANDICAP</v>
          </cell>
          <cell r="I4753" t="str">
            <v>Passagerer</v>
          </cell>
          <cell r="V4753">
            <v>15</v>
          </cell>
        </row>
        <row r="4754">
          <cell r="A4754" t="str">
            <v>HOLSTEBRO</v>
          </cell>
          <cell r="C4754" t="str">
            <v>HANDICAP</v>
          </cell>
          <cell r="I4754" t="str">
            <v>Netto</v>
          </cell>
          <cell r="V4754">
            <v>7800.79</v>
          </cell>
        </row>
        <row r="4755">
          <cell r="A4755" t="str">
            <v>HOLSTEBRO</v>
          </cell>
          <cell r="C4755" t="str">
            <v>HANDICAP</v>
          </cell>
          <cell r="I4755" t="str">
            <v>Adm.omk</v>
          </cell>
          <cell r="V4755">
            <v>0</v>
          </cell>
        </row>
        <row r="4756">
          <cell r="A4756" t="str">
            <v>HOLSTEBRO</v>
          </cell>
          <cell r="C4756" t="str">
            <v>HANDICAP</v>
          </cell>
          <cell r="I4756" t="str">
            <v>EB</v>
          </cell>
          <cell r="V4756">
            <v>2060</v>
          </cell>
        </row>
        <row r="4757">
          <cell r="A4757" t="str">
            <v>HOLSTEBRO</v>
          </cell>
          <cell r="C4757" t="str">
            <v>HANDICAP</v>
          </cell>
          <cell r="I4757" t="str">
            <v>Ture</v>
          </cell>
          <cell r="V4757">
            <v>11</v>
          </cell>
        </row>
        <row r="4758">
          <cell r="A4758" t="str">
            <v>HOLSTEBRO</v>
          </cell>
          <cell r="C4758" t="str">
            <v>HANDICAP</v>
          </cell>
          <cell r="I4758" t="str">
            <v>Rejselængde</v>
          </cell>
          <cell r="V4758">
            <v>477</v>
          </cell>
        </row>
        <row r="4759">
          <cell r="A4759" t="str">
            <v>HOLSTEBRO</v>
          </cell>
          <cell r="C4759" t="str">
            <v>HANDICAP</v>
          </cell>
          <cell r="I4759" t="str">
            <v>Passagerer</v>
          </cell>
          <cell r="V4759">
            <v>15</v>
          </cell>
        </row>
        <row r="4760">
          <cell r="A4760" t="str">
            <v>HOLSTEBRO</v>
          </cell>
          <cell r="C4760" t="str">
            <v>HANDICAP</v>
          </cell>
          <cell r="I4760" t="str">
            <v>Netto</v>
          </cell>
          <cell r="V4760">
            <v>4834.22</v>
          </cell>
        </row>
        <row r="4761">
          <cell r="A4761" t="str">
            <v>HOLSTEBRO</v>
          </cell>
          <cell r="C4761" t="str">
            <v>HANDICAP</v>
          </cell>
          <cell r="I4761" t="str">
            <v>Adm.omk</v>
          </cell>
          <cell r="V4761">
            <v>0</v>
          </cell>
        </row>
        <row r="4762">
          <cell r="A4762" t="str">
            <v>HOLSTEBRO</v>
          </cell>
          <cell r="C4762" t="str">
            <v>HANDICAP</v>
          </cell>
          <cell r="I4762" t="str">
            <v>EB</v>
          </cell>
          <cell r="V4762">
            <v>2254</v>
          </cell>
        </row>
        <row r="4763">
          <cell r="A4763" t="str">
            <v>HOLSTEBRO</v>
          </cell>
          <cell r="C4763" t="str">
            <v>HANDICAP</v>
          </cell>
          <cell r="I4763" t="str">
            <v>Ture</v>
          </cell>
          <cell r="V4763">
            <v>15</v>
          </cell>
        </row>
        <row r="4764">
          <cell r="A4764" t="str">
            <v>HOLSTEBRO</v>
          </cell>
          <cell r="C4764" t="str">
            <v>HANDICAP</v>
          </cell>
          <cell r="I4764" t="str">
            <v>Rejselængde</v>
          </cell>
          <cell r="V4764">
            <v>527</v>
          </cell>
        </row>
        <row r="4765">
          <cell r="A4765" t="str">
            <v>HOLSTEBRO</v>
          </cell>
          <cell r="C4765" t="str">
            <v>HANDICAP</v>
          </cell>
          <cell r="I4765" t="str">
            <v>Passagerer</v>
          </cell>
          <cell r="V4765">
            <v>17</v>
          </cell>
        </row>
        <row r="4766">
          <cell r="A4766" t="str">
            <v>HOLSTEBRO</v>
          </cell>
          <cell r="C4766" t="str">
            <v>HANDICAP</v>
          </cell>
          <cell r="I4766" t="str">
            <v>Netto</v>
          </cell>
          <cell r="V4766">
            <v>1984.27</v>
          </cell>
        </row>
        <row r="4767">
          <cell r="A4767" t="str">
            <v>HOLSTEBRO</v>
          </cell>
          <cell r="C4767" t="str">
            <v>HANDICAP</v>
          </cell>
          <cell r="I4767" t="str">
            <v>Adm.omk</v>
          </cell>
          <cell r="V4767">
            <v>0</v>
          </cell>
        </row>
        <row r="4768">
          <cell r="A4768" t="str">
            <v>HOLSTEBRO</v>
          </cell>
          <cell r="C4768" t="str">
            <v>HANDICAP</v>
          </cell>
          <cell r="I4768" t="str">
            <v>EB</v>
          </cell>
          <cell r="V4768">
            <v>328</v>
          </cell>
        </row>
        <row r="4769">
          <cell r="A4769" t="str">
            <v>HOLSTEBRO</v>
          </cell>
          <cell r="C4769" t="str">
            <v>HANDICAP</v>
          </cell>
          <cell r="I4769" t="str">
            <v>Ture</v>
          </cell>
          <cell r="V4769">
            <v>5</v>
          </cell>
        </row>
        <row r="4770">
          <cell r="A4770" t="str">
            <v>HOLSTEBRO</v>
          </cell>
          <cell r="C4770" t="str">
            <v>HANDICAP</v>
          </cell>
          <cell r="I4770" t="str">
            <v>Rejselængde</v>
          </cell>
          <cell r="V4770">
            <v>82</v>
          </cell>
        </row>
        <row r="4771">
          <cell r="A4771" t="str">
            <v>HOLSTEBRO</v>
          </cell>
          <cell r="C4771" t="str">
            <v>HANDICAP</v>
          </cell>
          <cell r="I4771" t="str">
            <v>Passagerer</v>
          </cell>
          <cell r="V4771">
            <v>5</v>
          </cell>
        </row>
        <row r="4772">
          <cell r="A4772" t="str">
            <v>HOLSTEBRO</v>
          </cell>
          <cell r="C4772" t="str">
            <v>HANDICAP</v>
          </cell>
          <cell r="I4772" t="str">
            <v>Netto</v>
          </cell>
          <cell r="V4772">
            <v>2009.6799999999998</v>
          </cell>
        </row>
        <row r="4773">
          <cell r="A4773" t="str">
            <v>HOLSTEBRO</v>
          </cell>
          <cell r="C4773" t="str">
            <v>HANDICAP</v>
          </cell>
          <cell r="I4773" t="str">
            <v>Adm.omk</v>
          </cell>
          <cell r="V4773">
            <v>0</v>
          </cell>
        </row>
        <row r="4774">
          <cell r="A4774" t="str">
            <v>HOLSTEBRO</v>
          </cell>
          <cell r="C4774" t="str">
            <v>HANDICAP</v>
          </cell>
          <cell r="I4774" t="str">
            <v>EB</v>
          </cell>
          <cell r="V4774">
            <v>898</v>
          </cell>
        </row>
        <row r="4775">
          <cell r="A4775" t="str">
            <v>HOLSTEBRO</v>
          </cell>
          <cell r="C4775" t="str">
            <v>HANDICAP</v>
          </cell>
          <cell r="I4775" t="str">
            <v>Ture</v>
          </cell>
          <cell r="V4775">
            <v>5</v>
          </cell>
        </row>
        <row r="4776">
          <cell r="A4776" t="str">
            <v>HOLSTEBRO</v>
          </cell>
          <cell r="C4776" t="str">
            <v>HANDICAP</v>
          </cell>
          <cell r="I4776" t="str">
            <v>Rejselængde</v>
          </cell>
          <cell r="V4776">
            <v>152</v>
          </cell>
        </row>
        <row r="4777">
          <cell r="A4777" t="str">
            <v>HOLSTEBRO</v>
          </cell>
          <cell r="C4777" t="str">
            <v>HANDICAP</v>
          </cell>
          <cell r="I4777" t="str">
            <v>Passagerer</v>
          </cell>
          <cell r="V4777">
            <v>7</v>
          </cell>
        </row>
        <row r="4778">
          <cell r="A4778" t="str">
            <v>HOLSTEBRO</v>
          </cell>
          <cell r="C4778" t="str">
            <v>HANDICAP</v>
          </cell>
          <cell r="I4778" t="str">
            <v>Netto</v>
          </cell>
          <cell r="V4778">
            <v>685.8</v>
          </cell>
        </row>
        <row r="4779">
          <cell r="A4779" t="str">
            <v>HOLSTEBRO</v>
          </cell>
          <cell r="C4779" t="str">
            <v>HANDICAP</v>
          </cell>
          <cell r="I4779" t="str">
            <v>Adm.omk</v>
          </cell>
          <cell r="V4779">
            <v>0</v>
          </cell>
        </row>
        <row r="4780">
          <cell r="A4780" t="str">
            <v>HOLSTEBRO</v>
          </cell>
          <cell r="C4780" t="str">
            <v>HANDICAP</v>
          </cell>
          <cell r="I4780" t="str">
            <v>EB</v>
          </cell>
          <cell r="V4780">
            <v>148</v>
          </cell>
        </row>
        <row r="4781">
          <cell r="A4781" t="str">
            <v>HOLSTEBRO</v>
          </cell>
          <cell r="C4781" t="str">
            <v>HANDICAP</v>
          </cell>
          <cell r="I4781" t="str">
            <v>Ture</v>
          </cell>
          <cell r="V4781">
            <v>1</v>
          </cell>
        </row>
        <row r="4782">
          <cell r="A4782" t="str">
            <v>HOLSTEBRO</v>
          </cell>
          <cell r="C4782" t="str">
            <v>HANDICAP</v>
          </cell>
          <cell r="I4782" t="str">
            <v>Rejselængde</v>
          </cell>
          <cell r="V4782">
            <v>37</v>
          </cell>
        </row>
        <row r="4783">
          <cell r="A4783" t="str">
            <v>HOLSTEBRO</v>
          </cell>
          <cell r="C4783" t="str">
            <v>HANDICAP</v>
          </cell>
          <cell r="I4783" t="str">
            <v>Passagerer</v>
          </cell>
          <cell r="V4783">
            <v>1</v>
          </cell>
        </row>
        <row r="4784">
          <cell r="A4784" t="str">
            <v>HOLSTEBRO</v>
          </cell>
          <cell r="C4784" t="str">
            <v>HANDICAP</v>
          </cell>
          <cell r="I4784" t="str">
            <v>Netto</v>
          </cell>
          <cell r="V4784">
            <v>333.93</v>
          </cell>
        </row>
        <row r="4785">
          <cell r="A4785" t="str">
            <v>HOLSTEBRO</v>
          </cell>
          <cell r="C4785" t="str">
            <v>HANDICAP</v>
          </cell>
          <cell r="I4785" t="str">
            <v>Adm.omk</v>
          </cell>
          <cell r="V4785">
            <v>0</v>
          </cell>
        </row>
        <row r="4786">
          <cell r="A4786" t="str">
            <v>HOLSTEBRO</v>
          </cell>
          <cell r="C4786" t="str">
            <v>HANDICAP</v>
          </cell>
          <cell r="I4786" t="str">
            <v>EB</v>
          </cell>
          <cell r="V4786">
            <v>88</v>
          </cell>
        </row>
        <row r="4787">
          <cell r="A4787" t="str">
            <v>HOLSTEBRO</v>
          </cell>
          <cell r="C4787" t="str">
            <v>HANDICAP</v>
          </cell>
          <cell r="I4787" t="str">
            <v>Ture</v>
          </cell>
          <cell r="V4787">
            <v>1</v>
          </cell>
        </row>
        <row r="4788">
          <cell r="A4788" t="str">
            <v>HOLSTEBRO</v>
          </cell>
          <cell r="C4788" t="str">
            <v>HANDICAP</v>
          </cell>
          <cell r="I4788" t="str">
            <v>Rejselængde</v>
          </cell>
          <cell r="V4788">
            <v>22</v>
          </cell>
        </row>
        <row r="4789">
          <cell r="A4789" t="str">
            <v>HOLSTEBRO</v>
          </cell>
          <cell r="C4789" t="str">
            <v>HANDICAP</v>
          </cell>
          <cell r="I4789" t="str">
            <v>Passagerer</v>
          </cell>
          <cell r="V4789">
            <v>1</v>
          </cell>
        </row>
        <row r="4790">
          <cell r="A4790" t="str">
            <v>HOLSTEBRO</v>
          </cell>
          <cell r="C4790" t="str">
            <v>HANDICAP</v>
          </cell>
          <cell r="I4790" t="str">
            <v>Netto</v>
          </cell>
          <cell r="V4790">
            <v>28560.06</v>
          </cell>
        </row>
        <row r="4791">
          <cell r="A4791" t="str">
            <v>HOLSTEBRO</v>
          </cell>
          <cell r="C4791" t="str">
            <v>HANDICAP</v>
          </cell>
          <cell r="I4791" t="str">
            <v>Adm.omk</v>
          </cell>
          <cell r="V4791">
            <v>0</v>
          </cell>
        </row>
        <row r="4792">
          <cell r="A4792" t="str">
            <v>HOLSTEBRO</v>
          </cell>
          <cell r="C4792" t="str">
            <v>HANDICAP</v>
          </cell>
          <cell r="I4792" t="str">
            <v>EB</v>
          </cell>
          <cell r="V4792">
            <v>4363</v>
          </cell>
        </row>
        <row r="4793">
          <cell r="A4793" t="str">
            <v>HOLSTEBRO</v>
          </cell>
          <cell r="C4793" t="str">
            <v>HANDICAP</v>
          </cell>
          <cell r="I4793" t="str">
            <v>Ture</v>
          </cell>
          <cell r="V4793">
            <v>72</v>
          </cell>
        </row>
        <row r="4794">
          <cell r="A4794" t="str">
            <v>HOLSTEBRO</v>
          </cell>
          <cell r="C4794" t="str">
            <v>HANDICAP</v>
          </cell>
          <cell r="I4794" t="str">
            <v>Rejselængde</v>
          </cell>
          <cell r="V4794">
            <v>1023</v>
          </cell>
        </row>
        <row r="4795">
          <cell r="A4795" t="str">
            <v>HOLSTEBRO</v>
          </cell>
          <cell r="C4795" t="str">
            <v>HANDICAP</v>
          </cell>
          <cell r="I4795" t="str">
            <v>Passagerer</v>
          </cell>
          <cell r="V4795">
            <v>81</v>
          </cell>
        </row>
        <row r="4796">
          <cell r="A4796" t="str">
            <v>HOLSTEBRO</v>
          </cell>
          <cell r="C4796" t="str">
            <v>HANDICAP</v>
          </cell>
          <cell r="I4796" t="str">
            <v>Netto</v>
          </cell>
          <cell r="V4796">
            <v>11271.84</v>
          </cell>
        </row>
        <row r="4797">
          <cell r="A4797" t="str">
            <v>HOLSTEBRO</v>
          </cell>
          <cell r="C4797" t="str">
            <v>HANDICAP</v>
          </cell>
          <cell r="I4797" t="str">
            <v>Adm.omk</v>
          </cell>
          <cell r="V4797">
            <v>0</v>
          </cell>
        </row>
        <row r="4798">
          <cell r="A4798" t="str">
            <v>HOLSTEBRO</v>
          </cell>
          <cell r="C4798" t="str">
            <v>HANDICAP</v>
          </cell>
          <cell r="I4798" t="str">
            <v>EB</v>
          </cell>
          <cell r="V4798">
            <v>1818</v>
          </cell>
        </row>
        <row r="4799">
          <cell r="A4799" t="str">
            <v>HOLSTEBRO</v>
          </cell>
          <cell r="C4799" t="str">
            <v>HANDICAP</v>
          </cell>
          <cell r="I4799" t="str">
            <v>Ture</v>
          </cell>
          <cell r="V4799">
            <v>26</v>
          </cell>
        </row>
        <row r="4800">
          <cell r="A4800" t="str">
            <v>HOLSTEBRO</v>
          </cell>
          <cell r="C4800" t="str">
            <v>HANDICAP</v>
          </cell>
          <cell r="I4800" t="str">
            <v>Rejselængde</v>
          </cell>
          <cell r="V4800">
            <v>432</v>
          </cell>
        </row>
        <row r="4801">
          <cell r="A4801" t="str">
            <v>HOLSTEBRO</v>
          </cell>
          <cell r="C4801" t="str">
            <v>HANDICAP</v>
          </cell>
          <cell r="I4801" t="str">
            <v>Passagerer</v>
          </cell>
          <cell r="V4801">
            <v>28</v>
          </cell>
        </row>
        <row r="4802">
          <cell r="A4802" t="str">
            <v>HOLSTEBRO</v>
          </cell>
          <cell r="C4802" t="str">
            <v>HANDICAP</v>
          </cell>
          <cell r="I4802" t="str">
            <v>Netto</v>
          </cell>
          <cell r="V4802">
            <v>39694.79</v>
          </cell>
        </row>
        <row r="4803">
          <cell r="A4803" t="str">
            <v>HOLSTEBRO</v>
          </cell>
          <cell r="C4803" t="str">
            <v>HANDICAP</v>
          </cell>
          <cell r="I4803" t="str">
            <v>Adm.omk</v>
          </cell>
          <cell r="V4803">
            <v>0</v>
          </cell>
        </row>
        <row r="4804">
          <cell r="A4804" t="str">
            <v>HOLSTEBRO</v>
          </cell>
          <cell r="C4804" t="str">
            <v>HANDICAP</v>
          </cell>
          <cell r="I4804" t="str">
            <v>EB</v>
          </cell>
          <cell r="V4804">
            <v>5588</v>
          </cell>
        </row>
        <row r="4805">
          <cell r="A4805" t="str">
            <v>HOLSTEBRO</v>
          </cell>
          <cell r="C4805" t="str">
            <v>HANDICAP</v>
          </cell>
          <cell r="I4805" t="str">
            <v>Ture</v>
          </cell>
          <cell r="V4805">
            <v>79</v>
          </cell>
        </row>
        <row r="4806">
          <cell r="A4806" t="str">
            <v>HOLSTEBRO</v>
          </cell>
          <cell r="C4806" t="str">
            <v>HANDICAP</v>
          </cell>
          <cell r="I4806" t="str">
            <v>Rejselængde</v>
          </cell>
          <cell r="V4806">
            <v>1331</v>
          </cell>
        </row>
        <row r="4807">
          <cell r="A4807" t="str">
            <v>HOLSTEBRO</v>
          </cell>
          <cell r="C4807" t="str">
            <v>HANDICAP</v>
          </cell>
          <cell r="I4807" t="str">
            <v>Passagerer</v>
          </cell>
          <cell r="V4807">
            <v>82</v>
          </cell>
        </row>
        <row r="4808">
          <cell r="A4808" t="str">
            <v>HOLSTEBRO</v>
          </cell>
          <cell r="C4808" t="str">
            <v>HANDICAP</v>
          </cell>
          <cell r="I4808" t="str">
            <v>Netto</v>
          </cell>
          <cell r="V4808">
            <v>51648.24</v>
          </cell>
        </row>
        <row r="4809">
          <cell r="A4809" t="str">
            <v>HOLSTEBRO</v>
          </cell>
          <cell r="C4809" t="str">
            <v>HANDICAP</v>
          </cell>
          <cell r="I4809" t="str">
            <v>Adm.omk</v>
          </cell>
          <cell r="V4809">
            <v>0</v>
          </cell>
        </row>
        <row r="4810">
          <cell r="A4810" t="str">
            <v>HOLSTEBRO</v>
          </cell>
          <cell r="C4810" t="str">
            <v>HANDICAP</v>
          </cell>
          <cell r="I4810" t="str">
            <v>EB</v>
          </cell>
          <cell r="V4810">
            <v>6704</v>
          </cell>
        </row>
        <row r="4811">
          <cell r="A4811" t="str">
            <v>HOLSTEBRO</v>
          </cell>
          <cell r="C4811" t="str">
            <v>HANDICAP</v>
          </cell>
          <cell r="I4811" t="str">
            <v>Ture</v>
          </cell>
          <cell r="V4811">
            <v>97</v>
          </cell>
        </row>
        <row r="4812">
          <cell r="A4812" t="str">
            <v>HOLSTEBRO</v>
          </cell>
          <cell r="C4812" t="str">
            <v>HANDICAP</v>
          </cell>
          <cell r="I4812" t="str">
            <v>Rejselængde</v>
          </cell>
          <cell r="V4812">
            <v>1604</v>
          </cell>
        </row>
        <row r="4813">
          <cell r="A4813" t="str">
            <v>HOLSTEBRO</v>
          </cell>
          <cell r="C4813" t="str">
            <v>HANDICAP</v>
          </cell>
          <cell r="I4813" t="str">
            <v>Passagerer</v>
          </cell>
          <cell r="V4813">
            <v>101</v>
          </cell>
        </row>
        <row r="4814">
          <cell r="A4814" t="str">
            <v>HOLSTEBRO</v>
          </cell>
          <cell r="C4814" t="str">
            <v>HANDICAP</v>
          </cell>
          <cell r="I4814" t="str">
            <v>Netto</v>
          </cell>
          <cell r="V4814">
            <v>3042.87</v>
          </cell>
        </row>
        <row r="4815">
          <cell r="A4815" t="str">
            <v>HOLSTEBRO</v>
          </cell>
          <cell r="C4815" t="str">
            <v>HANDICAP</v>
          </cell>
          <cell r="I4815" t="str">
            <v>Adm.omk</v>
          </cell>
          <cell r="V4815">
            <v>0</v>
          </cell>
        </row>
        <row r="4816">
          <cell r="A4816" t="str">
            <v>HOLSTEBRO</v>
          </cell>
          <cell r="C4816" t="str">
            <v>HANDICAP</v>
          </cell>
          <cell r="I4816" t="str">
            <v>EB</v>
          </cell>
          <cell r="V4816">
            <v>301</v>
          </cell>
        </row>
        <row r="4817">
          <cell r="A4817" t="str">
            <v>HOLSTEBRO</v>
          </cell>
          <cell r="C4817" t="str">
            <v>HANDICAP</v>
          </cell>
          <cell r="I4817" t="str">
            <v>Ture</v>
          </cell>
          <cell r="V4817">
            <v>6</v>
          </cell>
        </row>
        <row r="4818">
          <cell r="A4818" t="str">
            <v>HOLSTEBRO</v>
          </cell>
          <cell r="C4818" t="str">
            <v>HANDICAP</v>
          </cell>
          <cell r="I4818" t="str">
            <v>Rejselængde</v>
          </cell>
          <cell r="V4818">
            <v>69</v>
          </cell>
        </row>
        <row r="4819">
          <cell r="A4819" t="str">
            <v>HOLSTEBRO</v>
          </cell>
          <cell r="C4819" t="str">
            <v>HANDICAP</v>
          </cell>
          <cell r="I4819" t="str">
            <v>Passagerer</v>
          </cell>
          <cell r="V4819">
            <v>7</v>
          </cell>
        </row>
        <row r="4820">
          <cell r="A4820" t="str">
            <v>HOLSTEBRO</v>
          </cell>
          <cell r="C4820" t="str">
            <v>HANDICAP</v>
          </cell>
          <cell r="I4820" t="str">
            <v>Netto</v>
          </cell>
          <cell r="V4820">
            <v>10405.76</v>
          </cell>
        </row>
        <row r="4821">
          <cell r="A4821" t="str">
            <v>HOLSTEBRO</v>
          </cell>
          <cell r="C4821" t="str">
            <v>HANDICAP</v>
          </cell>
          <cell r="I4821" t="str">
            <v>Adm.omk</v>
          </cell>
          <cell r="V4821">
            <v>0</v>
          </cell>
        </row>
        <row r="4822">
          <cell r="A4822" t="str">
            <v>HOLSTEBRO</v>
          </cell>
          <cell r="C4822" t="str">
            <v>HANDICAP</v>
          </cell>
          <cell r="I4822" t="str">
            <v>EB</v>
          </cell>
          <cell r="V4822">
            <v>2260</v>
          </cell>
        </row>
        <row r="4823">
          <cell r="A4823" t="str">
            <v>HOLSTEBRO</v>
          </cell>
          <cell r="C4823" t="str">
            <v>HANDICAP</v>
          </cell>
          <cell r="I4823" t="str">
            <v>Ture</v>
          </cell>
          <cell r="V4823">
            <v>35</v>
          </cell>
        </row>
        <row r="4824">
          <cell r="A4824" t="str">
            <v>HOLSTEBRO</v>
          </cell>
          <cell r="C4824" t="str">
            <v>HANDICAP</v>
          </cell>
          <cell r="I4824" t="str">
            <v>Rejselængde</v>
          </cell>
          <cell r="V4824">
            <v>565</v>
          </cell>
        </row>
        <row r="4825">
          <cell r="A4825" t="str">
            <v>HOLSTEBRO</v>
          </cell>
          <cell r="C4825" t="str">
            <v>HANDICAP</v>
          </cell>
          <cell r="I4825" t="str">
            <v>Passagerer</v>
          </cell>
          <cell r="V4825">
            <v>35</v>
          </cell>
        </row>
        <row r="4826">
          <cell r="A4826" t="str">
            <v>HOLSTEBRO</v>
          </cell>
          <cell r="C4826" t="str">
            <v>HANDICAP</v>
          </cell>
          <cell r="I4826" t="str">
            <v>Netto</v>
          </cell>
          <cell r="V4826">
            <v>178.57</v>
          </cell>
        </row>
        <row r="4827">
          <cell r="A4827" t="str">
            <v>HOLSTEBRO</v>
          </cell>
          <cell r="C4827" t="str">
            <v>HANDICAP</v>
          </cell>
          <cell r="I4827" t="str">
            <v>Adm.omk</v>
          </cell>
          <cell r="V4827">
            <v>0</v>
          </cell>
        </row>
        <row r="4828">
          <cell r="A4828" t="str">
            <v>HOLSTEBRO</v>
          </cell>
          <cell r="C4828" t="str">
            <v>HANDICAP</v>
          </cell>
          <cell r="I4828" t="str">
            <v>EB</v>
          </cell>
          <cell r="V4828">
            <v>1576</v>
          </cell>
        </row>
        <row r="4829">
          <cell r="A4829" t="str">
            <v>HOLSTEBRO</v>
          </cell>
          <cell r="C4829" t="str">
            <v>HANDICAP</v>
          </cell>
          <cell r="I4829" t="str">
            <v>Ture</v>
          </cell>
          <cell r="V4829">
            <v>1</v>
          </cell>
        </row>
        <row r="4830">
          <cell r="A4830" t="str">
            <v>HOLSTEBRO</v>
          </cell>
          <cell r="C4830" t="str">
            <v>HANDICAP</v>
          </cell>
          <cell r="I4830" t="str">
            <v>Rejselængde</v>
          </cell>
          <cell r="V4830">
            <v>198</v>
          </cell>
        </row>
        <row r="4831">
          <cell r="A4831" t="str">
            <v>HOLSTEBRO</v>
          </cell>
          <cell r="C4831" t="str">
            <v>HANDICAP</v>
          </cell>
          <cell r="I4831" t="str">
            <v>Passagerer</v>
          </cell>
          <cell r="V4831">
            <v>1</v>
          </cell>
        </row>
        <row r="4832">
          <cell r="A4832" t="str">
            <v>HOLSTEBRO</v>
          </cell>
          <cell r="C4832" t="str">
            <v>HANDICAP</v>
          </cell>
          <cell r="I4832" t="str">
            <v>Netto</v>
          </cell>
          <cell r="V4832">
            <v>-140.52000000000001</v>
          </cell>
        </row>
        <row r="4833">
          <cell r="A4833" t="str">
            <v>HOLSTEBRO</v>
          </cell>
          <cell r="C4833" t="str">
            <v>HANDICAP</v>
          </cell>
          <cell r="I4833" t="str">
            <v>Adm.omk</v>
          </cell>
          <cell r="V4833">
            <v>0</v>
          </cell>
        </row>
        <row r="4834">
          <cell r="A4834" t="str">
            <v>HOLSTEBRO</v>
          </cell>
          <cell r="C4834" t="str">
            <v>HANDICAP</v>
          </cell>
          <cell r="I4834" t="str">
            <v>EB</v>
          </cell>
          <cell r="V4834">
            <v>484</v>
          </cell>
        </row>
        <row r="4835">
          <cell r="A4835" t="str">
            <v>HOLSTEBRO</v>
          </cell>
          <cell r="C4835" t="str">
            <v>HANDICAP</v>
          </cell>
          <cell r="I4835" t="str">
            <v>Ture</v>
          </cell>
          <cell r="V4835">
            <v>1</v>
          </cell>
        </row>
        <row r="4836">
          <cell r="A4836" t="str">
            <v>HOLSTEBRO</v>
          </cell>
          <cell r="C4836" t="str">
            <v>HANDICAP</v>
          </cell>
          <cell r="I4836" t="str">
            <v>Rejselængde</v>
          </cell>
          <cell r="V4836">
            <v>0</v>
          </cell>
        </row>
        <row r="4837">
          <cell r="A4837" t="str">
            <v>HOLSTEBRO</v>
          </cell>
          <cell r="C4837" t="str">
            <v>HANDICAP</v>
          </cell>
          <cell r="I4837" t="str">
            <v>Passagerer</v>
          </cell>
          <cell r="V4837">
            <v>1</v>
          </cell>
        </row>
        <row r="4838">
          <cell r="A4838" t="str">
            <v>HOLSTEBRO</v>
          </cell>
          <cell r="C4838" t="str">
            <v>HANDICAP</v>
          </cell>
          <cell r="I4838" t="str">
            <v>Netto</v>
          </cell>
          <cell r="V4838">
            <v>2544.96</v>
          </cell>
        </row>
        <row r="4839">
          <cell r="A4839" t="str">
            <v>HOLSTEBRO</v>
          </cell>
          <cell r="C4839" t="str">
            <v>HANDICAP</v>
          </cell>
          <cell r="I4839" t="str">
            <v>Adm.omk</v>
          </cell>
          <cell r="V4839">
            <v>0</v>
          </cell>
        </row>
        <row r="4840">
          <cell r="A4840" t="str">
            <v>HOLSTEBRO</v>
          </cell>
          <cell r="C4840" t="str">
            <v>HANDICAP</v>
          </cell>
          <cell r="I4840" t="str">
            <v>EB</v>
          </cell>
          <cell r="V4840">
            <v>560</v>
          </cell>
        </row>
        <row r="4841">
          <cell r="A4841" t="str">
            <v>HOLSTEBRO</v>
          </cell>
          <cell r="C4841" t="str">
            <v>HANDICAP</v>
          </cell>
          <cell r="I4841" t="str">
            <v>Ture</v>
          </cell>
          <cell r="V4841">
            <v>5</v>
          </cell>
        </row>
        <row r="4842">
          <cell r="A4842" t="str">
            <v>HOLSTEBRO</v>
          </cell>
          <cell r="C4842" t="str">
            <v>HANDICAP</v>
          </cell>
          <cell r="I4842" t="str">
            <v>Rejselængde</v>
          </cell>
          <cell r="V4842">
            <v>115</v>
          </cell>
        </row>
        <row r="4843">
          <cell r="A4843" t="str">
            <v>HOLSTEBRO</v>
          </cell>
          <cell r="C4843" t="str">
            <v>HANDICAP</v>
          </cell>
          <cell r="I4843" t="str">
            <v>Passagerer</v>
          </cell>
          <cell r="V4843">
            <v>5</v>
          </cell>
        </row>
        <row r="4844">
          <cell r="A4844" t="str">
            <v>HOLSTEBRO</v>
          </cell>
          <cell r="C4844" t="str">
            <v>HANDICAP</v>
          </cell>
          <cell r="I4844" t="str">
            <v>Netto</v>
          </cell>
          <cell r="V4844">
            <v>5792.16</v>
          </cell>
        </row>
        <row r="4845">
          <cell r="A4845" t="str">
            <v>HOLSTEBRO</v>
          </cell>
          <cell r="C4845" t="str">
            <v>HANDICAP</v>
          </cell>
          <cell r="I4845" t="str">
            <v>Adm.omk</v>
          </cell>
          <cell r="V4845">
            <v>0</v>
          </cell>
        </row>
        <row r="4846">
          <cell r="A4846" t="str">
            <v>HOLSTEBRO</v>
          </cell>
          <cell r="C4846" t="str">
            <v>HANDICAP</v>
          </cell>
          <cell r="I4846" t="str">
            <v>EB</v>
          </cell>
          <cell r="V4846">
            <v>1988</v>
          </cell>
        </row>
        <row r="4847">
          <cell r="A4847" t="str">
            <v>HOLSTEBRO</v>
          </cell>
          <cell r="C4847" t="str">
            <v>HANDICAP</v>
          </cell>
          <cell r="I4847" t="str">
            <v>Ture</v>
          </cell>
          <cell r="V4847">
            <v>7</v>
          </cell>
        </row>
        <row r="4848">
          <cell r="A4848" t="str">
            <v>HOLSTEBRO</v>
          </cell>
          <cell r="C4848" t="str">
            <v>HANDICAP</v>
          </cell>
          <cell r="I4848" t="str">
            <v>Rejselængde</v>
          </cell>
          <cell r="V4848">
            <v>497</v>
          </cell>
        </row>
        <row r="4849">
          <cell r="A4849" t="str">
            <v>HOLSTEBRO</v>
          </cell>
          <cell r="C4849" t="str">
            <v>HANDICAP</v>
          </cell>
          <cell r="I4849" t="str">
            <v>Passagerer</v>
          </cell>
          <cell r="V4849">
            <v>7</v>
          </cell>
        </row>
        <row r="4850">
          <cell r="A4850" t="str">
            <v>HOLSTEBRO</v>
          </cell>
          <cell r="C4850" t="str">
            <v>HANDICAP</v>
          </cell>
          <cell r="I4850" t="str">
            <v>Netto</v>
          </cell>
          <cell r="V4850">
            <v>186.33</v>
          </cell>
        </row>
        <row r="4851">
          <cell r="A4851" t="str">
            <v>HOLSTEBRO</v>
          </cell>
          <cell r="C4851" t="str">
            <v>HANDICAP</v>
          </cell>
          <cell r="I4851" t="str">
            <v>Adm.omk</v>
          </cell>
          <cell r="V4851">
            <v>0</v>
          </cell>
        </row>
        <row r="4852">
          <cell r="A4852" t="str">
            <v>HOLSTEBRO</v>
          </cell>
          <cell r="C4852" t="str">
            <v>HANDICAP</v>
          </cell>
          <cell r="I4852" t="str">
            <v>EB</v>
          </cell>
          <cell r="V4852">
            <v>41</v>
          </cell>
        </row>
        <row r="4853">
          <cell r="A4853" t="str">
            <v>HOLSTEBRO</v>
          </cell>
          <cell r="C4853" t="str">
            <v>HANDICAP</v>
          </cell>
          <cell r="I4853" t="str">
            <v>Ture</v>
          </cell>
          <cell r="V4853">
            <v>1</v>
          </cell>
        </row>
        <row r="4854">
          <cell r="A4854" t="str">
            <v>HOLSTEBRO</v>
          </cell>
          <cell r="C4854" t="str">
            <v>HANDICAP</v>
          </cell>
          <cell r="I4854" t="str">
            <v>Rejselængde</v>
          </cell>
          <cell r="V4854">
            <v>10</v>
          </cell>
        </row>
        <row r="4855">
          <cell r="A4855" t="str">
            <v>HOLSTEBRO</v>
          </cell>
          <cell r="C4855" t="str">
            <v>HANDICAP</v>
          </cell>
          <cell r="I4855" t="str">
            <v>Passagerer</v>
          </cell>
          <cell r="V4855">
            <v>1</v>
          </cell>
        </row>
        <row r="4856">
          <cell r="A4856" t="str">
            <v>HOLSTEBRO</v>
          </cell>
          <cell r="C4856" t="str">
            <v>HANDICAP</v>
          </cell>
          <cell r="I4856" t="str">
            <v>Netto</v>
          </cell>
          <cell r="V4856">
            <v>1026.0900000000001</v>
          </cell>
        </row>
        <row r="4857">
          <cell r="A4857" t="str">
            <v>HOLSTEBRO</v>
          </cell>
          <cell r="C4857" t="str">
            <v>HANDICAP</v>
          </cell>
          <cell r="I4857" t="str">
            <v>Adm.omk</v>
          </cell>
          <cell r="V4857">
            <v>0</v>
          </cell>
        </row>
        <row r="4858">
          <cell r="A4858" t="str">
            <v>HOLSTEBRO</v>
          </cell>
          <cell r="C4858" t="str">
            <v>HANDICAP</v>
          </cell>
          <cell r="I4858" t="str">
            <v>EB</v>
          </cell>
          <cell r="V4858">
            <v>246</v>
          </cell>
        </row>
        <row r="4859">
          <cell r="A4859" t="str">
            <v>HOLSTEBRO</v>
          </cell>
          <cell r="C4859" t="str">
            <v>HANDICAP</v>
          </cell>
          <cell r="I4859" t="str">
            <v>Ture</v>
          </cell>
          <cell r="V4859">
            <v>6</v>
          </cell>
        </row>
        <row r="4860">
          <cell r="A4860" t="str">
            <v>HOLSTEBRO</v>
          </cell>
          <cell r="C4860" t="str">
            <v>HANDICAP</v>
          </cell>
          <cell r="I4860" t="str">
            <v>Rejselængde</v>
          </cell>
          <cell r="V4860">
            <v>24</v>
          </cell>
        </row>
        <row r="4861">
          <cell r="A4861" t="str">
            <v>HOLSTEBRO</v>
          </cell>
          <cell r="C4861" t="str">
            <v>HANDICAP</v>
          </cell>
          <cell r="I4861" t="str">
            <v>Passagerer</v>
          </cell>
          <cell r="V4861">
            <v>6</v>
          </cell>
        </row>
        <row r="4862">
          <cell r="A4862" t="str">
            <v>HOLSTEBRO</v>
          </cell>
          <cell r="C4862" t="str">
            <v>HANDICAP</v>
          </cell>
          <cell r="I4862" t="str">
            <v>Netto</v>
          </cell>
          <cell r="V4862">
            <v>170.45</v>
          </cell>
        </row>
        <row r="4863">
          <cell r="A4863" t="str">
            <v>HOLSTEBRO</v>
          </cell>
          <cell r="C4863" t="str">
            <v>HANDICAP</v>
          </cell>
          <cell r="I4863" t="str">
            <v>Adm.omk</v>
          </cell>
          <cell r="V4863">
            <v>0</v>
          </cell>
        </row>
        <row r="4864">
          <cell r="A4864" t="str">
            <v>HOLSTEBRO</v>
          </cell>
          <cell r="C4864" t="str">
            <v>HANDICAP</v>
          </cell>
          <cell r="I4864" t="str">
            <v>EB</v>
          </cell>
          <cell r="V4864">
            <v>0</v>
          </cell>
        </row>
        <row r="4865">
          <cell r="A4865" t="str">
            <v>HOLSTEBRO</v>
          </cell>
          <cell r="C4865" t="str">
            <v>HANDICAP</v>
          </cell>
          <cell r="I4865" t="str">
            <v>Ture</v>
          </cell>
          <cell r="V4865">
            <v>1</v>
          </cell>
        </row>
        <row r="4866">
          <cell r="A4866" t="str">
            <v>HOLSTEBRO</v>
          </cell>
          <cell r="C4866" t="str">
            <v>HANDICAP</v>
          </cell>
          <cell r="I4866" t="str">
            <v>Rejselængde</v>
          </cell>
          <cell r="V4866">
            <v>0</v>
          </cell>
        </row>
        <row r="4867">
          <cell r="A4867" t="str">
            <v>HOLSTEBRO</v>
          </cell>
          <cell r="C4867" t="str">
            <v>HANDICAP</v>
          </cell>
          <cell r="I4867" t="str">
            <v>Passagerer</v>
          </cell>
          <cell r="V4867">
            <v>1</v>
          </cell>
        </row>
        <row r="4868">
          <cell r="A4868" t="str">
            <v>HOLSTEBRO</v>
          </cell>
          <cell r="C4868" t="str">
            <v>HANDICAP</v>
          </cell>
          <cell r="I4868" t="str">
            <v>Netto</v>
          </cell>
          <cell r="V4868">
            <v>1100.24</v>
          </cell>
        </row>
        <row r="4869">
          <cell r="A4869" t="str">
            <v>HOLSTEBRO</v>
          </cell>
          <cell r="C4869" t="str">
            <v>HANDICAP</v>
          </cell>
          <cell r="I4869" t="str">
            <v>Adm.omk</v>
          </cell>
          <cell r="V4869">
            <v>0</v>
          </cell>
        </row>
        <row r="4870">
          <cell r="A4870" t="str">
            <v>HOLSTEBRO</v>
          </cell>
          <cell r="C4870" t="str">
            <v>HANDICAP</v>
          </cell>
          <cell r="I4870" t="str">
            <v>EB</v>
          </cell>
          <cell r="V4870">
            <v>439</v>
          </cell>
        </row>
        <row r="4871">
          <cell r="A4871" t="str">
            <v>HOLSTEBRO</v>
          </cell>
          <cell r="C4871" t="str">
            <v>HANDICAP</v>
          </cell>
          <cell r="I4871" t="str">
            <v>Ture</v>
          </cell>
          <cell r="V4871">
            <v>1</v>
          </cell>
        </row>
        <row r="4872">
          <cell r="A4872" t="str">
            <v>HOLSTEBRO</v>
          </cell>
          <cell r="C4872" t="str">
            <v>HANDICAP</v>
          </cell>
          <cell r="I4872" t="str">
            <v>Rejselængde</v>
          </cell>
          <cell r="V4872">
            <v>103</v>
          </cell>
        </row>
        <row r="4873">
          <cell r="A4873" t="str">
            <v>HOLSTEBRO</v>
          </cell>
          <cell r="C4873" t="str">
            <v>HANDICAP</v>
          </cell>
          <cell r="I4873" t="str">
            <v>Passagerer</v>
          </cell>
          <cell r="V4873">
            <v>1</v>
          </cell>
        </row>
        <row r="4874">
          <cell r="A4874" t="str">
            <v>HOLSTEBRO</v>
          </cell>
          <cell r="C4874" t="str">
            <v>HANDICAP</v>
          </cell>
          <cell r="I4874" t="str">
            <v>Netto</v>
          </cell>
          <cell r="V4874">
            <v>1634.4</v>
          </cell>
        </row>
        <row r="4875">
          <cell r="A4875" t="str">
            <v>HOLSTEBRO</v>
          </cell>
          <cell r="C4875" t="str">
            <v>HANDICAP</v>
          </cell>
          <cell r="I4875" t="str">
            <v>Adm.omk</v>
          </cell>
          <cell r="V4875">
            <v>0</v>
          </cell>
        </row>
        <row r="4876">
          <cell r="A4876" t="str">
            <v>HOLSTEBRO</v>
          </cell>
          <cell r="C4876" t="str">
            <v>HANDICAP</v>
          </cell>
          <cell r="I4876" t="str">
            <v>EB</v>
          </cell>
          <cell r="V4876">
            <v>388</v>
          </cell>
        </row>
        <row r="4877">
          <cell r="A4877" t="str">
            <v>HOLSTEBRO</v>
          </cell>
          <cell r="C4877" t="str">
            <v>HANDICAP</v>
          </cell>
          <cell r="I4877" t="str">
            <v>Ture</v>
          </cell>
          <cell r="V4877">
            <v>1</v>
          </cell>
        </row>
        <row r="4878">
          <cell r="A4878" t="str">
            <v>HOLSTEBRO</v>
          </cell>
          <cell r="C4878" t="str">
            <v>HANDICAP</v>
          </cell>
          <cell r="I4878" t="str">
            <v>Rejselængde</v>
          </cell>
          <cell r="V4878">
            <v>97</v>
          </cell>
        </row>
        <row r="4879">
          <cell r="A4879" t="str">
            <v>HOLSTEBRO</v>
          </cell>
          <cell r="C4879" t="str">
            <v>HANDICAP</v>
          </cell>
          <cell r="I4879" t="str">
            <v>Passagerer</v>
          </cell>
          <cell r="V4879">
            <v>1</v>
          </cell>
        </row>
        <row r="4880">
          <cell r="A4880" t="str">
            <v>HOLSTEBRO</v>
          </cell>
          <cell r="C4880" t="str">
            <v>HANDICAP</v>
          </cell>
          <cell r="I4880" t="str">
            <v>Netto</v>
          </cell>
          <cell r="V4880">
            <v>5338.99</v>
          </cell>
        </row>
        <row r="4881">
          <cell r="A4881" t="str">
            <v>HOLSTEBRO</v>
          </cell>
          <cell r="C4881" t="str">
            <v>HANDICAP</v>
          </cell>
          <cell r="I4881" t="str">
            <v>Adm.omk</v>
          </cell>
          <cell r="V4881">
            <v>0</v>
          </cell>
        </row>
        <row r="4882">
          <cell r="A4882" t="str">
            <v>HOLSTEBRO</v>
          </cell>
          <cell r="C4882" t="str">
            <v>HANDICAP</v>
          </cell>
          <cell r="I4882" t="str">
            <v>EB</v>
          </cell>
          <cell r="V4882">
            <v>2625</v>
          </cell>
        </row>
        <row r="4883">
          <cell r="A4883" t="str">
            <v>HOLSTEBRO</v>
          </cell>
          <cell r="C4883" t="str">
            <v>HANDICAP</v>
          </cell>
          <cell r="I4883" t="str">
            <v>Ture</v>
          </cell>
          <cell r="V4883">
            <v>6</v>
          </cell>
        </row>
        <row r="4884">
          <cell r="A4884" t="str">
            <v>HOLSTEBRO</v>
          </cell>
          <cell r="C4884" t="str">
            <v>HANDICAP</v>
          </cell>
          <cell r="I4884" t="str">
            <v>Rejselængde</v>
          </cell>
          <cell r="V4884">
            <v>589</v>
          </cell>
        </row>
        <row r="4885">
          <cell r="A4885" t="str">
            <v>HOLSTEBRO</v>
          </cell>
          <cell r="C4885" t="str">
            <v>HANDICAP</v>
          </cell>
          <cell r="I4885" t="str">
            <v>Passagerer</v>
          </cell>
          <cell r="V4885">
            <v>7</v>
          </cell>
        </row>
        <row r="4886">
          <cell r="A4886" t="str">
            <v>HOLSTEBRO</v>
          </cell>
          <cell r="C4886" t="str">
            <v>HANDICAP</v>
          </cell>
          <cell r="I4886" t="str">
            <v>Netto</v>
          </cell>
          <cell r="V4886">
            <v>1404.81</v>
          </cell>
        </row>
        <row r="4887">
          <cell r="A4887" t="str">
            <v>HOLSTEBRO</v>
          </cell>
          <cell r="C4887" t="str">
            <v>HANDICAP</v>
          </cell>
          <cell r="I4887" t="str">
            <v>Adm.omk</v>
          </cell>
          <cell r="V4887">
            <v>0</v>
          </cell>
        </row>
        <row r="4888">
          <cell r="A4888" t="str">
            <v>HOLSTEBRO</v>
          </cell>
          <cell r="C4888" t="str">
            <v>HANDICAP</v>
          </cell>
          <cell r="I4888" t="str">
            <v>EB</v>
          </cell>
          <cell r="V4888">
            <v>632</v>
          </cell>
        </row>
        <row r="4889">
          <cell r="A4889" t="str">
            <v>HOLSTEBRO</v>
          </cell>
          <cell r="C4889" t="str">
            <v>HANDICAP</v>
          </cell>
          <cell r="I4889" t="str">
            <v>Ture</v>
          </cell>
          <cell r="V4889">
            <v>2</v>
          </cell>
        </row>
        <row r="4890">
          <cell r="A4890" t="str">
            <v>HOLSTEBRO</v>
          </cell>
          <cell r="C4890" t="str">
            <v>HANDICAP</v>
          </cell>
          <cell r="I4890" t="str">
            <v>Rejselængde</v>
          </cell>
          <cell r="V4890">
            <v>158</v>
          </cell>
        </row>
        <row r="4891">
          <cell r="A4891" t="str">
            <v>HOLSTEBRO</v>
          </cell>
          <cell r="C4891" t="str">
            <v>HANDICAP</v>
          </cell>
          <cell r="I4891" t="str">
            <v>Passagerer</v>
          </cell>
          <cell r="V4891">
            <v>2</v>
          </cell>
        </row>
        <row r="4892">
          <cell r="A4892" t="str">
            <v>HOLSTEBRO</v>
          </cell>
          <cell r="C4892" t="str">
            <v>HANDICAP</v>
          </cell>
          <cell r="I4892" t="str">
            <v>Netto</v>
          </cell>
          <cell r="V4892">
            <v>5990.8099999999995</v>
          </cell>
        </row>
        <row r="4893">
          <cell r="A4893" t="str">
            <v>HOLSTEBRO</v>
          </cell>
          <cell r="C4893" t="str">
            <v>HANDICAP</v>
          </cell>
          <cell r="I4893" t="str">
            <v>Adm.omk</v>
          </cell>
          <cell r="V4893">
            <v>0</v>
          </cell>
        </row>
        <row r="4894">
          <cell r="A4894" t="str">
            <v>HOLSTEBRO</v>
          </cell>
          <cell r="C4894" t="str">
            <v>HANDICAP</v>
          </cell>
          <cell r="I4894" t="str">
            <v>EB</v>
          </cell>
          <cell r="V4894">
            <v>4617</v>
          </cell>
        </row>
        <row r="4895">
          <cell r="A4895" t="str">
            <v>HOLSTEBRO</v>
          </cell>
          <cell r="C4895" t="str">
            <v>HANDICAP</v>
          </cell>
          <cell r="I4895" t="str">
            <v>Ture</v>
          </cell>
          <cell r="V4895">
            <v>10</v>
          </cell>
        </row>
        <row r="4896">
          <cell r="A4896" t="str">
            <v>HOLSTEBRO</v>
          </cell>
          <cell r="C4896" t="str">
            <v>HANDICAP</v>
          </cell>
          <cell r="I4896" t="str">
            <v>Rejselængde</v>
          </cell>
          <cell r="V4896">
            <v>1026</v>
          </cell>
        </row>
        <row r="4897">
          <cell r="A4897" t="str">
            <v>HOLSTEBRO</v>
          </cell>
          <cell r="C4897" t="str">
            <v>HANDICAP</v>
          </cell>
          <cell r="I4897" t="str">
            <v>Passagerer</v>
          </cell>
          <cell r="V4897">
            <v>11</v>
          </cell>
        </row>
        <row r="4898">
          <cell r="A4898" t="str">
            <v>HOLSTEBRO</v>
          </cell>
          <cell r="C4898" t="str">
            <v>HANDICAP</v>
          </cell>
          <cell r="I4898" t="str">
            <v>Netto</v>
          </cell>
          <cell r="V4898">
            <v>1491.1</v>
          </cell>
        </row>
        <row r="4899">
          <cell r="A4899" t="str">
            <v>HOLSTEBRO</v>
          </cell>
          <cell r="C4899" t="str">
            <v>HANDICAP</v>
          </cell>
          <cell r="I4899" t="str">
            <v>Adm.omk</v>
          </cell>
          <cell r="V4899">
            <v>0</v>
          </cell>
        </row>
        <row r="4900">
          <cell r="A4900" t="str">
            <v>HOLSTEBRO</v>
          </cell>
          <cell r="C4900" t="str">
            <v>HANDICAP</v>
          </cell>
          <cell r="I4900" t="str">
            <v>EB</v>
          </cell>
          <cell r="V4900">
            <v>248</v>
          </cell>
        </row>
        <row r="4901">
          <cell r="A4901" t="str">
            <v>HOLSTEBRO</v>
          </cell>
          <cell r="C4901" t="str">
            <v>HANDICAP</v>
          </cell>
          <cell r="I4901" t="str">
            <v>Ture</v>
          </cell>
          <cell r="V4901">
            <v>1</v>
          </cell>
        </row>
        <row r="4902">
          <cell r="A4902" t="str">
            <v>HOLSTEBRO</v>
          </cell>
          <cell r="C4902" t="str">
            <v>HANDICAP</v>
          </cell>
          <cell r="I4902" t="str">
            <v>Rejselængde</v>
          </cell>
          <cell r="V4902">
            <v>62</v>
          </cell>
        </row>
        <row r="4903">
          <cell r="A4903" t="str">
            <v>HOLSTEBRO</v>
          </cell>
          <cell r="C4903" t="str">
            <v>HANDICAP</v>
          </cell>
          <cell r="I4903" t="str">
            <v>Passagerer</v>
          </cell>
          <cell r="V4903">
            <v>1</v>
          </cell>
        </row>
        <row r="4904">
          <cell r="A4904" t="str">
            <v>HOLSTEBRO</v>
          </cell>
          <cell r="C4904" t="str">
            <v>HANDICAP</v>
          </cell>
          <cell r="I4904" t="str">
            <v>Netto</v>
          </cell>
          <cell r="V4904">
            <v>7696.37</v>
          </cell>
        </row>
        <row r="4905">
          <cell r="A4905" t="str">
            <v>HOLSTEBRO</v>
          </cell>
          <cell r="C4905" t="str">
            <v>HANDICAP</v>
          </cell>
          <cell r="I4905" t="str">
            <v>Adm.omk</v>
          </cell>
          <cell r="V4905">
            <v>0</v>
          </cell>
        </row>
        <row r="4906">
          <cell r="A4906" t="str">
            <v>HOLSTEBRO</v>
          </cell>
          <cell r="C4906" t="str">
            <v>HANDICAP</v>
          </cell>
          <cell r="I4906" t="str">
            <v>EB</v>
          </cell>
          <cell r="V4906">
            <v>980</v>
          </cell>
        </row>
        <row r="4907">
          <cell r="A4907" t="str">
            <v>HOLSTEBRO</v>
          </cell>
          <cell r="C4907" t="str">
            <v>HANDICAP</v>
          </cell>
          <cell r="I4907" t="str">
            <v>Ture</v>
          </cell>
          <cell r="V4907">
            <v>5</v>
          </cell>
        </row>
        <row r="4908">
          <cell r="A4908" t="str">
            <v>HOLSTEBRO</v>
          </cell>
          <cell r="C4908" t="str">
            <v>HANDICAP</v>
          </cell>
          <cell r="I4908" t="str">
            <v>Rejselængde</v>
          </cell>
          <cell r="V4908">
            <v>245</v>
          </cell>
        </row>
        <row r="4909">
          <cell r="A4909" t="str">
            <v>HOLSTEBRO</v>
          </cell>
          <cell r="C4909" t="str">
            <v>HANDICAP</v>
          </cell>
          <cell r="I4909" t="str">
            <v>Passagerer</v>
          </cell>
          <cell r="V4909">
            <v>5</v>
          </cell>
        </row>
        <row r="4910">
          <cell r="A4910" t="str">
            <v>HOLSTEBRO</v>
          </cell>
          <cell r="C4910" t="str">
            <v>HANDICAP</v>
          </cell>
          <cell r="I4910" t="str">
            <v>Netto</v>
          </cell>
          <cell r="V4910">
            <v>593.97</v>
          </cell>
        </row>
        <row r="4911">
          <cell r="A4911" t="str">
            <v>HOLSTEBRO</v>
          </cell>
          <cell r="C4911" t="str">
            <v>HANDICAP</v>
          </cell>
          <cell r="I4911" t="str">
            <v>Adm.omk</v>
          </cell>
          <cell r="V4911">
            <v>0</v>
          </cell>
        </row>
        <row r="4912">
          <cell r="A4912" t="str">
            <v>HOLSTEBRO</v>
          </cell>
          <cell r="C4912" t="str">
            <v>HANDICAP</v>
          </cell>
          <cell r="I4912" t="str">
            <v>EB</v>
          </cell>
          <cell r="V4912">
            <v>544</v>
          </cell>
        </row>
        <row r="4913">
          <cell r="A4913" t="str">
            <v>HOLSTEBRO</v>
          </cell>
          <cell r="C4913" t="str">
            <v>HANDICAP</v>
          </cell>
          <cell r="I4913" t="str">
            <v>Ture</v>
          </cell>
          <cell r="V4913">
            <v>2</v>
          </cell>
        </row>
        <row r="4914">
          <cell r="A4914" t="str">
            <v>HOLSTEBRO</v>
          </cell>
          <cell r="C4914" t="str">
            <v>HANDICAP</v>
          </cell>
          <cell r="I4914" t="str">
            <v>Rejselængde</v>
          </cell>
          <cell r="V4914">
            <v>136</v>
          </cell>
        </row>
        <row r="4915">
          <cell r="A4915" t="str">
            <v>HOLSTEBRO</v>
          </cell>
          <cell r="C4915" t="str">
            <v>HANDICAP</v>
          </cell>
          <cell r="I4915" t="str">
            <v>Passagerer</v>
          </cell>
          <cell r="V4915">
            <v>2</v>
          </cell>
        </row>
        <row r="4916">
          <cell r="A4916" t="str">
            <v>HOLSTEBRO</v>
          </cell>
          <cell r="C4916" t="str">
            <v>HANDICAP</v>
          </cell>
          <cell r="I4916" t="str">
            <v>Netto</v>
          </cell>
          <cell r="V4916">
            <v>692.3</v>
          </cell>
        </row>
        <row r="4917">
          <cell r="A4917" t="str">
            <v>HOLSTEBRO</v>
          </cell>
          <cell r="C4917" t="str">
            <v>HANDICAP</v>
          </cell>
          <cell r="I4917" t="str">
            <v>Adm.omk</v>
          </cell>
          <cell r="V4917">
            <v>0</v>
          </cell>
        </row>
        <row r="4918">
          <cell r="A4918" t="str">
            <v>HOLSTEBRO</v>
          </cell>
          <cell r="C4918" t="str">
            <v>HANDICAP</v>
          </cell>
          <cell r="I4918" t="str">
            <v>EB</v>
          </cell>
          <cell r="V4918">
            <v>212</v>
          </cell>
        </row>
        <row r="4919">
          <cell r="A4919" t="str">
            <v>HOLSTEBRO</v>
          </cell>
          <cell r="C4919" t="str">
            <v>HANDICAP</v>
          </cell>
          <cell r="I4919" t="str">
            <v>Ture</v>
          </cell>
          <cell r="V4919">
            <v>1</v>
          </cell>
        </row>
        <row r="4920">
          <cell r="A4920" t="str">
            <v>HOLSTEBRO</v>
          </cell>
          <cell r="C4920" t="str">
            <v>HANDICAP</v>
          </cell>
          <cell r="I4920" t="str">
            <v>Rejselængde</v>
          </cell>
          <cell r="V4920">
            <v>53</v>
          </cell>
        </row>
        <row r="4921">
          <cell r="A4921" t="str">
            <v>HOLSTEBRO</v>
          </cell>
          <cell r="C4921" t="str">
            <v>HANDICAP</v>
          </cell>
          <cell r="I4921" t="str">
            <v>Passagerer</v>
          </cell>
          <cell r="V4921">
            <v>1</v>
          </cell>
        </row>
        <row r="4922">
          <cell r="A4922" t="str">
            <v>HOLSTEBRO</v>
          </cell>
          <cell r="C4922" t="str">
            <v>HANDICAP</v>
          </cell>
          <cell r="I4922" t="str">
            <v>Netto</v>
          </cell>
          <cell r="V4922">
            <v>3060.3399999999997</v>
          </cell>
        </row>
        <row r="4923">
          <cell r="A4923" t="str">
            <v>HOLSTEBRO</v>
          </cell>
          <cell r="C4923" t="str">
            <v>HANDICAP</v>
          </cell>
          <cell r="I4923" t="str">
            <v>Adm.omk</v>
          </cell>
          <cell r="V4923">
            <v>0</v>
          </cell>
        </row>
        <row r="4924">
          <cell r="A4924" t="str">
            <v>HOLSTEBRO</v>
          </cell>
          <cell r="C4924" t="str">
            <v>HANDICAP</v>
          </cell>
          <cell r="I4924" t="str">
            <v>EB</v>
          </cell>
          <cell r="V4924">
            <v>1684</v>
          </cell>
        </row>
        <row r="4925">
          <cell r="A4925" t="str">
            <v>HOLSTEBRO</v>
          </cell>
          <cell r="C4925" t="str">
            <v>HANDICAP</v>
          </cell>
          <cell r="I4925" t="str">
            <v>Ture</v>
          </cell>
          <cell r="V4925">
            <v>7</v>
          </cell>
        </row>
        <row r="4926">
          <cell r="A4926" t="str">
            <v>HOLSTEBRO</v>
          </cell>
          <cell r="C4926" t="str">
            <v>HANDICAP</v>
          </cell>
          <cell r="I4926" t="str">
            <v>Rejselængde</v>
          </cell>
          <cell r="V4926">
            <v>430</v>
          </cell>
        </row>
        <row r="4927">
          <cell r="A4927" t="str">
            <v>HOLSTEBRO</v>
          </cell>
          <cell r="C4927" t="str">
            <v>HANDICAP</v>
          </cell>
          <cell r="I4927" t="str">
            <v>Passagerer</v>
          </cell>
          <cell r="V4927">
            <v>7</v>
          </cell>
        </row>
        <row r="4928">
          <cell r="A4928" t="str">
            <v>HOLSTEBRO</v>
          </cell>
          <cell r="C4928" t="str">
            <v>HANDICAP</v>
          </cell>
          <cell r="I4928" t="str">
            <v>Netto</v>
          </cell>
          <cell r="V4928">
            <v>9041.76</v>
          </cell>
        </row>
        <row r="4929">
          <cell r="A4929" t="str">
            <v>HOLSTEBRO</v>
          </cell>
          <cell r="C4929" t="str">
            <v>HANDICAP</v>
          </cell>
          <cell r="I4929" t="str">
            <v>Adm.omk</v>
          </cell>
          <cell r="V4929">
            <v>0</v>
          </cell>
        </row>
        <row r="4930">
          <cell r="A4930" t="str">
            <v>HOLSTEBRO</v>
          </cell>
          <cell r="C4930" t="str">
            <v>HANDICAP</v>
          </cell>
          <cell r="I4930" t="str">
            <v>EB</v>
          </cell>
          <cell r="V4930">
            <v>2032</v>
          </cell>
        </row>
        <row r="4931">
          <cell r="A4931" t="str">
            <v>HOLSTEBRO</v>
          </cell>
          <cell r="C4931" t="str">
            <v>HANDICAP</v>
          </cell>
          <cell r="I4931" t="str">
            <v>Ture</v>
          </cell>
          <cell r="V4931">
            <v>14</v>
          </cell>
        </row>
        <row r="4932">
          <cell r="A4932" t="str">
            <v>HOLSTEBRO</v>
          </cell>
          <cell r="C4932" t="str">
            <v>HANDICAP</v>
          </cell>
          <cell r="I4932" t="str">
            <v>Rejselængde</v>
          </cell>
          <cell r="V4932">
            <v>508</v>
          </cell>
        </row>
        <row r="4933">
          <cell r="A4933" t="str">
            <v>HOLSTEBRO</v>
          </cell>
          <cell r="C4933" t="str">
            <v>HANDICAP</v>
          </cell>
          <cell r="I4933" t="str">
            <v>Passagerer</v>
          </cell>
          <cell r="V4933">
            <v>15</v>
          </cell>
        </row>
        <row r="4934">
          <cell r="A4934" t="str">
            <v>HOLSTEBRO</v>
          </cell>
          <cell r="C4934" t="str">
            <v>HANDICAP</v>
          </cell>
          <cell r="I4934" t="str">
            <v>Netto</v>
          </cell>
          <cell r="V4934">
            <v>1640.7799999999997</v>
          </cell>
        </row>
        <row r="4935">
          <cell r="A4935" t="str">
            <v>HOLSTEBRO</v>
          </cell>
          <cell r="C4935" t="str">
            <v>HANDICAP</v>
          </cell>
          <cell r="I4935" t="str">
            <v>Adm.omk</v>
          </cell>
          <cell r="V4935">
            <v>0</v>
          </cell>
        </row>
        <row r="4936">
          <cell r="A4936" t="str">
            <v>HOLSTEBRO</v>
          </cell>
          <cell r="C4936" t="str">
            <v>HANDICAP</v>
          </cell>
          <cell r="I4936" t="str">
            <v>EB</v>
          </cell>
          <cell r="V4936">
            <v>986</v>
          </cell>
        </row>
        <row r="4937">
          <cell r="A4937" t="str">
            <v>HOLSTEBRO</v>
          </cell>
          <cell r="C4937" t="str">
            <v>HANDICAP</v>
          </cell>
          <cell r="I4937" t="str">
            <v>Ture</v>
          </cell>
          <cell r="V4937">
            <v>5</v>
          </cell>
        </row>
        <row r="4938">
          <cell r="A4938" t="str">
            <v>HOLSTEBRO</v>
          </cell>
          <cell r="C4938" t="str">
            <v>HANDICAP</v>
          </cell>
          <cell r="I4938" t="str">
            <v>Rejselængde</v>
          </cell>
          <cell r="V4938">
            <v>223</v>
          </cell>
        </row>
        <row r="4939">
          <cell r="A4939" t="str">
            <v>HOLSTEBRO</v>
          </cell>
          <cell r="C4939" t="str">
            <v>HANDICAP</v>
          </cell>
          <cell r="I4939" t="str">
            <v>Passagerer</v>
          </cell>
          <cell r="V4939">
            <v>8</v>
          </cell>
        </row>
        <row r="4940">
          <cell r="A4940" t="str">
            <v>HOLSTEBRO</v>
          </cell>
          <cell r="C4940" t="str">
            <v>TELETAXI</v>
          </cell>
          <cell r="I4940" t="str">
            <v>Netto</v>
          </cell>
          <cell r="V4940">
            <v>517.16</v>
          </cell>
        </row>
        <row r="4941">
          <cell r="A4941" t="str">
            <v>HOLSTEBRO</v>
          </cell>
          <cell r="C4941" t="str">
            <v>TELETAXI</v>
          </cell>
          <cell r="I4941" t="str">
            <v>Adm.omk</v>
          </cell>
          <cell r="V4941">
            <v>32.159999999999997</v>
          </cell>
        </row>
        <row r="4942">
          <cell r="A4942" t="str">
            <v>HOLSTEBRO</v>
          </cell>
          <cell r="C4942" t="str">
            <v>TELETAXI</v>
          </cell>
          <cell r="I4942" t="str">
            <v>EB</v>
          </cell>
          <cell r="V4942">
            <v>54</v>
          </cell>
        </row>
        <row r="4943">
          <cell r="A4943" t="str">
            <v>HOLSTEBRO</v>
          </cell>
          <cell r="C4943" t="str">
            <v>TELETAXI</v>
          </cell>
          <cell r="I4943" t="str">
            <v>Ture</v>
          </cell>
          <cell r="V4943">
            <v>1</v>
          </cell>
        </row>
        <row r="4944">
          <cell r="A4944" t="str">
            <v>HOLSTEBRO</v>
          </cell>
          <cell r="C4944" t="str">
            <v>TELETAXI</v>
          </cell>
          <cell r="I4944" t="str">
            <v>Rejselængde</v>
          </cell>
          <cell r="V4944">
            <v>35</v>
          </cell>
        </row>
        <row r="4945">
          <cell r="A4945" t="str">
            <v>HOLSTEBRO</v>
          </cell>
          <cell r="C4945" t="str">
            <v>TELETAXI</v>
          </cell>
          <cell r="I4945" t="str">
            <v>Passagerer</v>
          </cell>
          <cell r="V4945">
            <v>1</v>
          </cell>
        </row>
        <row r="4946">
          <cell r="A4946" t="str">
            <v>HORSENS</v>
          </cell>
          <cell r="C4946" t="str">
            <v>HANDICAP</v>
          </cell>
          <cell r="I4946" t="str">
            <v>Netto</v>
          </cell>
          <cell r="V4946">
            <v>646.38</v>
          </cell>
        </row>
        <row r="4947">
          <cell r="A4947" t="str">
            <v>HORSENS</v>
          </cell>
          <cell r="C4947" t="str">
            <v>HANDICAP</v>
          </cell>
          <cell r="I4947" t="str">
            <v>Adm.omk</v>
          </cell>
          <cell r="V4947">
            <v>0</v>
          </cell>
        </row>
        <row r="4948">
          <cell r="A4948" t="str">
            <v>HORSENS</v>
          </cell>
          <cell r="C4948" t="str">
            <v>HANDICAP</v>
          </cell>
          <cell r="I4948" t="str">
            <v>EB</v>
          </cell>
          <cell r="V4948">
            <v>855</v>
          </cell>
        </row>
        <row r="4949">
          <cell r="A4949" t="str">
            <v>HORSENS</v>
          </cell>
          <cell r="C4949" t="str">
            <v>HANDICAP</v>
          </cell>
          <cell r="I4949" t="str">
            <v>Ture</v>
          </cell>
          <cell r="V4949">
            <v>1</v>
          </cell>
        </row>
        <row r="4950">
          <cell r="A4950" t="str">
            <v>HORSENS</v>
          </cell>
          <cell r="C4950" t="str">
            <v>HANDICAP</v>
          </cell>
          <cell r="I4950" t="str">
            <v>Rejselængde</v>
          </cell>
          <cell r="V4950">
            <v>135</v>
          </cell>
        </row>
        <row r="4951">
          <cell r="A4951" t="str">
            <v>HORSENS</v>
          </cell>
          <cell r="C4951" t="str">
            <v>HANDICAP</v>
          </cell>
          <cell r="I4951" t="str">
            <v>Passagerer</v>
          </cell>
          <cell r="V4951">
            <v>1</v>
          </cell>
        </row>
        <row r="4952">
          <cell r="A4952" t="str">
            <v>HORSENS</v>
          </cell>
          <cell r="C4952" t="str">
            <v>HANDICAP</v>
          </cell>
          <cell r="I4952" t="str">
            <v>Netto</v>
          </cell>
          <cell r="V4952">
            <v>24066.350000000002</v>
          </cell>
        </row>
        <row r="4953">
          <cell r="A4953" t="str">
            <v>HORSENS</v>
          </cell>
          <cell r="C4953" t="str">
            <v>HANDICAP</v>
          </cell>
          <cell r="I4953" t="str">
            <v>Adm.omk</v>
          </cell>
          <cell r="V4953">
            <v>0</v>
          </cell>
        </row>
        <row r="4954">
          <cell r="A4954" t="str">
            <v>HORSENS</v>
          </cell>
          <cell r="C4954" t="str">
            <v>HANDICAP</v>
          </cell>
          <cell r="I4954" t="str">
            <v>EB</v>
          </cell>
          <cell r="V4954">
            <v>6714</v>
          </cell>
        </row>
        <row r="4955">
          <cell r="A4955" t="str">
            <v>HORSENS</v>
          </cell>
          <cell r="C4955" t="str">
            <v>HANDICAP</v>
          </cell>
          <cell r="I4955" t="str">
            <v>Ture</v>
          </cell>
          <cell r="V4955">
            <v>34</v>
          </cell>
        </row>
        <row r="4956">
          <cell r="A4956" t="str">
            <v>HORSENS</v>
          </cell>
          <cell r="C4956" t="str">
            <v>HANDICAP</v>
          </cell>
          <cell r="I4956" t="str">
            <v>Rejselængde</v>
          </cell>
          <cell r="V4956">
            <v>1323</v>
          </cell>
        </row>
        <row r="4957">
          <cell r="A4957" t="str">
            <v>HORSENS</v>
          </cell>
          <cell r="C4957" t="str">
            <v>HANDICAP</v>
          </cell>
          <cell r="I4957" t="str">
            <v>Passagerer</v>
          </cell>
          <cell r="V4957">
            <v>54</v>
          </cell>
        </row>
        <row r="4958">
          <cell r="A4958" t="str">
            <v>HORSENS</v>
          </cell>
          <cell r="C4958" t="str">
            <v>HANDICAP</v>
          </cell>
          <cell r="I4958" t="str">
            <v>Netto</v>
          </cell>
          <cell r="V4958">
            <v>17491.809999999998</v>
          </cell>
        </row>
        <row r="4959">
          <cell r="A4959" t="str">
            <v>HORSENS</v>
          </cell>
          <cell r="C4959" t="str">
            <v>HANDICAP</v>
          </cell>
          <cell r="I4959" t="str">
            <v>Adm.omk</v>
          </cell>
          <cell r="V4959">
            <v>0</v>
          </cell>
        </row>
        <row r="4960">
          <cell r="A4960" t="str">
            <v>HORSENS</v>
          </cell>
          <cell r="C4960" t="str">
            <v>HANDICAP</v>
          </cell>
          <cell r="I4960" t="str">
            <v>EB</v>
          </cell>
          <cell r="V4960">
            <v>7361</v>
          </cell>
        </row>
        <row r="4961">
          <cell r="A4961" t="str">
            <v>HORSENS</v>
          </cell>
          <cell r="C4961" t="str">
            <v>HANDICAP</v>
          </cell>
          <cell r="I4961" t="str">
            <v>Ture</v>
          </cell>
          <cell r="V4961">
            <v>45</v>
          </cell>
        </row>
        <row r="4962">
          <cell r="A4962" t="str">
            <v>HORSENS</v>
          </cell>
          <cell r="C4962" t="str">
            <v>HANDICAP</v>
          </cell>
          <cell r="I4962" t="str">
            <v>Rejselængde</v>
          </cell>
          <cell r="V4962">
            <v>1827</v>
          </cell>
        </row>
        <row r="4963">
          <cell r="A4963" t="str">
            <v>HORSENS</v>
          </cell>
          <cell r="C4963" t="str">
            <v>HANDICAP</v>
          </cell>
          <cell r="I4963" t="str">
            <v>Passagerer</v>
          </cell>
          <cell r="V4963">
            <v>48</v>
          </cell>
        </row>
        <row r="4964">
          <cell r="A4964" t="str">
            <v>HORSENS</v>
          </cell>
          <cell r="C4964" t="str">
            <v>HANDICAP</v>
          </cell>
          <cell r="I4964" t="str">
            <v>Netto</v>
          </cell>
          <cell r="V4964">
            <v>36565.549999999996</v>
          </cell>
        </row>
        <row r="4965">
          <cell r="A4965" t="str">
            <v>HORSENS</v>
          </cell>
          <cell r="C4965" t="str">
            <v>HANDICAP</v>
          </cell>
          <cell r="I4965" t="str">
            <v>Adm.omk</v>
          </cell>
          <cell r="V4965">
            <v>0</v>
          </cell>
        </row>
        <row r="4966">
          <cell r="A4966" t="str">
            <v>HORSENS</v>
          </cell>
          <cell r="C4966" t="str">
            <v>HANDICAP</v>
          </cell>
          <cell r="I4966" t="str">
            <v>EB</v>
          </cell>
          <cell r="V4966">
            <v>9009</v>
          </cell>
        </row>
        <row r="4967">
          <cell r="A4967" t="str">
            <v>HORSENS</v>
          </cell>
          <cell r="C4967" t="str">
            <v>HANDICAP</v>
          </cell>
          <cell r="I4967" t="str">
            <v>Ture</v>
          </cell>
          <cell r="V4967">
            <v>54</v>
          </cell>
        </row>
        <row r="4968">
          <cell r="A4968" t="str">
            <v>HORSENS</v>
          </cell>
          <cell r="C4968" t="str">
            <v>HANDICAP</v>
          </cell>
          <cell r="I4968" t="str">
            <v>Rejselængde</v>
          </cell>
          <cell r="V4968">
            <v>2059</v>
          </cell>
        </row>
        <row r="4969">
          <cell r="A4969" t="str">
            <v>HORSENS</v>
          </cell>
          <cell r="C4969" t="str">
            <v>HANDICAP</v>
          </cell>
          <cell r="I4969" t="str">
            <v>Passagerer</v>
          </cell>
          <cell r="V4969">
            <v>66</v>
          </cell>
        </row>
        <row r="4970">
          <cell r="A4970" t="str">
            <v>HORSENS</v>
          </cell>
          <cell r="C4970" t="str">
            <v>HANDICAP</v>
          </cell>
          <cell r="I4970" t="str">
            <v>Netto</v>
          </cell>
          <cell r="V4970">
            <v>37123.979999999996</v>
          </cell>
        </row>
        <row r="4971">
          <cell r="A4971" t="str">
            <v>HORSENS</v>
          </cell>
          <cell r="C4971" t="str">
            <v>HANDICAP</v>
          </cell>
          <cell r="I4971" t="str">
            <v>Adm.omk</v>
          </cell>
          <cell r="V4971">
            <v>0</v>
          </cell>
        </row>
        <row r="4972">
          <cell r="A4972" t="str">
            <v>HORSENS</v>
          </cell>
          <cell r="C4972" t="str">
            <v>HANDICAP</v>
          </cell>
          <cell r="I4972" t="str">
            <v>EB</v>
          </cell>
          <cell r="V4972">
            <v>14970</v>
          </cell>
        </row>
        <row r="4973">
          <cell r="A4973" t="str">
            <v>HORSENS</v>
          </cell>
          <cell r="C4973" t="str">
            <v>HANDICAP</v>
          </cell>
          <cell r="I4973" t="str">
            <v>Ture</v>
          </cell>
          <cell r="V4973">
            <v>96</v>
          </cell>
        </row>
        <row r="4974">
          <cell r="A4974" t="str">
            <v>HORSENS</v>
          </cell>
          <cell r="C4974" t="str">
            <v>HANDICAP</v>
          </cell>
          <cell r="I4974" t="str">
            <v>Rejselængde</v>
          </cell>
          <cell r="V4974">
            <v>3681</v>
          </cell>
        </row>
        <row r="4975">
          <cell r="A4975" t="str">
            <v>HORSENS</v>
          </cell>
          <cell r="C4975" t="str">
            <v>HANDICAP</v>
          </cell>
          <cell r="I4975" t="str">
            <v>Passagerer</v>
          </cell>
          <cell r="V4975">
            <v>99</v>
          </cell>
        </row>
        <row r="4976">
          <cell r="A4976" t="str">
            <v>HORSENS</v>
          </cell>
          <cell r="C4976" t="str">
            <v>HANDICAP</v>
          </cell>
          <cell r="I4976" t="str">
            <v>Netto</v>
          </cell>
          <cell r="V4976">
            <v>1533.97</v>
          </cell>
        </row>
        <row r="4977">
          <cell r="A4977" t="str">
            <v>HORSENS</v>
          </cell>
          <cell r="C4977" t="str">
            <v>HANDICAP</v>
          </cell>
          <cell r="I4977" t="str">
            <v>Adm.omk</v>
          </cell>
          <cell r="V4977">
            <v>0</v>
          </cell>
        </row>
        <row r="4978">
          <cell r="A4978" t="str">
            <v>HORSENS</v>
          </cell>
          <cell r="C4978" t="str">
            <v>HANDICAP</v>
          </cell>
          <cell r="I4978" t="str">
            <v>EB</v>
          </cell>
          <cell r="V4978">
            <v>364</v>
          </cell>
        </row>
        <row r="4979">
          <cell r="A4979" t="str">
            <v>HORSENS</v>
          </cell>
          <cell r="C4979" t="str">
            <v>HANDICAP</v>
          </cell>
          <cell r="I4979" t="str">
            <v>Ture</v>
          </cell>
          <cell r="V4979">
            <v>2</v>
          </cell>
        </row>
        <row r="4980">
          <cell r="A4980" t="str">
            <v>HORSENS</v>
          </cell>
          <cell r="C4980" t="str">
            <v>HANDICAP</v>
          </cell>
          <cell r="I4980" t="str">
            <v>Rejselængde</v>
          </cell>
          <cell r="V4980">
            <v>91</v>
          </cell>
        </row>
        <row r="4981">
          <cell r="A4981" t="str">
            <v>HORSENS</v>
          </cell>
          <cell r="C4981" t="str">
            <v>HANDICAP</v>
          </cell>
          <cell r="I4981" t="str">
            <v>Passagerer</v>
          </cell>
          <cell r="V4981">
            <v>2</v>
          </cell>
        </row>
        <row r="4982">
          <cell r="A4982" t="str">
            <v>HORSENS</v>
          </cell>
          <cell r="C4982" t="str">
            <v>HANDICAP</v>
          </cell>
          <cell r="I4982" t="str">
            <v>Netto</v>
          </cell>
          <cell r="V4982">
            <v>6557.3700000000008</v>
          </cell>
        </row>
        <row r="4983">
          <cell r="A4983" t="str">
            <v>HORSENS</v>
          </cell>
          <cell r="C4983" t="str">
            <v>HANDICAP</v>
          </cell>
          <cell r="I4983" t="str">
            <v>Adm.omk</v>
          </cell>
          <cell r="V4983">
            <v>0</v>
          </cell>
        </row>
        <row r="4984">
          <cell r="A4984" t="str">
            <v>HORSENS</v>
          </cell>
          <cell r="C4984" t="str">
            <v>HANDICAP</v>
          </cell>
          <cell r="I4984" t="str">
            <v>EB</v>
          </cell>
          <cell r="V4984">
            <v>3338</v>
          </cell>
        </row>
        <row r="4985">
          <cell r="A4985" t="str">
            <v>HORSENS</v>
          </cell>
          <cell r="C4985" t="str">
            <v>HANDICAP</v>
          </cell>
          <cell r="I4985" t="str">
            <v>Ture</v>
          </cell>
          <cell r="V4985">
            <v>21</v>
          </cell>
        </row>
        <row r="4986">
          <cell r="A4986" t="str">
            <v>HORSENS</v>
          </cell>
          <cell r="C4986" t="str">
            <v>HANDICAP</v>
          </cell>
          <cell r="I4986" t="str">
            <v>Rejselængde</v>
          </cell>
          <cell r="V4986">
            <v>723</v>
          </cell>
        </row>
        <row r="4987">
          <cell r="A4987" t="str">
            <v>HORSENS</v>
          </cell>
          <cell r="C4987" t="str">
            <v>HANDICAP</v>
          </cell>
          <cell r="I4987" t="str">
            <v>Passagerer</v>
          </cell>
          <cell r="V4987">
            <v>24</v>
          </cell>
        </row>
        <row r="4988">
          <cell r="A4988" t="str">
            <v>HORSENS</v>
          </cell>
          <cell r="C4988" t="str">
            <v>HANDICAP</v>
          </cell>
          <cell r="I4988" t="str">
            <v>Netto</v>
          </cell>
          <cell r="V4988">
            <v>1713.9099999999999</v>
          </cell>
        </row>
        <row r="4989">
          <cell r="A4989" t="str">
            <v>HORSENS</v>
          </cell>
          <cell r="C4989" t="str">
            <v>HANDICAP</v>
          </cell>
          <cell r="I4989" t="str">
            <v>Adm.omk</v>
          </cell>
          <cell r="V4989">
            <v>0</v>
          </cell>
        </row>
        <row r="4990">
          <cell r="A4990" t="str">
            <v>HORSENS</v>
          </cell>
          <cell r="C4990" t="str">
            <v>HANDICAP</v>
          </cell>
          <cell r="I4990" t="str">
            <v>EB</v>
          </cell>
          <cell r="V4990">
            <v>638</v>
          </cell>
        </row>
        <row r="4991">
          <cell r="A4991" t="str">
            <v>HORSENS</v>
          </cell>
          <cell r="C4991" t="str">
            <v>HANDICAP</v>
          </cell>
          <cell r="I4991" t="str">
            <v>Ture</v>
          </cell>
          <cell r="V4991">
            <v>2</v>
          </cell>
        </row>
        <row r="4992">
          <cell r="A4992" t="str">
            <v>HORSENS</v>
          </cell>
          <cell r="C4992" t="str">
            <v>HANDICAP</v>
          </cell>
          <cell r="I4992" t="str">
            <v>Rejselængde</v>
          </cell>
          <cell r="V4992">
            <v>170</v>
          </cell>
        </row>
        <row r="4993">
          <cell r="A4993" t="str">
            <v>HORSENS</v>
          </cell>
          <cell r="C4993" t="str">
            <v>HANDICAP</v>
          </cell>
          <cell r="I4993" t="str">
            <v>Passagerer</v>
          </cell>
          <cell r="V4993">
            <v>2</v>
          </cell>
        </row>
        <row r="4994">
          <cell r="A4994" t="str">
            <v>HORSENS</v>
          </cell>
          <cell r="C4994" t="str">
            <v>HANDICAP</v>
          </cell>
          <cell r="I4994" t="str">
            <v>Netto</v>
          </cell>
          <cell r="V4994">
            <v>1804.74</v>
          </cell>
        </row>
        <row r="4995">
          <cell r="A4995" t="str">
            <v>HORSENS</v>
          </cell>
          <cell r="C4995" t="str">
            <v>HANDICAP</v>
          </cell>
          <cell r="I4995" t="str">
            <v>Adm.omk</v>
          </cell>
          <cell r="V4995">
            <v>0</v>
          </cell>
        </row>
        <row r="4996">
          <cell r="A4996" t="str">
            <v>HORSENS</v>
          </cell>
          <cell r="C4996" t="str">
            <v>HANDICAP</v>
          </cell>
          <cell r="I4996" t="str">
            <v>EB</v>
          </cell>
          <cell r="V4996">
            <v>666</v>
          </cell>
        </row>
        <row r="4997">
          <cell r="A4997" t="str">
            <v>HORSENS</v>
          </cell>
          <cell r="C4997" t="str">
            <v>HANDICAP</v>
          </cell>
          <cell r="I4997" t="str">
            <v>Ture</v>
          </cell>
          <cell r="V4997">
            <v>3</v>
          </cell>
        </row>
        <row r="4998">
          <cell r="A4998" t="str">
            <v>HORSENS</v>
          </cell>
          <cell r="C4998" t="str">
            <v>HANDICAP</v>
          </cell>
          <cell r="I4998" t="str">
            <v>Rejselængde</v>
          </cell>
          <cell r="V4998">
            <v>150</v>
          </cell>
        </row>
        <row r="4999">
          <cell r="A4999" t="str">
            <v>HORSENS</v>
          </cell>
          <cell r="C4999" t="str">
            <v>HANDICAP</v>
          </cell>
          <cell r="I4999" t="str">
            <v>Passagerer</v>
          </cell>
          <cell r="V4999">
            <v>3</v>
          </cell>
        </row>
        <row r="5000">
          <cell r="A5000" t="str">
            <v>HORSENS</v>
          </cell>
          <cell r="C5000" t="str">
            <v>HANDICAP</v>
          </cell>
          <cell r="I5000" t="str">
            <v>Netto</v>
          </cell>
          <cell r="V5000">
            <v>3635.17</v>
          </cell>
        </row>
        <row r="5001">
          <cell r="A5001" t="str">
            <v>HORSENS</v>
          </cell>
          <cell r="C5001" t="str">
            <v>HANDICAP</v>
          </cell>
          <cell r="I5001" t="str">
            <v>Adm.omk</v>
          </cell>
          <cell r="V5001">
            <v>0</v>
          </cell>
        </row>
        <row r="5002">
          <cell r="A5002" t="str">
            <v>HORSENS</v>
          </cell>
          <cell r="C5002" t="str">
            <v>HANDICAP</v>
          </cell>
          <cell r="I5002" t="str">
            <v>EB</v>
          </cell>
          <cell r="V5002">
            <v>1058</v>
          </cell>
        </row>
        <row r="5003">
          <cell r="A5003" t="str">
            <v>HORSENS</v>
          </cell>
          <cell r="C5003" t="str">
            <v>HANDICAP</v>
          </cell>
          <cell r="I5003" t="str">
            <v>Ture</v>
          </cell>
          <cell r="V5003">
            <v>4</v>
          </cell>
        </row>
        <row r="5004">
          <cell r="A5004" t="str">
            <v>HORSENS</v>
          </cell>
          <cell r="C5004" t="str">
            <v>HANDICAP</v>
          </cell>
          <cell r="I5004" t="str">
            <v>Rejselængde</v>
          </cell>
          <cell r="V5004">
            <v>194</v>
          </cell>
        </row>
        <row r="5005">
          <cell r="A5005" t="str">
            <v>HORSENS</v>
          </cell>
          <cell r="C5005" t="str">
            <v>HANDICAP</v>
          </cell>
          <cell r="I5005" t="str">
            <v>Passagerer</v>
          </cell>
          <cell r="V5005">
            <v>7</v>
          </cell>
        </row>
        <row r="5006">
          <cell r="A5006" t="str">
            <v>HORSENS</v>
          </cell>
          <cell r="C5006" t="str">
            <v>HANDICAP</v>
          </cell>
          <cell r="I5006" t="str">
            <v>Netto</v>
          </cell>
          <cell r="V5006">
            <v>1192.6100000000001</v>
          </cell>
        </row>
        <row r="5007">
          <cell r="A5007" t="str">
            <v>HORSENS</v>
          </cell>
          <cell r="C5007" t="str">
            <v>HANDICAP</v>
          </cell>
          <cell r="I5007" t="str">
            <v>Adm.omk</v>
          </cell>
          <cell r="V5007">
            <v>0</v>
          </cell>
        </row>
        <row r="5008">
          <cell r="A5008" t="str">
            <v>HORSENS</v>
          </cell>
          <cell r="C5008" t="str">
            <v>HANDICAP</v>
          </cell>
          <cell r="I5008" t="str">
            <v>EB</v>
          </cell>
          <cell r="V5008">
            <v>654</v>
          </cell>
        </row>
        <row r="5009">
          <cell r="A5009" t="str">
            <v>HORSENS</v>
          </cell>
          <cell r="C5009" t="str">
            <v>HANDICAP</v>
          </cell>
          <cell r="I5009" t="str">
            <v>Ture</v>
          </cell>
          <cell r="V5009">
            <v>2</v>
          </cell>
        </row>
        <row r="5010">
          <cell r="A5010" t="str">
            <v>HORSENS</v>
          </cell>
          <cell r="C5010" t="str">
            <v>HANDICAP</v>
          </cell>
          <cell r="I5010" t="str">
            <v>Rejselængde</v>
          </cell>
          <cell r="V5010">
            <v>109</v>
          </cell>
        </row>
        <row r="5011">
          <cell r="A5011" t="str">
            <v>HORSENS</v>
          </cell>
          <cell r="C5011" t="str">
            <v>HANDICAP</v>
          </cell>
          <cell r="I5011" t="str">
            <v>Passagerer</v>
          </cell>
          <cell r="V5011">
            <v>4</v>
          </cell>
        </row>
        <row r="5012">
          <cell r="A5012" t="str">
            <v>HORSENS</v>
          </cell>
          <cell r="C5012" t="str">
            <v>HANDICAP</v>
          </cell>
          <cell r="I5012" t="str">
            <v>Netto</v>
          </cell>
          <cell r="V5012">
            <v>1812.91</v>
          </cell>
        </row>
        <row r="5013">
          <cell r="A5013" t="str">
            <v>HORSENS</v>
          </cell>
          <cell r="C5013" t="str">
            <v>HANDICAP</v>
          </cell>
          <cell r="I5013" t="str">
            <v>Adm.omk</v>
          </cell>
          <cell r="V5013">
            <v>0</v>
          </cell>
        </row>
        <row r="5014">
          <cell r="A5014" t="str">
            <v>HORSENS</v>
          </cell>
          <cell r="C5014" t="str">
            <v>HANDICAP</v>
          </cell>
          <cell r="I5014" t="str">
            <v>EB</v>
          </cell>
          <cell r="V5014">
            <v>800</v>
          </cell>
        </row>
        <row r="5015">
          <cell r="A5015" t="str">
            <v>HORSENS</v>
          </cell>
          <cell r="C5015" t="str">
            <v>HANDICAP</v>
          </cell>
          <cell r="I5015" t="str">
            <v>Ture</v>
          </cell>
          <cell r="V5015">
            <v>4</v>
          </cell>
        </row>
        <row r="5016">
          <cell r="A5016" t="str">
            <v>HORSENS</v>
          </cell>
          <cell r="C5016" t="str">
            <v>HANDICAP</v>
          </cell>
          <cell r="I5016" t="str">
            <v>Rejselængde</v>
          </cell>
          <cell r="V5016">
            <v>200</v>
          </cell>
        </row>
        <row r="5017">
          <cell r="A5017" t="str">
            <v>HORSENS</v>
          </cell>
          <cell r="C5017" t="str">
            <v>HANDICAP</v>
          </cell>
          <cell r="I5017" t="str">
            <v>Passagerer</v>
          </cell>
          <cell r="V5017">
            <v>5</v>
          </cell>
        </row>
        <row r="5018">
          <cell r="A5018" t="str">
            <v>HORSENS</v>
          </cell>
          <cell r="C5018" t="str">
            <v>HANDICAP</v>
          </cell>
          <cell r="I5018" t="str">
            <v>Netto</v>
          </cell>
          <cell r="V5018">
            <v>673.53</v>
          </cell>
        </row>
        <row r="5019">
          <cell r="A5019" t="str">
            <v>HORSENS</v>
          </cell>
          <cell r="C5019" t="str">
            <v>HANDICAP</v>
          </cell>
          <cell r="I5019" t="str">
            <v>Adm.omk</v>
          </cell>
          <cell r="V5019">
            <v>0</v>
          </cell>
        </row>
        <row r="5020">
          <cell r="A5020" t="str">
            <v>HORSENS</v>
          </cell>
          <cell r="C5020" t="str">
            <v>HANDICAP</v>
          </cell>
          <cell r="I5020" t="str">
            <v>EB</v>
          </cell>
          <cell r="V5020">
            <v>216</v>
          </cell>
        </row>
        <row r="5021">
          <cell r="A5021" t="str">
            <v>HORSENS</v>
          </cell>
          <cell r="C5021" t="str">
            <v>HANDICAP</v>
          </cell>
          <cell r="I5021" t="str">
            <v>Ture</v>
          </cell>
          <cell r="V5021">
            <v>1</v>
          </cell>
        </row>
        <row r="5022">
          <cell r="A5022" t="str">
            <v>HORSENS</v>
          </cell>
          <cell r="C5022" t="str">
            <v>HANDICAP</v>
          </cell>
          <cell r="I5022" t="str">
            <v>Rejselængde</v>
          </cell>
          <cell r="V5022">
            <v>54</v>
          </cell>
        </row>
        <row r="5023">
          <cell r="A5023" t="str">
            <v>HORSENS</v>
          </cell>
          <cell r="C5023" t="str">
            <v>HANDICAP</v>
          </cell>
          <cell r="I5023" t="str">
            <v>Passagerer</v>
          </cell>
          <cell r="V5023">
            <v>2</v>
          </cell>
        </row>
        <row r="5024">
          <cell r="A5024" t="str">
            <v>HORSENS</v>
          </cell>
          <cell r="C5024" t="str">
            <v>HANDICAP</v>
          </cell>
          <cell r="I5024" t="str">
            <v>Netto</v>
          </cell>
          <cell r="V5024">
            <v>2642.66</v>
          </cell>
        </row>
        <row r="5025">
          <cell r="A5025" t="str">
            <v>HORSENS</v>
          </cell>
          <cell r="C5025" t="str">
            <v>HANDICAP</v>
          </cell>
          <cell r="I5025" t="str">
            <v>Adm.omk</v>
          </cell>
          <cell r="V5025">
            <v>0</v>
          </cell>
        </row>
        <row r="5026">
          <cell r="A5026" t="str">
            <v>HORSENS</v>
          </cell>
          <cell r="C5026" t="str">
            <v>HANDICAP</v>
          </cell>
          <cell r="I5026" t="str">
            <v>EB</v>
          </cell>
          <cell r="V5026">
            <v>910</v>
          </cell>
        </row>
        <row r="5027">
          <cell r="A5027" t="str">
            <v>HORSENS</v>
          </cell>
          <cell r="C5027" t="str">
            <v>HANDICAP</v>
          </cell>
          <cell r="I5027" t="str">
            <v>Ture</v>
          </cell>
          <cell r="V5027">
            <v>2</v>
          </cell>
        </row>
        <row r="5028">
          <cell r="A5028" t="str">
            <v>HORSENS</v>
          </cell>
          <cell r="C5028" t="str">
            <v>HANDICAP</v>
          </cell>
          <cell r="I5028" t="str">
            <v>Rejselængde</v>
          </cell>
          <cell r="V5028">
            <v>182</v>
          </cell>
        </row>
        <row r="5029">
          <cell r="A5029" t="str">
            <v>HORSENS</v>
          </cell>
          <cell r="C5029" t="str">
            <v>HANDICAP</v>
          </cell>
          <cell r="I5029" t="str">
            <v>Passagerer</v>
          </cell>
          <cell r="V5029">
            <v>3</v>
          </cell>
        </row>
        <row r="5030">
          <cell r="A5030" t="str">
            <v>HORSENS</v>
          </cell>
          <cell r="C5030" t="str">
            <v>HANDICAP</v>
          </cell>
          <cell r="I5030" t="str">
            <v>Netto</v>
          </cell>
          <cell r="V5030">
            <v>5396.7300000000005</v>
          </cell>
        </row>
        <row r="5031">
          <cell r="A5031" t="str">
            <v>HORSENS</v>
          </cell>
          <cell r="C5031" t="str">
            <v>HANDICAP</v>
          </cell>
          <cell r="I5031" t="str">
            <v>Adm.omk</v>
          </cell>
          <cell r="V5031">
            <v>0</v>
          </cell>
        </row>
        <row r="5032">
          <cell r="A5032" t="str">
            <v>HORSENS</v>
          </cell>
          <cell r="C5032" t="str">
            <v>HANDICAP</v>
          </cell>
          <cell r="I5032" t="str">
            <v>EB</v>
          </cell>
          <cell r="V5032">
            <v>4100</v>
          </cell>
        </row>
        <row r="5033">
          <cell r="A5033" t="str">
            <v>HORSENS</v>
          </cell>
          <cell r="C5033" t="str">
            <v>HANDICAP</v>
          </cell>
          <cell r="I5033" t="str">
            <v>Ture</v>
          </cell>
          <cell r="V5033">
            <v>9</v>
          </cell>
        </row>
        <row r="5034">
          <cell r="A5034" t="str">
            <v>HORSENS</v>
          </cell>
          <cell r="C5034" t="str">
            <v>HANDICAP</v>
          </cell>
          <cell r="I5034" t="str">
            <v>Rejselængde</v>
          </cell>
          <cell r="V5034">
            <v>929</v>
          </cell>
        </row>
        <row r="5035">
          <cell r="A5035" t="str">
            <v>HORSENS</v>
          </cell>
          <cell r="C5035" t="str">
            <v>HANDICAP</v>
          </cell>
          <cell r="I5035" t="str">
            <v>Passagerer</v>
          </cell>
          <cell r="V5035">
            <v>9</v>
          </cell>
        </row>
        <row r="5036">
          <cell r="A5036" t="str">
            <v>HORSENS</v>
          </cell>
          <cell r="C5036" t="str">
            <v>HANDICAP</v>
          </cell>
          <cell r="I5036" t="str">
            <v>Netto</v>
          </cell>
          <cell r="V5036">
            <v>1452.23</v>
          </cell>
        </row>
        <row r="5037">
          <cell r="A5037" t="str">
            <v>HORSENS</v>
          </cell>
          <cell r="C5037" t="str">
            <v>HANDICAP</v>
          </cell>
          <cell r="I5037" t="str">
            <v>Adm.omk</v>
          </cell>
          <cell r="V5037">
            <v>0</v>
          </cell>
        </row>
        <row r="5038">
          <cell r="A5038" t="str">
            <v>HORSENS</v>
          </cell>
          <cell r="C5038" t="str">
            <v>HANDICAP</v>
          </cell>
          <cell r="I5038" t="str">
            <v>EB</v>
          </cell>
          <cell r="V5038">
            <v>752</v>
          </cell>
        </row>
        <row r="5039">
          <cell r="A5039" t="str">
            <v>HORSENS</v>
          </cell>
          <cell r="C5039" t="str">
            <v>HANDICAP</v>
          </cell>
          <cell r="I5039" t="str">
            <v>Ture</v>
          </cell>
          <cell r="V5039">
            <v>2</v>
          </cell>
        </row>
        <row r="5040">
          <cell r="A5040" t="str">
            <v>HORSENS</v>
          </cell>
          <cell r="C5040" t="str">
            <v>HANDICAP</v>
          </cell>
          <cell r="I5040" t="str">
            <v>Rejselængde</v>
          </cell>
          <cell r="V5040">
            <v>188</v>
          </cell>
        </row>
        <row r="5041">
          <cell r="A5041" t="str">
            <v>HORSENS</v>
          </cell>
          <cell r="C5041" t="str">
            <v>HANDICAP</v>
          </cell>
          <cell r="I5041" t="str">
            <v>Passagerer</v>
          </cell>
          <cell r="V5041">
            <v>2</v>
          </cell>
        </row>
        <row r="5042">
          <cell r="A5042" t="str">
            <v>HORSENS</v>
          </cell>
          <cell r="C5042" t="str">
            <v>HANDICAP</v>
          </cell>
          <cell r="I5042" t="str">
            <v>Netto</v>
          </cell>
          <cell r="V5042">
            <v>1259.94</v>
          </cell>
        </row>
        <row r="5043">
          <cell r="A5043" t="str">
            <v>HORSENS</v>
          </cell>
          <cell r="C5043" t="str">
            <v>HANDICAP</v>
          </cell>
          <cell r="I5043" t="str">
            <v>Adm.omk</v>
          </cell>
          <cell r="V5043">
            <v>0</v>
          </cell>
        </row>
        <row r="5044">
          <cell r="A5044" t="str">
            <v>HORSENS</v>
          </cell>
          <cell r="C5044" t="str">
            <v>HANDICAP</v>
          </cell>
          <cell r="I5044" t="str">
            <v>EB</v>
          </cell>
          <cell r="V5044">
            <v>752</v>
          </cell>
        </row>
        <row r="5045">
          <cell r="A5045" t="str">
            <v>HORSENS</v>
          </cell>
          <cell r="C5045" t="str">
            <v>HANDICAP</v>
          </cell>
          <cell r="I5045" t="str">
            <v>Ture</v>
          </cell>
          <cell r="V5045">
            <v>2</v>
          </cell>
        </row>
        <row r="5046">
          <cell r="A5046" t="str">
            <v>HORSENS</v>
          </cell>
          <cell r="C5046" t="str">
            <v>HANDICAP</v>
          </cell>
          <cell r="I5046" t="str">
            <v>Rejselængde</v>
          </cell>
          <cell r="V5046">
            <v>188</v>
          </cell>
        </row>
        <row r="5047">
          <cell r="A5047" t="str">
            <v>HORSENS</v>
          </cell>
          <cell r="C5047" t="str">
            <v>HANDICAP</v>
          </cell>
          <cell r="I5047" t="str">
            <v>Passagerer</v>
          </cell>
          <cell r="V5047">
            <v>2</v>
          </cell>
        </row>
        <row r="5048">
          <cell r="A5048" t="str">
            <v>HORSENS</v>
          </cell>
          <cell r="C5048" t="str">
            <v>HANDICAP</v>
          </cell>
          <cell r="I5048" t="str">
            <v>Netto</v>
          </cell>
          <cell r="V5048">
            <v>975.72</v>
          </cell>
        </row>
        <row r="5049">
          <cell r="A5049" t="str">
            <v>HORSENS</v>
          </cell>
          <cell r="C5049" t="str">
            <v>HANDICAP</v>
          </cell>
          <cell r="I5049" t="str">
            <v>Adm.omk</v>
          </cell>
          <cell r="V5049">
            <v>0</v>
          </cell>
        </row>
        <row r="5050">
          <cell r="A5050" t="str">
            <v>HORSENS</v>
          </cell>
          <cell r="C5050" t="str">
            <v>HANDICAP</v>
          </cell>
          <cell r="I5050" t="str">
            <v>EB</v>
          </cell>
          <cell r="V5050">
            <v>413</v>
          </cell>
        </row>
        <row r="5051">
          <cell r="A5051" t="str">
            <v>HORSENS</v>
          </cell>
          <cell r="C5051" t="str">
            <v>HANDICAP</v>
          </cell>
          <cell r="I5051" t="str">
            <v>Ture</v>
          </cell>
          <cell r="V5051">
            <v>1</v>
          </cell>
        </row>
        <row r="5052">
          <cell r="A5052" t="str">
            <v>HORSENS</v>
          </cell>
          <cell r="C5052" t="str">
            <v>HANDICAP</v>
          </cell>
          <cell r="I5052" t="str">
            <v>Rejselængde</v>
          </cell>
          <cell r="V5052">
            <v>101</v>
          </cell>
        </row>
        <row r="5053">
          <cell r="A5053" t="str">
            <v>HORSENS</v>
          </cell>
          <cell r="C5053" t="str">
            <v>HANDICAP</v>
          </cell>
          <cell r="I5053" t="str">
            <v>Passagerer</v>
          </cell>
          <cell r="V5053">
            <v>1</v>
          </cell>
        </row>
        <row r="5054">
          <cell r="A5054" t="str">
            <v>HORSENS</v>
          </cell>
          <cell r="C5054" t="str">
            <v>HANDICAP</v>
          </cell>
          <cell r="I5054" t="str">
            <v>Netto</v>
          </cell>
          <cell r="V5054">
            <v>2688.5299999999997</v>
          </cell>
        </row>
        <row r="5055">
          <cell r="A5055" t="str">
            <v>HORSENS</v>
          </cell>
          <cell r="C5055" t="str">
            <v>HANDICAP</v>
          </cell>
          <cell r="I5055" t="str">
            <v>Adm.omk</v>
          </cell>
          <cell r="V5055">
            <v>0</v>
          </cell>
        </row>
        <row r="5056">
          <cell r="A5056" t="str">
            <v>HORSENS</v>
          </cell>
          <cell r="C5056" t="str">
            <v>HANDICAP</v>
          </cell>
          <cell r="I5056" t="str">
            <v>EB</v>
          </cell>
          <cell r="V5056">
            <v>822</v>
          </cell>
        </row>
        <row r="5057">
          <cell r="A5057" t="str">
            <v>HORSENS</v>
          </cell>
          <cell r="C5057" t="str">
            <v>HANDICAP</v>
          </cell>
          <cell r="I5057" t="str">
            <v>Ture</v>
          </cell>
          <cell r="V5057">
            <v>4</v>
          </cell>
        </row>
        <row r="5058">
          <cell r="A5058" t="str">
            <v>HORSENS</v>
          </cell>
          <cell r="C5058" t="str">
            <v>HANDICAP</v>
          </cell>
          <cell r="I5058" t="str">
            <v>Rejselængde</v>
          </cell>
          <cell r="V5058">
            <v>181</v>
          </cell>
        </row>
        <row r="5059">
          <cell r="A5059" t="str">
            <v>HORSENS</v>
          </cell>
          <cell r="C5059" t="str">
            <v>HANDICAP</v>
          </cell>
          <cell r="I5059" t="str">
            <v>Passagerer</v>
          </cell>
          <cell r="V5059">
            <v>5</v>
          </cell>
        </row>
        <row r="5060">
          <cell r="A5060" t="str">
            <v>HORSENS</v>
          </cell>
          <cell r="C5060" t="str">
            <v>HANDICAP</v>
          </cell>
          <cell r="I5060" t="str">
            <v>Netto</v>
          </cell>
          <cell r="V5060">
            <v>698.29</v>
          </cell>
        </row>
        <row r="5061">
          <cell r="A5061" t="str">
            <v>HORSENS</v>
          </cell>
          <cell r="C5061" t="str">
            <v>HANDICAP</v>
          </cell>
          <cell r="I5061" t="str">
            <v>Adm.omk</v>
          </cell>
          <cell r="V5061">
            <v>0</v>
          </cell>
        </row>
        <row r="5062">
          <cell r="A5062" t="str">
            <v>HORSENS</v>
          </cell>
          <cell r="C5062" t="str">
            <v>HANDICAP</v>
          </cell>
          <cell r="I5062" t="str">
            <v>EB</v>
          </cell>
          <cell r="V5062">
            <v>200</v>
          </cell>
        </row>
        <row r="5063">
          <cell r="A5063" t="str">
            <v>HORSENS</v>
          </cell>
          <cell r="C5063" t="str">
            <v>HANDICAP</v>
          </cell>
          <cell r="I5063" t="str">
            <v>Ture</v>
          </cell>
          <cell r="V5063">
            <v>1</v>
          </cell>
        </row>
        <row r="5064">
          <cell r="A5064" t="str">
            <v>HORSENS</v>
          </cell>
          <cell r="C5064" t="str">
            <v>HANDICAP</v>
          </cell>
          <cell r="I5064" t="str">
            <v>Rejselængde</v>
          </cell>
          <cell r="V5064">
            <v>50</v>
          </cell>
        </row>
        <row r="5065">
          <cell r="A5065" t="str">
            <v>HORSENS</v>
          </cell>
          <cell r="C5065" t="str">
            <v>HANDICAP</v>
          </cell>
          <cell r="I5065" t="str">
            <v>Passagerer</v>
          </cell>
          <cell r="V5065">
            <v>1</v>
          </cell>
        </row>
        <row r="5066">
          <cell r="A5066" t="str">
            <v>HORSENS</v>
          </cell>
          <cell r="C5066" t="str">
            <v>HANDICAP</v>
          </cell>
          <cell r="I5066" t="str">
            <v>Netto</v>
          </cell>
          <cell r="V5066">
            <v>2435.79</v>
          </cell>
        </row>
        <row r="5067">
          <cell r="A5067" t="str">
            <v>HORSENS</v>
          </cell>
          <cell r="C5067" t="str">
            <v>HANDICAP</v>
          </cell>
          <cell r="I5067" t="str">
            <v>Adm.omk</v>
          </cell>
          <cell r="V5067">
            <v>0</v>
          </cell>
        </row>
        <row r="5068">
          <cell r="A5068" t="str">
            <v>HORSENS</v>
          </cell>
          <cell r="C5068" t="str">
            <v>HANDICAP</v>
          </cell>
          <cell r="I5068" t="str">
            <v>EB</v>
          </cell>
          <cell r="V5068">
            <v>708</v>
          </cell>
        </row>
        <row r="5069">
          <cell r="A5069" t="str">
            <v>HORSENS</v>
          </cell>
          <cell r="C5069" t="str">
            <v>HANDICAP</v>
          </cell>
          <cell r="I5069" t="str">
            <v>Ture</v>
          </cell>
          <cell r="V5069">
            <v>3</v>
          </cell>
        </row>
        <row r="5070">
          <cell r="A5070" t="str">
            <v>HORSENS</v>
          </cell>
          <cell r="C5070" t="str">
            <v>HANDICAP</v>
          </cell>
          <cell r="I5070" t="str">
            <v>Rejselængde</v>
          </cell>
          <cell r="V5070">
            <v>177</v>
          </cell>
        </row>
        <row r="5071">
          <cell r="A5071" t="str">
            <v>HORSENS</v>
          </cell>
          <cell r="C5071" t="str">
            <v>HANDICAP</v>
          </cell>
          <cell r="I5071" t="str">
            <v>Passagerer</v>
          </cell>
          <cell r="V5071">
            <v>3</v>
          </cell>
        </row>
        <row r="5072">
          <cell r="A5072" t="str">
            <v>HORSENS</v>
          </cell>
          <cell r="C5072" t="str">
            <v>HANDICAP</v>
          </cell>
          <cell r="I5072" t="str">
            <v>Netto</v>
          </cell>
          <cell r="V5072">
            <v>6288.41</v>
          </cell>
        </row>
        <row r="5073">
          <cell r="A5073" t="str">
            <v>HORSENS</v>
          </cell>
          <cell r="C5073" t="str">
            <v>HANDICAP</v>
          </cell>
          <cell r="I5073" t="str">
            <v>Adm.omk</v>
          </cell>
          <cell r="V5073">
            <v>0</v>
          </cell>
        </row>
        <row r="5074">
          <cell r="A5074" t="str">
            <v>HORSENS</v>
          </cell>
          <cell r="C5074" t="str">
            <v>HANDICAP</v>
          </cell>
          <cell r="I5074" t="str">
            <v>EB</v>
          </cell>
          <cell r="V5074">
            <v>3090</v>
          </cell>
        </row>
        <row r="5075">
          <cell r="A5075" t="str">
            <v>HORSENS</v>
          </cell>
          <cell r="C5075" t="str">
            <v>HANDICAP</v>
          </cell>
          <cell r="I5075" t="str">
            <v>Ture</v>
          </cell>
          <cell r="V5075">
            <v>14</v>
          </cell>
        </row>
        <row r="5076">
          <cell r="A5076" t="str">
            <v>HORSENS</v>
          </cell>
          <cell r="C5076" t="str">
            <v>HANDICAP</v>
          </cell>
          <cell r="I5076" t="str">
            <v>Rejselængde</v>
          </cell>
          <cell r="V5076">
            <v>656</v>
          </cell>
        </row>
        <row r="5077">
          <cell r="A5077" t="str">
            <v>HORSENS</v>
          </cell>
          <cell r="C5077" t="str">
            <v>HANDICAP</v>
          </cell>
          <cell r="I5077" t="str">
            <v>Passagerer</v>
          </cell>
          <cell r="V5077">
            <v>19</v>
          </cell>
        </row>
        <row r="5078">
          <cell r="A5078" t="str">
            <v>HORSENS</v>
          </cell>
          <cell r="C5078" t="str">
            <v>HANDICAP</v>
          </cell>
          <cell r="I5078" t="str">
            <v>Netto</v>
          </cell>
          <cell r="V5078">
            <v>8755.1299999999992</v>
          </cell>
        </row>
        <row r="5079">
          <cell r="A5079" t="str">
            <v>HORSENS</v>
          </cell>
          <cell r="C5079" t="str">
            <v>HANDICAP</v>
          </cell>
          <cell r="I5079" t="str">
            <v>Adm.omk</v>
          </cell>
          <cell r="V5079">
            <v>0</v>
          </cell>
        </row>
        <row r="5080">
          <cell r="A5080" t="str">
            <v>HORSENS</v>
          </cell>
          <cell r="C5080" t="str">
            <v>HANDICAP</v>
          </cell>
          <cell r="I5080" t="str">
            <v>EB</v>
          </cell>
          <cell r="V5080">
            <v>4498</v>
          </cell>
        </row>
        <row r="5081">
          <cell r="A5081" t="str">
            <v>HORSENS</v>
          </cell>
          <cell r="C5081" t="str">
            <v>HANDICAP</v>
          </cell>
          <cell r="I5081" t="str">
            <v>Ture</v>
          </cell>
          <cell r="V5081">
            <v>26</v>
          </cell>
        </row>
        <row r="5082">
          <cell r="A5082" t="str">
            <v>HORSENS</v>
          </cell>
          <cell r="C5082" t="str">
            <v>HANDICAP</v>
          </cell>
          <cell r="I5082" t="str">
            <v>Rejselængde</v>
          </cell>
          <cell r="V5082">
            <v>1089</v>
          </cell>
        </row>
        <row r="5083">
          <cell r="A5083" t="str">
            <v>HORSENS</v>
          </cell>
          <cell r="C5083" t="str">
            <v>HANDICAP</v>
          </cell>
          <cell r="I5083" t="str">
            <v>Passagerer</v>
          </cell>
          <cell r="V5083">
            <v>27</v>
          </cell>
        </row>
        <row r="5084">
          <cell r="A5084" t="str">
            <v>HORSENS</v>
          </cell>
          <cell r="C5084" t="str">
            <v>HANDICAP</v>
          </cell>
          <cell r="I5084" t="str">
            <v>Netto</v>
          </cell>
          <cell r="V5084">
            <v>1507</v>
          </cell>
        </row>
        <row r="5085">
          <cell r="A5085" t="str">
            <v>HORSENS</v>
          </cell>
          <cell r="C5085" t="str">
            <v>HANDICAP</v>
          </cell>
          <cell r="I5085" t="str">
            <v>Adm.omk</v>
          </cell>
          <cell r="V5085">
            <v>0</v>
          </cell>
        </row>
        <row r="5086">
          <cell r="A5086" t="str">
            <v>HORSENS</v>
          </cell>
          <cell r="C5086" t="str">
            <v>HANDICAP</v>
          </cell>
          <cell r="I5086" t="str">
            <v>EB</v>
          </cell>
          <cell r="V5086">
            <v>344</v>
          </cell>
        </row>
        <row r="5087">
          <cell r="A5087" t="str">
            <v>HORSENS</v>
          </cell>
          <cell r="C5087" t="str">
            <v>HANDICAP</v>
          </cell>
          <cell r="I5087" t="str">
            <v>Ture</v>
          </cell>
          <cell r="V5087">
            <v>1</v>
          </cell>
        </row>
        <row r="5088">
          <cell r="A5088" t="str">
            <v>HORSENS</v>
          </cell>
          <cell r="C5088" t="str">
            <v>HANDICAP</v>
          </cell>
          <cell r="I5088" t="str">
            <v>Rejselængde</v>
          </cell>
          <cell r="V5088">
            <v>86</v>
          </cell>
        </row>
        <row r="5089">
          <cell r="A5089" t="str">
            <v>HORSENS</v>
          </cell>
          <cell r="C5089" t="str">
            <v>HANDICAP</v>
          </cell>
          <cell r="I5089" t="str">
            <v>Passagerer</v>
          </cell>
          <cell r="V5089">
            <v>1</v>
          </cell>
        </row>
        <row r="5090">
          <cell r="A5090" t="str">
            <v>HORSENS</v>
          </cell>
          <cell r="C5090" t="str">
            <v>HANDICAP</v>
          </cell>
          <cell r="I5090" t="str">
            <v>Netto</v>
          </cell>
          <cell r="V5090">
            <v>45627.539999999994</v>
          </cell>
        </row>
        <row r="5091">
          <cell r="A5091" t="str">
            <v>HORSENS</v>
          </cell>
          <cell r="C5091" t="str">
            <v>HANDICAP</v>
          </cell>
          <cell r="I5091" t="str">
            <v>Adm.omk</v>
          </cell>
          <cell r="V5091">
            <v>0</v>
          </cell>
        </row>
        <row r="5092">
          <cell r="A5092" t="str">
            <v>HORSENS</v>
          </cell>
          <cell r="C5092" t="str">
            <v>HANDICAP</v>
          </cell>
          <cell r="I5092" t="str">
            <v>EB</v>
          </cell>
          <cell r="V5092">
            <v>5727</v>
          </cell>
        </row>
        <row r="5093">
          <cell r="A5093" t="str">
            <v>HORSENS</v>
          </cell>
          <cell r="C5093" t="str">
            <v>HANDICAP</v>
          </cell>
          <cell r="I5093" t="str">
            <v>Ture</v>
          </cell>
          <cell r="V5093">
            <v>72</v>
          </cell>
        </row>
        <row r="5094">
          <cell r="A5094" t="str">
            <v>HORSENS</v>
          </cell>
          <cell r="C5094" t="str">
            <v>HANDICAP</v>
          </cell>
          <cell r="I5094" t="str">
            <v>Rejselængde</v>
          </cell>
          <cell r="V5094">
            <v>1328</v>
          </cell>
        </row>
        <row r="5095">
          <cell r="A5095" t="str">
            <v>HORSENS</v>
          </cell>
          <cell r="C5095" t="str">
            <v>HANDICAP</v>
          </cell>
          <cell r="I5095" t="str">
            <v>Passagerer</v>
          </cell>
          <cell r="V5095">
            <v>89</v>
          </cell>
        </row>
        <row r="5096">
          <cell r="A5096" t="str">
            <v>HORSENS</v>
          </cell>
          <cell r="C5096" t="str">
            <v>HANDICAP</v>
          </cell>
          <cell r="I5096" t="str">
            <v>Netto</v>
          </cell>
          <cell r="V5096">
            <v>26536.239999999998</v>
          </cell>
        </row>
        <row r="5097">
          <cell r="A5097" t="str">
            <v>HORSENS</v>
          </cell>
          <cell r="C5097" t="str">
            <v>HANDICAP</v>
          </cell>
          <cell r="I5097" t="str">
            <v>Adm.omk</v>
          </cell>
          <cell r="V5097">
            <v>0</v>
          </cell>
        </row>
        <row r="5098">
          <cell r="A5098" t="str">
            <v>HORSENS</v>
          </cell>
          <cell r="C5098" t="str">
            <v>HANDICAP</v>
          </cell>
          <cell r="I5098" t="str">
            <v>EB</v>
          </cell>
          <cell r="V5098">
            <v>7163</v>
          </cell>
        </row>
        <row r="5099">
          <cell r="A5099" t="str">
            <v>HORSENS</v>
          </cell>
          <cell r="C5099" t="str">
            <v>HANDICAP</v>
          </cell>
          <cell r="I5099" t="str">
            <v>Ture</v>
          </cell>
          <cell r="V5099">
            <v>98</v>
          </cell>
        </row>
        <row r="5100">
          <cell r="A5100" t="str">
            <v>HORSENS</v>
          </cell>
          <cell r="C5100" t="str">
            <v>HANDICAP</v>
          </cell>
          <cell r="I5100" t="str">
            <v>Rejselængde</v>
          </cell>
          <cell r="V5100">
            <v>1695</v>
          </cell>
        </row>
        <row r="5101">
          <cell r="A5101" t="str">
            <v>HORSENS</v>
          </cell>
          <cell r="C5101" t="str">
            <v>HANDICAP</v>
          </cell>
          <cell r="I5101" t="str">
            <v>Passagerer</v>
          </cell>
          <cell r="V5101">
            <v>108</v>
          </cell>
        </row>
        <row r="5102">
          <cell r="A5102" t="str">
            <v>HORSENS</v>
          </cell>
          <cell r="C5102" t="str">
            <v>HANDICAP</v>
          </cell>
          <cell r="I5102" t="str">
            <v>Netto</v>
          </cell>
          <cell r="V5102">
            <v>63243.410000000011</v>
          </cell>
        </row>
        <row r="5103">
          <cell r="A5103" t="str">
            <v>HORSENS</v>
          </cell>
          <cell r="C5103" t="str">
            <v>HANDICAP</v>
          </cell>
          <cell r="I5103" t="str">
            <v>Adm.omk</v>
          </cell>
          <cell r="V5103">
            <v>0</v>
          </cell>
        </row>
        <row r="5104">
          <cell r="A5104" t="str">
            <v>HORSENS</v>
          </cell>
          <cell r="C5104" t="str">
            <v>HANDICAP</v>
          </cell>
          <cell r="I5104" t="str">
            <v>EB</v>
          </cell>
          <cell r="V5104">
            <v>9981</v>
          </cell>
        </row>
        <row r="5105">
          <cell r="A5105" t="str">
            <v>HORSENS</v>
          </cell>
          <cell r="C5105" t="str">
            <v>HANDICAP</v>
          </cell>
          <cell r="I5105" t="str">
            <v>Ture</v>
          </cell>
          <cell r="V5105">
            <v>118</v>
          </cell>
        </row>
        <row r="5106">
          <cell r="A5106" t="str">
            <v>HORSENS</v>
          </cell>
          <cell r="C5106" t="str">
            <v>HANDICAP</v>
          </cell>
          <cell r="I5106" t="str">
            <v>Rejselængde</v>
          </cell>
          <cell r="V5106">
            <v>2426</v>
          </cell>
        </row>
        <row r="5107">
          <cell r="A5107" t="str">
            <v>HORSENS</v>
          </cell>
          <cell r="C5107" t="str">
            <v>HANDICAP</v>
          </cell>
          <cell r="I5107" t="str">
            <v>Passagerer</v>
          </cell>
          <cell r="V5107">
            <v>124</v>
          </cell>
        </row>
        <row r="5108">
          <cell r="A5108" t="str">
            <v>HORSENS</v>
          </cell>
          <cell r="C5108" t="str">
            <v>HANDICAP</v>
          </cell>
          <cell r="I5108" t="str">
            <v>Netto</v>
          </cell>
          <cell r="V5108">
            <v>23247.08</v>
          </cell>
        </row>
        <row r="5109">
          <cell r="A5109" t="str">
            <v>HORSENS</v>
          </cell>
          <cell r="C5109" t="str">
            <v>HANDICAP</v>
          </cell>
          <cell r="I5109" t="str">
            <v>Adm.omk</v>
          </cell>
          <cell r="V5109">
            <v>0</v>
          </cell>
        </row>
        <row r="5110">
          <cell r="A5110" t="str">
            <v>HORSENS</v>
          </cell>
          <cell r="C5110" t="str">
            <v>HANDICAP</v>
          </cell>
          <cell r="I5110" t="str">
            <v>EB</v>
          </cell>
          <cell r="V5110">
            <v>6179</v>
          </cell>
        </row>
        <row r="5111">
          <cell r="A5111" t="str">
            <v>HORSENS</v>
          </cell>
          <cell r="C5111" t="str">
            <v>HANDICAP</v>
          </cell>
          <cell r="I5111" t="str">
            <v>Ture</v>
          </cell>
          <cell r="V5111">
            <v>70</v>
          </cell>
        </row>
        <row r="5112">
          <cell r="A5112" t="str">
            <v>HORSENS</v>
          </cell>
          <cell r="C5112" t="str">
            <v>HANDICAP</v>
          </cell>
          <cell r="I5112" t="str">
            <v>Rejselængde</v>
          </cell>
          <cell r="V5112">
            <v>1399</v>
          </cell>
        </row>
        <row r="5113">
          <cell r="A5113" t="str">
            <v>HORSENS</v>
          </cell>
          <cell r="C5113" t="str">
            <v>HANDICAP</v>
          </cell>
          <cell r="I5113" t="str">
            <v>Passagerer</v>
          </cell>
          <cell r="V5113">
            <v>88</v>
          </cell>
        </row>
        <row r="5114">
          <cell r="A5114" t="str">
            <v>HORSENS</v>
          </cell>
          <cell r="C5114" t="str">
            <v>HANDICAP</v>
          </cell>
          <cell r="I5114" t="str">
            <v>Netto</v>
          </cell>
          <cell r="V5114">
            <v>1221.6799999999998</v>
          </cell>
        </row>
        <row r="5115">
          <cell r="A5115" t="str">
            <v>HORSENS</v>
          </cell>
          <cell r="C5115" t="str">
            <v>HANDICAP</v>
          </cell>
          <cell r="I5115" t="str">
            <v>Adm.omk</v>
          </cell>
          <cell r="V5115">
            <v>0</v>
          </cell>
        </row>
        <row r="5116">
          <cell r="A5116" t="str">
            <v>HORSENS</v>
          </cell>
          <cell r="C5116" t="str">
            <v>HANDICAP</v>
          </cell>
          <cell r="I5116" t="str">
            <v>EB</v>
          </cell>
          <cell r="V5116">
            <v>221</v>
          </cell>
        </row>
        <row r="5117">
          <cell r="A5117" t="str">
            <v>HORSENS</v>
          </cell>
          <cell r="C5117" t="str">
            <v>HANDICAP</v>
          </cell>
          <cell r="I5117" t="str">
            <v>Ture</v>
          </cell>
          <cell r="V5117">
            <v>2</v>
          </cell>
        </row>
        <row r="5118">
          <cell r="A5118" t="str">
            <v>HORSENS</v>
          </cell>
          <cell r="C5118" t="str">
            <v>HANDICAP</v>
          </cell>
          <cell r="I5118" t="str">
            <v>Rejselængde</v>
          </cell>
          <cell r="V5118">
            <v>29</v>
          </cell>
        </row>
        <row r="5119">
          <cell r="A5119" t="str">
            <v>HORSENS</v>
          </cell>
          <cell r="C5119" t="str">
            <v>HANDICAP</v>
          </cell>
          <cell r="I5119" t="str">
            <v>Passagerer</v>
          </cell>
          <cell r="V5119">
            <v>6</v>
          </cell>
        </row>
        <row r="5120">
          <cell r="A5120" t="str">
            <v>HORSENS</v>
          </cell>
          <cell r="C5120" t="str">
            <v>HANDICAP</v>
          </cell>
          <cell r="I5120" t="str">
            <v>Netto</v>
          </cell>
          <cell r="V5120">
            <v>1236.78</v>
          </cell>
        </row>
        <row r="5121">
          <cell r="A5121" t="str">
            <v>HORSENS</v>
          </cell>
          <cell r="C5121" t="str">
            <v>HANDICAP</v>
          </cell>
          <cell r="I5121" t="str">
            <v>Adm.omk</v>
          </cell>
          <cell r="V5121">
            <v>0</v>
          </cell>
        </row>
        <row r="5122">
          <cell r="A5122" t="str">
            <v>HORSENS</v>
          </cell>
          <cell r="C5122" t="str">
            <v>HANDICAP</v>
          </cell>
          <cell r="I5122" t="str">
            <v>EB</v>
          </cell>
          <cell r="V5122">
            <v>342</v>
          </cell>
        </row>
        <row r="5123">
          <cell r="A5123" t="str">
            <v>HORSENS</v>
          </cell>
          <cell r="C5123" t="str">
            <v>HANDICAP</v>
          </cell>
          <cell r="I5123" t="str">
            <v>Ture</v>
          </cell>
          <cell r="V5123">
            <v>4</v>
          </cell>
        </row>
        <row r="5124">
          <cell r="A5124" t="str">
            <v>HORSENS</v>
          </cell>
          <cell r="C5124" t="str">
            <v>HANDICAP</v>
          </cell>
          <cell r="I5124" t="str">
            <v>Rejselængde</v>
          </cell>
          <cell r="V5124">
            <v>65</v>
          </cell>
        </row>
        <row r="5125">
          <cell r="A5125" t="str">
            <v>HORSENS</v>
          </cell>
          <cell r="C5125" t="str">
            <v>HANDICAP</v>
          </cell>
          <cell r="I5125" t="str">
            <v>Passagerer</v>
          </cell>
          <cell r="V5125">
            <v>6</v>
          </cell>
        </row>
        <row r="5126">
          <cell r="A5126" t="str">
            <v>HORSENS</v>
          </cell>
          <cell r="C5126" t="str">
            <v>HANDICAP</v>
          </cell>
          <cell r="I5126" t="str">
            <v>Netto</v>
          </cell>
          <cell r="V5126">
            <v>378.89</v>
          </cell>
        </row>
        <row r="5127">
          <cell r="A5127" t="str">
            <v>HORSENS</v>
          </cell>
          <cell r="C5127" t="str">
            <v>HANDICAP</v>
          </cell>
          <cell r="I5127" t="str">
            <v>Adm.omk</v>
          </cell>
          <cell r="V5127">
            <v>0</v>
          </cell>
        </row>
        <row r="5128">
          <cell r="A5128" t="str">
            <v>HORSENS</v>
          </cell>
          <cell r="C5128" t="str">
            <v>HANDICAP</v>
          </cell>
          <cell r="I5128" t="str">
            <v>EB</v>
          </cell>
          <cell r="V5128">
            <v>0</v>
          </cell>
        </row>
        <row r="5129">
          <cell r="A5129" t="str">
            <v>HORSENS</v>
          </cell>
          <cell r="C5129" t="str">
            <v>HANDICAP</v>
          </cell>
          <cell r="I5129" t="str">
            <v>Ture</v>
          </cell>
          <cell r="V5129">
            <v>1</v>
          </cell>
        </row>
        <row r="5130">
          <cell r="A5130" t="str">
            <v>HORSENS</v>
          </cell>
          <cell r="C5130" t="str">
            <v>HANDICAP</v>
          </cell>
          <cell r="I5130" t="str">
            <v>Rejselængde</v>
          </cell>
          <cell r="V5130">
            <v>23</v>
          </cell>
        </row>
        <row r="5131">
          <cell r="A5131" t="str">
            <v>HORSENS</v>
          </cell>
          <cell r="C5131" t="str">
            <v>HANDICAP</v>
          </cell>
          <cell r="I5131" t="str">
            <v>Passagerer</v>
          </cell>
          <cell r="V5131">
            <v>1</v>
          </cell>
        </row>
        <row r="5132">
          <cell r="A5132" t="str">
            <v>HORSENS</v>
          </cell>
          <cell r="C5132" t="str">
            <v>HANDICAP</v>
          </cell>
          <cell r="I5132" t="str">
            <v>Netto</v>
          </cell>
          <cell r="V5132">
            <v>764.36</v>
          </cell>
        </row>
        <row r="5133">
          <cell r="A5133" t="str">
            <v>HORSENS</v>
          </cell>
          <cell r="C5133" t="str">
            <v>HANDICAP</v>
          </cell>
          <cell r="I5133" t="str">
            <v>Adm.omk</v>
          </cell>
          <cell r="V5133">
            <v>0</v>
          </cell>
        </row>
        <row r="5134">
          <cell r="A5134" t="str">
            <v>HORSENS</v>
          </cell>
          <cell r="C5134" t="str">
            <v>HANDICAP</v>
          </cell>
          <cell r="I5134" t="str">
            <v>EB</v>
          </cell>
          <cell r="V5134">
            <v>462</v>
          </cell>
        </row>
        <row r="5135">
          <cell r="A5135" t="str">
            <v>HORSENS</v>
          </cell>
          <cell r="C5135" t="str">
            <v>HANDICAP</v>
          </cell>
          <cell r="I5135" t="str">
            <v>Ture</v>
          </cell>
          <cell r="V5135">
            <v>2</v>
          </cell>
        </row>
        <row r="5136">
          <cell r="A5136" t="str">
            <v>HORSENS</v>
          </cell>
          <cell r="C5136" t="str">
            <v>HANDICAP</v>
          </cell>
          <cell r="I5136" t="str">
            <v>Rejselængde</v>
          </cell>
          <cell r="V5136">
            <v>77</v>
          </cell>
        </row>
        <row r="5137">
          <cell r="A5137" t="str">
            <v>HORSENS</v>
          </cell>
          <cell r="C5137" t="str">
            <v>HANDICAP</v>
          </cell>
          <cell r="I5137" t="str">
            <v>Passagerer</v>
          </cell>
          <cell r="V5137">
            <v>4</v>
          </cell>
        </row>
        <row r="5138">
          <cell r="A5138" t="str">
            <v>HORSENS</v>
          </cell>
          <cell r="C5138" t="str">
            <v>HANDICAP</v>
          </cell>
          <cell r="I5138" t="str">
            <v>Netto</v>
          </cell>
          <cell r="V5138">
            <v>1158.26</v>
          </cell>
        </row>
        <row r="5139">
          <cell r="A5139" t="str">
            <v>HORSENS</v>
          </cell>
          <cell r="C5139" t="str">
            <v>HANDICAP</v>
          </cell>
          <cell r="I5139" t="str">
            <v>Adm.omk</v>
          </cell>
          <cell r="V5139">
            <v>0</v>
          </cell>
        </row>
        <row r="5140">
          <cell r="A5140" t="str">
            <v>HORSENS</v>
          </cell>
          <cell r="C5140" t="str">
            <v>HANDICAP</v>
          </cell>
          <cell r="I5140" t="str">
            <v>EB</v>
          </cell>
          <cell r="V5140">
            <v>536</v>
          </cell>
        </row>
        <row r="5141">
          <cell r="A5141" t="str">
            <v>HORSENS</v>
          </cell>
          <cell r="C5141" t="str">
            <v>HANDICAP</v>
          </cell>
          <cell r="I5141" t="str">
            <v>Ture</v>
          </cell>
          <cell r="V5141">
            <v>2</v>
          </cell>
        </row>
        <row r="5142">
          <cell r="A5142" t="str">
            <v>HORSENS</v>
          </cell>
          <cell r="C5142" t="str">
            <v>HANDICAP</v>
          </cell>
          <cell r="I5142" t="str">
            <v>Rejselængde</v>
          </cell>
          <cell r="V5142">
            <v>134</v>
          </cell>
        </row>
        <row r="5143">
          <cell r="A5143" t="str">
            <v>HORSENS</v>
          </cell>
          <cell r="C5143" t="str">
            <v>HANDICAP</v>
          </cell>
          <cell r="I5143" t="str">
            <v>Passagerer</v>
          </cell>
          <cell r="V5143">
            <v>3</v>
          </cell>
        </row>
        <row r="5144">
          <cell r="A5144" t="str">
            <v>HORSENS</v>
          </cell>
          <cell r="C5144" t="str">
            <v>HANDICAP</v>
          </cell>
          <cell r="I5144" t="str">
            <v>Netto</v>
          </cell>
          <cell r="V5144">
            <v>9219.18</v>
          </cell>
        </row>
        <row r="5145">
          <cell r="A5145" t="str">
            <v>HORSENS</v>
          </cell>
          <cell r="C5145" t="str">
            <v>HANDICAP</v>
          </cell>
          <cell r="I5145" t="str">
            <v>Adm.omk</v>
          </cell>
          <cell r="V5145">
            <v>0</v>
          </cell>
        </row>
        <row r="5146">
          <cell r="A5146" t="str">
            <v>HORSENS</v>
          </cell>
          <cell r="C5146" t="str">
            <v>HANDICAP</v>
          </cell>
          <cell r="I5146" t="str">
            <v>EB</v>
          </cell>
          <cell r="V5146">
            <v>1876</v>
          </cell>
        </row>
        <row r="5147">
          <cell r="A5147" t="str">
            <v>HORSENS</v>
          </cell>
          <cell r="C5147" t="str">
            <v>HANDICAP</v>
          </cell>
          <cell r="I5147" t="str">
            <v>Ture</v>
          </cell>
          <cell r="V5147">
            <v>7</v>
          </cell>
        </row>
        <row r="5148">
          <cell r="A5148" t="str">
            <v>HORSENS</v>
          </cell>
          <cell r="C5148" t="str">
            <v>HANDICAP</v>
          </cell>
          <cell r="I5148" t="str">
            <v>Rejselængde</v>
          </cell>
          <cell r="V5148">
            <v>469</v>
          </cell>
        </row>
        <row r="5149">
          <cell r="A5149" t="str">
            <v>HORSENS</v>
          </cell>
          <cell r="C5149" t="str">
            <v>HANDICAP</v>
          </cell>
          <cell r="I5149" t="str">
            <v>Passagerer</v>
          </cell>
          <cell r="V5149">
            <v>7</v>
          </cell>
        </row>
        <row r="5150">
          <cell r="A5150" t="str">
            <v>HORSENS</v>
          </cell>
          <cell r="C5150" t="str">
            <v>HANDICAP</v>
          </cell>
          <cell r="I5150" t="str">
            <v>Netto</v>
          </cell>
          <cell r="V5150">
            <v>2771.46</v>
          </cell>
        </row>
        <row r="5151">
          <cell r="A5151" t="str">
            <v>HORSENS</v>
          </cell>
          <cell r="C5151" t="str">
            <v>HANDICAP</v>
          </cell>
          <cell r="I5151" t="str">
            <v>Adm.omk</v>
          </cell>
          <cell r="V5151">
            <v>0</v>
          </cell>
        </row>
        <row r="5152">
          <cell r="A5152" t="str">
            <v>HORSENS</v>
          </cell>
          <cell r="C5152" t="str">
            <v>HANDICAP</v>
          </cell>
          <cell r="I5152" t="str">
            <v>EB</v>
          </cell>
          <cell r="V5152">
            <v>1068</v>
          </cell>
        </row>
        <row r="5153">
          <cell r="A5153" t="str">
            <v>HORSENS</v>
          </cell>
          <cell r="C5153" t="str">
            <v>HANDICAP</v>
          </cell>
          <cell r="I5153" t="str">
            <v>Ture</v>
          </cell>
          <cell r="V5153">
            <v>3</v>
          </cell>
        </row>
        <row r="5154">
          <cell r="A5154" t="str">
            <v>HORSENS</v>
          </cell>
          <cell r="C5154" t="str">
            <v>HANDICAP</v>
          </cell>
          <cell r="I5154" t="str">
            <v>Rejselængde</v>
          </cell>
          <cell r="V5154">
            <v>189</v>
          </cell>
        </row>
        <row r="5155">
          <cell r="A5155" t="str">
            <v>HORSENS</v>
          </cell>
          <cell r="C5155" t="str">
            <v>HANDICAP</v>
          </cell>
          <cell r="I5155" t="str">
            <v>Passagerer</v>
          </cell>
          <cell r="V5155">
            <v>5</v>
          </cell>
        </row>
        <row r="5156">
          <cell r="A5156" t="str">
            <v>HORSENS</v>
          </cell>
          <cell r="C5156" t="str">
            <v>HANDICAP</v>
          </cell>
          <cell r="I5156" t="str">
            <v>Netto</v>
          </cell>
          <cell r="V5156">
            <v>272.87</v>
          </cell>
        </row>
        <row r="5157">
          <cell r="A5157" t="str">
            <v>HORSENS</v>
          </cell>
          <cell r="C5157" t="str">
            <v>HANDICAP</v>
          </cell>
          <cell r="I5157" t="str">
            <v>Adm.omk</v>
          </cell>
          <cell r="V5157">
            <v>0</v>
          </cell>
        </row>
        <row r="5158">
          <cell r="A5158" t="str">
            <v>HORSENS</v>
          </cell>
          <cell r="C5158" t="str">
            <v>HANDICAP</v>
          </cell>
          <cell r="I5158" t="str">
            <v>EB</v>
          </cell>
          <cell r="V5158">
            <v>48</v>
          </cell>
        </row>
        <row r="5159">
          <cell r="A5159" t="str">
            <v>HORSENS</v>
          </cell>
          <cell r="C5159" t="str">
            <v>HANDICAP</v>
          </cell>
          <cell r="I5159" t="str">
            <v>Ture</v>
          </cell>
          <cell r="V5159">
            <v>1</v>
          </cell>
        </row>
        <row r="5160">
          <cell r="A5160" t="str">
            <v>HORSENS</v>
          </cell>
          <cell r="C5160" t="str">
            <v>HANDICAP</v>
          </cell>
          <cell r="I5160" t="str">
            <v>Rejselængde</v>
          </cell>
          <cell r="V5160">
            <v>12</v>
          </cell>
        </row>
        <row r="5161">
          <cell r="A5161" t="str">
            <v>HORSENS</v>
          </cell>
          <cell r="C5161" t="str">
            <v>HANDICAP</v>
          </cell>
          <cell r="I5161" t="str">
            <v>Passagerer</v>
          </cell>
          <cell r="V5161">
            <v>1</v>
          </cell>
        </row>
        <row r="5162">
          <cell r="A5162" t="str">
            <v>HORSENS</v>
          </cell>
          <cell r="C5162" t="str">
            <v>HANDICAP</v>
          </cell>
          <cell r="I5162" t="str">
            <v>Netto</v>
          </cell>
          <cell r="V5162">
            <v>2509.6099999999997</v>
          </cell>
        </row>
        <row r="5163">
          <cell r="A5163" t="str">
            <v>HORSENS</v>
          </cell>
          <cell r="C5163" t="str">
            <v>HANDICAP</v>
          </cell>
          <cell r="I5163" t="str">
            <v>Adm.omk</v>
          </cell>
          <cell r="V5163">
            <v>0</v>
          </cell>
        </row>
        <row r="5164">
          <cell r="A5164" t="str">
            <v>HORSENS</v>
          </cell>
          <cell r="C5164" t="str">
            <v>HANDICAP</v>
          </cell>
          <cell r="I5164" t="str">
            <v>EB</v>
          </cell>
          <cell r="V5164">
            <v>2084</v>
          </cell>
        </row>
        <row r="5165">
          <cell r="A5165" t="str">
            <v>HORSENS</v>
          </cell>
          <cell r="C5165" t="str">
            <v>HANDICAP</v>
          </cell>
          <cell r="I5165" t="str">
            <v>Ture</v>
          </cell>
          <cell r="V5165">
            <v>10</v>
          </cell>
        </row>
        <row r="5166">
          <cell r="A5166" t="str">
            <v>HORSENS</v>
          </cell>
          <cell r="C5166" t="str">
            <v>HANDICAP</v>
          </cell>
          <cell r="I5166" t="str">
            <v>Rejselængde</v>
          </cell>
          <cell r="V5166">
            <v>485</v>
          </cell>
        </row>
        <row r="5167">
          <cell r="A5167" t="str">
            <v>HORSENS</v>
          </cell>
          <cell r="C5167" t="str">
            <v>HANDICAP</v>
          </cell>
          <cell r="I5167" t="str">
            <v>Passagerer</v>
          </cell>
          <cell r="V5167">
            <v>10</v>
          </cell>
        </row>
        <row r="5168">
          <cell r="A5168" t="str">
            <v>HORSENS</v>
          </cell>
          <cell r="C5168" t="str">
            <v>HANDICAP</v>
          </cell>
          <cell r="I5168" t="str">
            <v>Netto</v>
          </cell>
          <cell r="V5168">
            <v>1567.04</v>
          </cell>
        </row>
        <row r="5169">
          <cell r="A5169" t="str">
            <v>HORSENS</v>
          </cell>
          <cell r="C5169" t="str">
            <v>HANDICAP</v>
          </cell>
          <cell r="I5169" t="str">
            <v>Adm.omk</v>
          </cell>
          <cell r="V5169">
            <v>0</v>
          </cell>
        </row>
        <row r="5170">
          <cell r="A5170" t="str">
            <v>HORSENS</v>
          </cell>
          <cell r="C5170" t="str">
            <v>HANDICAP</v>
          </cell>
          <cell r="I5170" t="str">
            <v>EB</v>
          </cell>
          <cell r="V5170">
            <v>396</v>
          </cell>
        </row>
        <row r="5171">
          <cell r="A5171" t="str">
            <v>HORSENS</v>
          </cell>
          <cell r="C5171" t="str">
            <v>HANDICAP</v>
          </cell>
          <cell r="I5171" t="str">
            <v>Ture</v>
          </cell>
          <cell r="V5171">
            <v>1</v>
          </cell>
        </row>
        <row r="5172">
          <cell r="A5172" t="str">
            <v>HORSENS</v>
          </cell>
          <cell r="C5172" t="str">
            <v>HANDICAP</v>
          </cell>
          <cell r="I5172" t="str">
            <v>Rejselængde</v>
          </cell>
          <cell r="V5172">
            <v>99</v>
          </cell>
        </row>
        <row r="5173">
          <cell r="A5173" t="str">
            <v>HORSENS</v>
          </cell>
          <cell r="C5173" t="str">
            <v>HANDICAP</v>
          </cell>
          <cell r="I5173" t="str">
            <v>Passagerer</v>
          </cell>
          <cell r="V5173">
            <v>1</v>
          </cell>
        </row>
        <row r="5174">
          <cell r="A5174" t="str">
            <v>HORSENS</v>
          </cell>
          <cell r="C5174" t="str">
            <v>HANDICAP</v>
          </cell>
          <cell r="I5174" t="str">
            <v>Netto</v>
          </cell>
          <cell r="V5174">
            <v>40091.32</v>
          </cell>
        </row>
        <row r="5175">
          <cell r="A5175" t="str">
            <v>HORSENS</v>
          </cell>
          <cell r="C5175" t="str">
            <v>HANDICAP</v>
          </cell>
          <cell r="I5175" t="str">
            <v>Adm.omk</v>
          </cell>
          <cell r="V5175">
            <v>0</v>
          </cell>
        </row>
        <row r="5176">
          <cell r="A5176" t="str">
            <v>HORSENS</v>
          </cell>
          <cell r="C5176" t="str">
            <v>HANDICAP</v>
          </cell>
          <cell r="I5176" t="str">
            <v>EB</v>
          </cell>
          <cell r="V5176">
            <v>41676</v>
          </cell>
        </row>
        <row r="5177">
          <cell r="A5177" t="str">
            <v>HORSENS</v>
          </cell>
          <cell r="C5177" t="str">
            <v>HANDICAP</v>
          </cell>
          <cell r="I5177" t="str">
            <v>Ture</v>
          </cell>
          <cell r="V5177">
            <v>98</v>
          </cell>
        </row>
        <row r="5178">
          <cell r="A5178" t="str">
            <v>HORSENS</v>
          </cell>
          <cell r="C5178" t="str">
            <v>HANDICAP</v>
          </cell>
          <cell r="I5178" t="str">
            <v>Rejselængde</v>
          </cell>
          <cell r="V5178">
            <v>9996</v>
          </cell>
        </row>
        <row r="5179">
          <cell r="A5179" t="str">
            <v>HORSENS</v>
          </cell>
          <cell r="C5179" t="str">
            <v>HANDICAP</v>
          </cell>
          <cell r="I5179" t="str">
            <v>Passagerer</v>
          </cell>
          <cell r="V5179">
            <v>98</v>
          </cell>
        </row>
        <row r="5180">
          <cell r="A5180" t="str">
            <v>HORSENS</v>
          </cell>
          <cell r="C5180" t="str">
            <v>FLEXTUR</v>
          </cell>
          <cell r="I5180" t="str">
            <v>Netto</v>
          </cell>
          <cell r="V5180">
            <v>197.47</v>
          </cell>
        </row>
        <row r="5181">
          <cell r="A5181" t="str">
            <v>HORSENS</v>
          </cell>
          <cell r="C5181" t="str">
            <v>FLEXTUR</v>
          </cell>
          <cell r="I5181" t="str">
            <v>Adm.omk</v>
          </cell>
          <cell r="V5181">
            <v>32.159999999999997</v>
          </cell>
        </row>
        <row r="5182">
          <cell r="A5182" t="str">
            <v>HORSENS</v>
          </cell>
          <cell r="C5182" t="str">
            <v>FLEXTUR</v>
          </cell>
          <cell r="I5182" t="str">
            <v>EB</v>
          </cell>
          <cell r="V5182">
            <v>27</v>
          </cell>
        </row>
        <row r="5183">
          <cell r="A5183" t="str">
            <v>HORSENS</v>
          </cell>
          <cell r="C5183" t="str">
            <v>FLEXTUR</v>
          </cell>
          <cell r="I5183" t="str">
            <v>Ture</v>
          </cell>
          <cell r="V5183">
            <v>1</v>
          </cell>
        </row>
        <row r="5184">
          <cell r="A5184" t="str">
            <v>HORSENS</v>
          </cell>
          <cell r="C5184" t="str">
            <v>FLEXTUR</v>
          </cell>
          <cell r="I5184" t="str">
            <v>Rejselængde</v>
          </cell>
          <cell r="V5184">
            <v>9</v>
          </cell>
        </row>
        <row r="5185">
          <cell r="A5185" t="str">
            <v>HORSENS</v>
          </cell>
          <cell r="C5185" t="str">
            <v>FLEXTUR</v>
          </cell>
          <cell r="I5185" t="str">
            <v>Passagerer</v>
          </cell>
          <cell r="V5185">
            <v>1</v>
          </cell>
        </row>
        <row r="5186">
          <cell r="A5186" t="str">
            <v>HORSENS</v>
          </cell>
          <cell r="C5186" t="str">
            <v>FLEXTUR</v>
          </cell>
          <cell r="I5186" t="str">
            <v>Netto</v>
          </cell>
          <cell r="V5186">
            <v>641528.17999999993</v>
          </cell>
        </row>
        <row r="5187">
          <cell r="A5187" t="str">
            <v>HORSENS</v>
          </cell>
          <cell r="C5187" t="str">
            <v>FLEXTUR</v>
          </cell>
          <cell r="I5187" t="str">
            <v>Adm.omk</v>
          </cell>
          <cell r="V5187">
            <v>167328.48000000001</v>
          </cell>
        </row>
        <row r="5188">
          <cell r="A5188" t="str">
            <v>HORSENS</v>
          </cell>
          <cell r="C5188" t="str">
            <v>FLEXTUR</v>
          </cell>
          <cell r="I5188" t="str">
            <v>EB</v>
          </cell>
          <cell r="V5188">
            <v>288935</v>
          </cell>
        </row>
        <row r="5189">
          <cell r="A5189" t="str">
            <v>HORSENS</v>
          </cell>
          <cell r="C5189" t="str">
            <v>FLEXTUR</v>
          </cell>
          <cell r="I5189" t="str">
            <v>Ture</v>
          </cell>
          <cell r="V5189">
            <v>5203</v>
          </cell>
        </row>
        <row r="5190">
          <cell r="A5190" t="str">
            <v>HORSENS</v>
          </cell>
          <cell r="C5190" t="str">
            <v>FLEXTUR</v>
          </cell>
          <cell r="I5190" t="str">
            <v>Rejselængde</v>
          </cell>
          <cell r="V5190">
            <v>66591</v>
          </cell>
        </row>
        <row r="5191">
          <cell r="A5191" t="str">
            <v>HORSENS</v>
          </cell>
          <cell r="C5191" t="str">
            <v>FLEXTUR</v>
          </cell>
          <cell r="I5191" t="str">
            <v>Passagerer</v>
          </cell>
          <cell r="V5191">
            <v>5714</v>
          </cell>
        </row>
        <row r="5192">
          <cell r="A5192" t="str">
            <v>HORSENS</v>
          </cell>
          <cell r="C5192" t="str">
            <v>FLEXTUR</v>
          </cell>
          <cell r="I5192" t="str">
            <v>Netto</v>
          </cell>
          <cell r="V5192">
            <v>1709.0700000000002</v>
          </cell>
        </row>
        <row r="5193">
          <cell r="A5193" t="str">
            <v>HORSENS</v>
          </cell>
          <cell r="C5193" t="str">
            <v>FLEXTUR</v>
          </cell>
          <cell r="I5193" t="str">
            <v>Adm.omk</v>
          </cell>
          <cell r="V5193">
            <v>353.75999999999993</v>
          </cell>
        </row>
        <row r="5194">
          <cell r="A5194" t="str">
            <v>HORSENS</v>
          </cell>
          <cell r="C5194" t="str">
            <v>FLEXTUR</v>
          </cell>
          <cell r="I5194" t="str">
            <v>EB</v>
          </cell>
          <cell r="V5194">
            <v>615</v>
          </cell>
        </row>
        <row r="5195">
          <cell r="A5195" t="str">
            <v>HORSENS</v>
          </cell>
          <cell r="C5195" t="str">
            <v>FLEXTUR</v>
          </cell>
          <cell r="I5195" t="str">
            <v>Ture</v>
          </cell>
          <cell r="V5195">
            <v>11</v>
          </cell>
        </row>
        <row r="5196">
          <cell r="A5196" t="str">
            <v>HORSENS</v>
          </cell>
          <cell r="C5196" t="str">
            <v>FLEXTUR</v>
          </cell>
          <cell r="I5196" t="str">
            <v>Rejselængde</v>
          </cell>
          <cell r="V5196">
            <v>90</v>
          </cell>
        </row>
        <row r="5197">
          <cell r="A5197" t="str">
            <v>HORSENS</v>
          </cell>
          <cell r="C5197" t="str">
            <v>FLEXTUR</v>
          </cell>
          <cell r="I5197" t="str">
            <v>Passagerer</v>
          </cell>
          <cell r="V5197">
            <v>22</v>
          </cell>
        </row>
        <row r="5198">
          <cell r="A5198" t="str">
            <v>HORSENS</v>
          </cell>
          <cell r="C5198" t="str">
            <v>FLEXTUR</v>
          </cell>
          <cell r="I5198" t="str">
            <v>Netto</v>
          </cell>
          <cell r="V5198">
            <v>360579.69999999995</v>
          </cell>
        </row>
        <row r="5199">
          <cell r="A5199" t="str">
            <v>HORSENS</v>
          </cell>
          <cell r="C5199" t="str">
            <v>FLEXTUR</v>
          </cell>
          <cell r="I5199" t="str">
            <v>Adm.omk</v>
          </cell>
          <cell r="V5199">
            <v>93360.48</v>
          </cell>
        </row>
        <row r="5200">
          <cell r="A5200" t="str">
            <v>HORSENS</v>
          </cell>
          <cell r="C5200" t="str">
            <v>FLEXTUR</v>
          </cell>
          <cell r="I5200" t="str">
            <v>EB</v>
          </cell>
          <cell r="V5200">
            <v>185999</v>
          </cell>
        </row>
        <row r="5201">
          <cell r="A5201" t="str">
            <v>HORSENS</v>
          </cell>
          <cell r="C5201" t="str">
            <v>FLEXTUR</v>
          </cell>
          <cell r="I5201" t="str">
            <v>Ture</v>
          </cell>
          <cell r="V5201">
            <v>2903</v>
          </cell>
        </row>
        <row r="5202">
          <cell r="A5202" t="str">
            <v>HORSENS</v>
          </cell>
          <cell r="C5202" t="str">
            <v>FLEXTUR</v>
          </cell>
          <cell r="I5202" t="str">
            <v>Rejselængde</v>
          </cell>
          <cell r="V5202">
            <v>38361</v>
          </cell>
        </row>
        <row r="5203">
          <cell r="A5203" t="str">
            <v>HORSENS</v>
          </cell>
          <cell r="C5203" t="str">
            <v>FLEXTUR</v>
          </cell>
          <cell r="I5203" t="str">
            <v>Passagerer</v>
          </cell>
          <cell r="V5203">
            <v>3196</v>
          </cell>
        </row>
        <row r="5204">
          <cell r="A5204" t="str">
            <v>HORSENS</v>
          </cell>
          <cell r="C5204" t="str">
            <v>FLEXTUR</v>
          </cell>
          <cell r="I5204" t="str">
            <v>Netto</v>
          </cell>
          <cell r="V5204">
            <v>85646.06</v>
          </cell>
        </row>
        <row r="5205">
          <cell r="A5205" t="str">
            <v>HORSENS</v>
          </cell>
          <cell r="C5205" t="str">
            <v>FLEXTUR</v>
          </cell>
          <cell r="I5205" t="str">
            <v>Adm.omk</v>
          </cell>
          <cell r="V5205">
            <v>23573.279999999999</v>
          </cell>
        </row>
        <row r="5206">
          <cell r="A5206" t="str">
            <v>HORSENS</v>
          </cell>
          <cell r="C5206" t="str">
            <v>FLEXTUR</v>
          </cell>
          <cell r="I5206" t="str">
            <v>EB</v>
          </cell>
          <cell r="V5206">
            <v>42482</v>
          </cell>
        </row>
        <row r="5207">
          <cell r="A5207" t="str">
            <v>HORSENS</v>
          </cell>
          <cell r="C5207" t="str">
            <v>FLEXTUR</v>
          </cell>
          <cell r="I5207" t="str">
            <v>Ture</v>
          </cell>
          <cell r="V5207">
            <v>733</v>
          </cell>
        </row>
        <row r="5208">
          <cell r="A5208" t="str">
            <v>HORSENS</v>
          </cell>
          <cell r="C5208" t="str">
            <v>FLEXTUR</v>
          </cell>
          <cell r="I5208" t="str">
            <v>Rejselængde</v>
          </cell>
          <cell r="V5208">
            <v>8296</v>
          </cell>
        </row>
        <row r="5209">
          <cell r="A5209" t="str">
            <v>HORSENS</v>
          </cell>
          <cell r="C5209" t="str">
            <v>FLEXTUR</v>
          </cell>
          <cell r="I5209" t="str">
            <v>Passagerer</v>
          </cell>
          <cell r="V5209">
            <v>835</v>
          </cell>
        </row>
        <row r="5210">
          <cell r="A5210" t="str">
            <v>HORSENS</v>
          </cell>
          <cell r="C5210" t="str">
            <v>FLEXTUR</v>
          </cell>
          <cell r="I5210" t="str">
            <v>Netto</v>
          </cell>
          <cell r="V5210">
            <v>65725.55</v>
          </cell>
        </row>
        <row r="5211">
          <cell r="A5211" t="str">
            <v>HORSENS</v>
          </cell>
          <cell r="C5211" t="str">
            <v>FLEXTUR</v>
          </cell>
          <cell r="I5211" t="str">
            <v>Adm.omk</v>
          </cell>
          <cell r="V5211">
            <v>15983.52</v>
          </cell>
        </row>
        <row r="5212">
          <cell r="A5212" t="str">
            <v>HORSENS</v>
          </cell>
          <cell r="C5212" t="str">
            <v>FLEXTUR</v>
          </cell>
          <cell r="I5212" t="str">
            <v>EB</v>
          </cell>
          <cell r="V5212">
            <v>28555</v>
          </cell>
        </row>
        <row r="5213">
          <cell r="A5213" t="str">
            <v>HORSENS</v>
          </cell>
          <cell r="C5213" t="str">
            <v>FLEXTUR</v>
          </cell>
          <cell r="I5213" t="str">
            <v>Ture</v>
          </cell>
          <cell r="V5213">
            <v>497</v>
          </cell>
        </row>
        <row r="5214">
          <cell r="A5214" t="str">
            <v>HORSENS</v>
          </cell>
          <cell r="C5214" t="str">
            <v>FLEXTUR</v>
          </cell>
          <cell r="I5214" t="str">
            <v>Rejselængde</v>
          </cell>
          <cell r="V5214">
            <v>6282</v>
          </cell>
        </row>
        <row r="5215">
          <cell r="A5215" t="str">
            <v>HORSENS</v>
          </cell>
          <cell r="C5215" t="str">
            <v>FLEXTUR</v>
          </cell>
          <cell r="I5215" t="str">
            <v>Passagerer</v>
          </cell>
          <cell r="V5215">
            <v>581</v>
          </cell>
        </row>
        <row r="5216">
          <cell r="A5216" t="str">
            <v>HORSENS</v>
          </cell>
          <cell r="C5216" t="str">
            <v>FLEXTUR</v>
          </cell>
          <cell r="I5216" t="str">
            <v>Netto</v>
          </cell>
          <cell r="V5216">
            <v>585.76</v>
          </cell>
        </row>
        <row r="5217">
          <cell r="A5217" t="str">
            <v>HORSENS</v>
          </cell>
          <cell r="C5217" t="str">
            <v>FLEXTUR</v>
          </cell>
          <cell r="I5217" t="str">
            <v>Adm.omk</v>
          </cell>
          <cell r="V5217">
            <v>321.59999999999997</v>
          </cell>
        </row>
        <row r="5218">
          <cell r="A5218" t="str">
            <v>HORSENS</v>
          </cell>
          <cell r="C5218" t="str">
            <v>FLEXTUR</v>
          </cell>
          <cell r="I5218" t="str">
            <v>EB</v>
          </cell>
          <cell r="V5218">
            <v>524</v>
          </cell>
        </row>
        <row r="5219">
          <cell r="A5219" t="str">
            <v>HORSENS</v>
          </cell>
          <cell r="C5219" t="str">
            <v>FLEXTUR</v>
          </cell>
          <cell r="I5219" t="str">
            <v>Ture</v>
          </cell>
          <cell r="V5219">
            <v>10</v>
          </cell>
        </row>
        <row r="5220">
          <cell r="A5220" t="str">
            <v>HORSENS</v>
          </cell>
          <cell r="C5220" t="str">
            <v>FLEXTUR</v>
          </cell>
          <cell r="I5220" t="str">
            <v>Rejselængde</v>
          </cell>
          <cell r="V5220">
            <v>56</v>
          </cell>
        </row>
        <row r="5221">
          <cell r="A5221" t="str">
            <v>HORSENS</v>
          </cell>
          <cell r="C5221" t="str">
            <v>FLEXTUR</v>
          </cell>
          <cell r="I5221" t="str">
            <v>Passagerer</v>
          </cell>
          <cell r="V5221">
            <v>16</v>
          </cell>
        </row>
        <row r="5222">
          <cell r="A5222" t="str">
            <v>HORSENS</v>
          </cell>
          <cell r="C5222" t="str">
            <v>HANDICAP</v>
          </cell>
          <cell r="I5222" t="str">
            <v>Netto</v>
          </cell>
          <cell r="V5222">
            <v>93.03</v>
          </cell>
        </row>
        <row r="5223">
          <cell r="A5223" t="str">
            <v>HORSENS</v>
          </cell>
          <cell r="C5223" t="str">
            <v>HANDICAP</v>
          </cell>
          <cell r="I5223" t="str">
            <v>Adm.omk</v>
          </cell>
          <cell r="V5223">
            <v>0</v>
          </cell>
        </row>
        <row r="5224">
          <cell r="A5224" t="str">
            <v>HORSENS</v>
          </cell>
          <cell r="C5224" t="str">
            <v>HANDICAP</v>
          </cell>
          <cell r="I5224" t="str">
            <v>EB</v>
          </cell>
          <cell r="V5224">
            <v>0</v>
          </cell>
        </row>
        <row r="5225">
          <cell r="A5225" t="str">
            <v>HORSENS</v>
          </cell>
          <cell r="C5225" t="str">
            <v>HANDICAP</v>
          </cell>
          <cell r="I5225" t="str">
            <v>Ture</v>
          </cell>
          <cell r="V5225">
            <v>1</v>
          </cell>
        </row>
        <row r="5226">
          <cell r="A5226" t="str">
            <v>HORSENS</v>
          </cell>
          <cell r="C5226" t="str">
            <v>HANDICAP</v>
          </cell>
          <cell r="I5226" t="str">
            <v>Rejselængde</v>
          </cell>
          <cell r="V5226">
            <v>1</v>
          </cell>
        </row>
        <row r="5227">
          <cell r="A5227" t="str">
            <v>HORSENS</v>
          </cell>
          <cell r="C5227" t="str">
            <v>HANDICAP</v>
          </cell>
          <cell r="I5227" t="str">
            <v>Passagerer</v>
          </cell>
          <cell r="V5227">
            <v>1</v>
          </cell>
        </row>
        <row r="5228">
          <cell r="A5228" t="str">
            <v>HORSENS</v>
          </cell>
          <cell r="C5228" t="str">
            <v>HANDICAP</v>
          </cell>
          <cell r="I5228" t="str">
            <v>Netto</v>
          </cell>
          <cell r="V5228">
            <v>668398.76</v>
          </cell>
        </row>
        <row r="5229">
          <cell r="A5229" t="str">
            <v>HORSENS</v>
          </cell>
          <cell r="C5229" t="str">
            <v>HANDICAP</v>
          </cell>
          <cell r="I5229" t="str">
            <v>Adm.omk</v>
          </cell>
          <cell r="V5229">
            <v>0</v>
          </cell>
        </row>
        <row r="5230">
          <cell r="A5230" t="str">
            <v>HORSENS</v>
          </cell>
          <cell r="C5230" t="str">
            <v>HANDICAP</v>
          </cell>
          <cell r="I5230" t="str">
            <v>EB</v>
          </cell>
          <cell r="V5230">
            <v>121970</v>
          </cell>
        </row>
        <row r="5231">
          <cell r="A5231" t="str">
            <v>HORSENS</v>
          </cell>
          <cell r="C5231" t="str">
            <v>HANDICAP</v>
          </cell>
          <cell r="I5231" t="str">
            <v>Ture</v>
          </cell>
          <cell r="V5231">
            <v>1923</v>
          </cell>
        </row>
        <row r="5232">
          <cell r="A5232" t="str">
            <v>HORSENS</v>
          </cell>
          <cell r="C5232" t="str">
            <v>HANDICAP</v>
          </cell>
          <cell r="I5232" t="str">
            <v>Rejselængde</v>
          </cell>
          <cell r="V5232">
            <v>17107</v>
          </cell>
        </row>
        <row r="5233">
          <cell r="A5233" t="str">
            <v>HORSENS</v>
          </cell>
          <cell r="C5233" t="str">
            <v>HANDICAP</v>
          </cell>
          <cell r="I5233" t="str">
            <v>Passagerer</v>
          </cell>
          <cell r="V5233">
            <v>2439</v>
          </cell>
        </row>
        <row r="5234">
          <cell r="A5234" t="str">
            <v>HORSENS</v>
          </cell>
          <cell r="C5234" t="str">
            <v>HANDICAP</v>
          </cell>
          <cell r="I5234" t="str">
            <v>Netto</v>
          </cell>
          <cell r="V5234">
            <v>541543.74</v>
          </cell>
        </row>
        <row r="5235">
          <cell r="A5235" t="str">
            <v>HORSENS</v>
          </cell>
          <cell r="C5235" t="str">
            <v>HANDICAP</v>
          </cell>
          <cell r="I5235" t="str">
            <v>Adm.omk</v>
          </cell>
          <cell r="V5235">
            <v>0</v>
          </cell>
        </row>
        <row r="5236">
          <cell r="A5236" t="str">
            <v>HORSENS</v>
          </cell>
          <cell r="C5236" t="str">
            <v>HANDICAP</v>
          </cell>
          <cell r="I5236" t="str">
            <v>EB</v>
          </cell>
          <cell r="V5236">
            <v>205058</v>
          </cell>
        </row>
        <row r="5237">
          <cell r="A5237" t="str">
            <v>HORSENS</v>
          </cell>
          <cell r="C5237" t="str">
            <v>HANDICAP</v>
          </cell>
          <cell r="I5237" t="str">
            <v>Ture</v>
          </cell>
          <cell r="V5237">
            <v>3527</v>
          </cell>
        </row>
        <row r="5238">
          <cell r="A5238" t="str">
            <v>HORSENS</v>
          </cell>
          <cell r="C5238" t="str">
            <v>HANDICAP</v>
          </cell>
          <cell r="I5238" t="str">
            <v>Rejselængde</v>
          </cell>
          <cell r="V5238">
            <v>27850</v>
          </cell>
        </row>
        <row r="5239">
          <cell r="A5239" t="str">
            <v>HORSENS</v>
          </cell>
          <cell r="C5239" t="str">
            <v>HANDICAP</v>
          </cell>
          <cell r="I5239" t="str">
            <v>Passagerer</v>
          </cell>
          <cell r="V5239">
            <v>3851</v>
          </cell>
        </row>
        <row r="5240">
          <cell r="A5240" t="str">
            <v>HORSENS</v>
          </cell>
          <cell r="C5240" t="str">
            <v>HANDICAP</v>
          </cell>
          <cell r="I5240" t="str">
            <v>Netto</v>
          </cell>
          <cell r="V5240">
            <v>667257.71</v>
          </cell>
        </row>
        <row r="5241">
          <cell r="A5241" t="str">
            <v>HORSENS</v>
          </cell>
          <cell r="C5241" t="str">
            <v>HANDICAP</v>
          </cell>
          <cell r="I5241" t="str">
            <v>Adm.omk</v>
          </cell>
          <cell r="V5241">
            <v>0</v>
          </cell>
        </row>
        <row r="5242">
          <cell r="A5242" t="str">
            <v>HORSENS</v>
          </cell>
          <cell r="C5242" t="str">
            <v>HANDICAP</v>
          </cell>
          <cell r="I5242" t="str">
            <v>EB</v>
          </cell>
          <cell r="V5242">
            <v>117487</v>
          </cell>
        </row>
        <row r="5243">
          <cell r="A5243" t="str">
            <v>HORSENS</v>
          </cell>
          <cell r="C5243" t="str">
            <v>HANDICAP</v>
          </cell>
          <cell r="I5243" t="str">
            <v>Ture</v>
          </cell>
          <cell r="V5243">
            <v>2058</v>
          </cell>
        </row>
        <row r="5244">
          <cell r="A5244" t="str">
            <v>HORSENS</v>
          </cell>
          <cell r="C5244" t="str">
            <v>HANDICAP</v>
          </cell>
          <cell r="I5244" t="str">
            <v>Rejselængde</v>
          </cell>
          <cell r="V5244">
            <v>16942</v>
          </cell>
        </row>
        <row r="5245">
          <cell r="A5245" t="str">
            <v>HORSENS</v>
          </cell>
          <cell r="C5245" t="str">
            <v>HANDICAP</v>
          </cell>
          <cell r="I5245" t="str">
            <v>Passagerer</v>
          </cell>
          <cell r="V5245">
            <v>2337</v>
          </cell>
        </row>
        <row r="5246">
          <cell r="A5246" t="str">
            <v>HORSENS</v>
          </cell>
          <cell r="C5246" t="str">
            <v>HANDICAP</v>
          </cell>
          <cell r="I5246" t="str">
            <v>Netto</v>
          </cell>
          <cell r="V5246">
            <v>634837.84</v>
          </cell>
        </row>
        <row r="5247">
          <cell r="A5247" t="str">
            <v>HORSENS</v>
          </cell>
          <cell r="C5247" t="str">
            <v>HANDICAP</v>
          </cell>
          <cell r="I5247" t="str">
            <v>Adm.omk</v>
          </cell>
          <cell r="V5247">
            <v>0</v>
          </cell>
        </row>
        <row r="5248">
          <cell r="A5248" t="str">
            <v>HORSENS</v>
          </cell>
          <cell r="C5248" t="str">
            <v>HANDICAP</v>
          </cell>
          <cell r="I5248" t="str">
            <v>EB</v>
          </cell>
          <cell r="V5248">
            <v>260113</v>
          </cell>
        </row>
        <row r="5249">
          <cell r="A5249" t="str">
            <v>HORSENS</v>
          </cell>
          <cell r="C5249" t="str">
            <v>HANDICAP</v>
          </cell>
          <cell r="I5249" t="str">
            <v>Ture</v>
          </cell>
          <cell r="V5249">
            <v>3987</v>
          </cell>
        </row>
        <row r="5250">
          <cell r="A5250" t="str">
            <v>HORSENS</v>
          </cell>
          <cell r="C5250" t="str">
            <v>HANDICAP</v>
          </cell>
          <cell r="I5250" t="str">
            <v>Rejselængde</v>
          </cell>
          <cell r="V5250">
            <v>40563</v>
          </cell>
        </row>
        <row r="5251">
          <cell r="A5251" t="str">
            <v>HORSENS</v>
          </cell>
          <cell r="C5251" t="str">
            <v>HANDICAP</v>
          </cell>
          <cell r="I5251" t="str">
            <v>Passagerer</v>
          </cell>
          <cell r="V5251">
            <v>4197</v>
          </cell>
        </row>
        <row r="5252">
          <cell r="A5252" t="str">
            <v>HORSENS</v>
          </cell>
          <cell r="C5252" t="str">
            <v>HANDICAP</v>
          </cell>
          <cell r="I5252" t="str">
            <v>Netto</v>
          </cell>
          <cell r="V5252">
            <v>53170.489999999991</v>
          </cell>
        </row>
        <row r="5253">
          <cell r="A5253" t="str">
            <v>HORSENS</v>
          </cell>
          <cell r="C5253" t="str">
            <v>HANDICAP</v>
          </cell>
          <cell r="I5253" t="str">
            <v>Adm.omk</v>
          </cell>
          <cell r="V5253">
            <v>0</v>
          </cell>
        </row>
        <row r="5254">
          <cell r="A5254" t="str">
            <v>HORSENS</v>
          </cell>
          <cell r="C5254" t="str">
            <v>HANDICAP</v>
          </cell>
          <cell r="I5254" t="str">
            <v>EB</v>
          </cell>
          <cell r="V5254">
            <v>10796</v>
          </cell>
        </row>
        <row r="5255">
          <cell r="A5255" t="str">
            <v>HORSENS</v>
          </cell>
          <cell r="C5255" t="str">
            <v>HANDICAP</v>
          </cell>
          <cell r="I5255" t="str">
            <v>Ture</v>
          </cell>
          <cell r="V5255">
            <v>219</v>
          </cell>
        </row>
        <row r="5256">
          <cell r="A5256" t="str">
            <v>HORSENS</v>
          </cell>
          <cell r="C5256" t="str">
            <v>HANDICAP</v>
          </cell>
          <cell r="I5256" t="str">
            <v>Rejselængde</v>
          </cell>
          <cell r="V5256">
            <v>1046</v>
          </cell>
        </row>
        <row r="5257">
          <cell r="A5257" t="str">
            <v>HORSENS</v>
          </cell>
          <cell r="C5257" t="str">
            <v>HANDICAP</v>
          </cell>
          <cell r="I5257" t="str">
            <v>Passagerer</v>
          </cell>
          <cell r="V5257">
            <v>248</v>
          </cell>
        </row>
        <row r="5258">
          <cell r="A5258" t="str">
            <v>HORSENS</v>
          </cell>
          <cell r="C5258" t="str">
            <v>HANDICAP</v>
          </cell>
          <cell r="I5258" t="str">
            <v>Netto</v>
          </cell>
          <cell r="V5258">
            <v>122434.50000000001</v>
          </cell>
        </row>
        <row r="5259">
          <cell r="A5259" t="str">
            <v>HORSENS</v>
          </cell>
          <cell r="C5259" t="str">
            <v>HANDICAP</v>
          </cell>
          <cell r="I5259" t="str">
            <v>Adm.omk</v>
          </cell>
          <cell r="V5259">
            <v>0</v>
          </cell>
        </row>
        <row r="5260">
          <cell r="A5260" t="str">
            <v>HORSENS</v>
          </cell>
          <cell r="C5260" t="str">
            <v>HANDICAP</v>
          </cell>
          <cell r="I5260" t="str">
            <v>EB</v>
          </cell>
          <cell r="V5260">
            <v>38123</v>
          </cell>
        </row>
        <row r="5261">
          <cell r="A5261" t="str">
            <v>HORSENS</v>
          </cell>
          <cell r="C5261" t="str">
            <v>HANDICAP</v>
          </cell>
          <cell r="I5261" t="str">
            <v>Ture</v>
          </cell>
          <cell r="V5261">
            <v>691</v>
          </cell>
        </row>
        <row r="5262">
          <cell r="A5262" t="str">
            <v>HORSENS</v>
          </cell>
          <cell r="C5262" t="str">
            <v>HANDICAP</v>
          </cell>
          <cell r="I5262" t="str">
            <v>Rejselængde</v>
          </cell>
          <cell r="V5262">
            <v>6318</v>
          </cell>
        </row>
        <row r="5263">
          <cell r="A5263" t="str">
            <v>HORSENS</v>
          </cell>
          <cell r="C5263" t="str">
            <v>HANDICAP</v>
          </cell>
          <cell r="I5263" t="str">
            <v>Passagerer</v>
          </cell>
          <cell r="V5263">
            <v>725</v>
          </cell>
        </row>
        <row r="5264">
          <cell r="A5264" t="str">
            <v>HORSENS</v>
          </cell>
          <cell r="C5264" t="str">
            <v>HANDICAP</v>
          </cell>
          <cell r="I5264" t="str">
            <v>Netto</v>
          </cell>
          <cell r="V5264">
            <v>1082.27</v>
          </cell>
        </row>
        <row r="5265">
          <cell r="A5265" t="str">
            <v>HORSENS</v>
          </cell>
          <cell r="C5265" t="str">
            <v>HANDICAP</v>
          </cell>
          <cell r="I5265" t="str">
            <v>Adm.omk</v>
          </cell>
          <cell r="V5265">
            <v>0</v>
          </cell>
        </row>
        <row r="5266">
          <cell r="A5266" t="str">
            <v>HORSENS</v>
          </cell>
          <cell r="C5266" t="str">
            <v>HANDICAP</v>
          </cell>
          <cell r="I5266" t="str">
            <v>EB</v>
          </cell>
          <cell r="V5266">
            <v>0</v>
          </cell>
        </row>
        <row r="5267">
          <cell r="A5267" t="str">
            <v>HORSENS</v>
          </cell>
          <cell r="C5267" t="str">
            <v>HANDICAP</v>
          </cell>
          <cell r="I5267" t="str">
            <v>Ture</v>
          </cell>
          <cell r="V5267">
            <v>3</v>
          </cell>
        </row>
        <row r="5268">
          <cell r="A5268" t="str">
            <v>HORSENS</v>
          </cell>
          <cell r="C5268" t="str">
            <v>HANDICAP</v>
          </cell>
          <cell r="I5268" t="str">
            <v>Rejselængde</v>
          </cell>
          <cell r="V5268">
            <v>73</v>
          </cell>
        </row>
        <row r="5269">
          <cell r="A5269" t="str">
            <v>HORSENS</v>
          </cell>
          <cell r="C5269" t="str">
            <v>HANDICAP</v>
          </cell>
          <cell r="I5269" t="str">
            <v>Passagerer</v>
          </cell>
          <cell r="V5269">
            <v>4</v>
          </cell>
        </row>
        <row r="5270">
          <cell r="A5270" t="str">
            <v>HORSENS</v>
          </cell>
          <cell r="C5270" t="str">
            <v>HANDICAP</v>
          </cell>
          <cell r="I5270" t="str">
            <v>Netto</v>
          </cell>
          <cell r="V5270">
            <v>397.38</v>
          </cell>
        </row>
        <row r="5271">
          <cell r="A5271" t="str">
            <v>HORSENS</v>
          </cell>
          <cell r="C5271" t="str">
            <v>HANDICAP</v>
          </cell>
          <cell r="I5271" t="str">
            <v>Adm.omk</v>
          </cell>
          <cell r="V5271">
            <v>0</v>
          </cell>
        </row>
        <row r="5272">
          <cell r="A5272" t="str">
            <v>HORSENS</v>
          </cell>
          <cell r="C5272" t="str">
            <v>HANDICAP</v>
          </cell>
          <cell r="I5272" t="str">
            <v>EB</v>
          </cell>
          <cell r="V5272">
            <v>0</v>
          </cell>
        </row>
        <row r="5273">
          <cell r="A5273" t="str">
            <v>HORSENS</v>
          </cell>
          <cell r="C5273" t="str">
            <v>HANDICAP</v>
          </cell>
          <cell r="I5273" t="str">
            <v>Ture</v>
          </cell>
          <cell r="V5273">
            <v>3</v>
          </cell>
        </row>
        <row r="5274">
          <cell r="A5274" t="str">
            <v>HORSENS</v>
          </cell>
          <cell r="C5274" t="str">
            <v>HANDICAP</v>
          </cell>
          <cell r="I5274" t="str">
            <v>Rejselængde</v>
          </cell>
          <cell r="V5274">
            <v>4</v>
          </cell>
        </row>
        <row r="5275">
          <cell r="A5275" t="str">
            <v>HORSENS</v>
          </cell>
          <cell r="C5275" t="str">
            <v>HANDICAP</v>
          </cell>
          <cell r="I5275" t="str">
            <v>Passagerer</v>
          </cell>
          <cell r="V5275">
            <v>3</v>
          </cell>
        </row>
        <row r="5276">
          <cell r="A5276" t="str">
            <v>HORSENS</v>
          </cell>
          <cell r="C5276" t="str">
            <v>HANDICAP</v>
          </cell>
          <cell r="I5276" t="str">
            <v>Netto</v>
          </cell>
          <cell r="V5276">
            <v>-250</v>
          </cell>
        </row>
        <row r="5277">
          <cell r="A5277" t="str">
            <v>HORSENS</v>
          </cell>
          <cell r="C5277" t="str">
            <v>HANDICAP</v>
          </cell>
          <cell r="I5277" t="str">
            <v>Adm.omk</v>
          </cell>
          <cell r="V5277">
            <v>0</v>
          </cell>
        </row>
        <row r="5278">
          <cell r="A5278" t="str">
            <v>HORSENS</v>
          </cell>
          <cell r="C5278" t="str">
            <v>HANDICAP</v>
          </cell>
          <cell r="I5278" t="str">
            <v>EB</v>
          </cell>
          <cell r="V5278">
            <v>250</v>
          </cell>
        </row>
        <row r="5279">
          <cell r="A5279" t="str">
            <v>HORSENS</v>
          </cell>
          <cell r="C5279" t="str">
            <v>HANDICAP</v>
          </cell>
          <cell r="I5279" t="str">
            <v>Ture</v>
          </cell>
          <cell r="V5279">
            <v>1</v>
          </cell>
        </row>
        <row r="5280">
          <cell r="A5280" t="str">
            <v>HORSENS</v>
          </cell>
          <cell r="C5280" t="str">
            <v>HANDICAP</v>
          </cell>
          <cell r="I5280" t="str">
            <v>Rejselængde</v>
          </cell>
          <cell r="V5280">
            <v>2</v>
          </cell>
        </row>
        <row r="5281">
          <cell r="A5281" t="str">
            <v>HORSENS</v>
          </cell>
          <cell r="C5281" t="str">
            <v>HANDICAP</v>
          </cell>
          <cell r="I5281" t="str">
            <v>Passagerer</v>
          </cell>
          <cell r="V5281">
            <v>1</v>
          </cell>
        </row>
        <row r="5282">
          <cell r="A5282" t="str">
            <v>HORSENS</v>
          </cell>
          <cell r="C5282" t="str">
            <v>PLUSTUR</v>
          </cell>
          <cell r="I5282" t="str">
            <v>Netto</v>
          </cell>
          <cell r="V5282">
            <v>213.98</v>
          </cell>
        </row>
        <row r="5283">
          <cell r="A5283" t="str">
            <v>HORSENS</v>
          </cell>
          <cell r="C5283" t="str">
            <v>PLUSTUR</v>
          </cell>
          <cell r="I5283" t="str">
            <v>Adm.omk</v>
          </cell>
          <cell r="V5283">
            <v>32.159999999999997</v>
          </cell>
        </row>
        <row r="5284">
          <cell r="A5284" t="str">
            <v>HORSENS</v>
          </cell>
          <cell r="C5284" t="str">
            <v>PLUSTUR</v>
          </cell>
          <cell r="I5284" t="str">
            <v>EB</v>
          </cell>
          <cell r="V5284">
            <v>0</v>
          </cell>
        </row>
        <row r="5285">
          <cell r="A5285" t="str">
            <v>HORSENS</v>
          </cell>
          <cell r="C5285" t="str">
            <v>PLUSTUR</v>
          </cell>
          <cell r="I5285" t="str">
            <v>Ture</v>
          </cell>
          <cell r="V5285">
            <v>1</v>
          </cell>
        </row>
        <row r="5286">
          <cell r="A5286" t="str">
            <v>HORSENS</v>
          </cell>
          <cell r="C5286" t="str">
            <v>PLUSTUR</v>
          </cell>
          <cell r="I5286" t="str">
            <v>Rejselængde</v>
          </cell>
          <cell r="V5286">
            <v>6</v>
          </cell>
        </row>
        <row r="5287">
          <cell r="A5287" t="str">
            <v>HORSENS</v>
          </cell>
          <cell r="C5287" t="str">
            <v>PLUSTUR</v>
          </cell>
          <cell r="I5287" t="str">
            <v>Passagerer</v>
          </cell>
          <cell r="V5287">
            <v>3</v>
          </cell>
        </row>
        <row r="5288">
          <cell r="A5288" t="str">
            <v>HORSENS</v>
          </cell>
          <cell r="C5288" t="str">
            <v>PLUSTUR</v>
          </cell>
          <cell r="I5288" t="str">
            <v>Netto</v>
          </cell>
          <cell r="V5288">
            <v>385309.86</v>
          </cell>
        </row>
        <row r="5289">
          <cell r="A5289" t="str">
            <v>HORSENS</v>
          </cell>
          <cell r="C5289" t="str">
            <v>PLUSTUR</v>
          </cell>
          <cell r="I5289" t="str">
            <v>Adm.omk</v>
          </cell>
          <cell r="V5289">
            <v>91302.239999999991</v>
          </cell>
        </row>
        <row r="5290">
          <cell r="A5290" t="str">
            <v>HORSENS</v>
          </cell>
          <cell r="C5290" t="str">
            <v>PLUSTUR</v>
          </cell>
          <cell r="I5290" t="str">
            <v>EB</v>
          </cell>
          <cell r="V5290">
            <v>61921</v>
          </cell>
        </row>
        <row r="5291">
          <cell r="A5291" t="str">
            <v>HORSENS</v>
          </cell>
          <cell r="C5291" t="str">
            <v>PLUSTUR</v>
          </cell>
          <cell r="I5291" t="str">
            <v>Ture</v>
          </cell>
          <cell r="V5291">
            <v>2839</v>
          </cell>
        </row>
        <row r="5292">
          <cell r="A5292" t="str">
            <v>HORSENS</v>
          </cell>
          <cell r="C5292" t="str">
            <v>PLUSTUR</v>
          </cell>
          <cell r="I5292" t="str">
            <v>Rejselængde</v>
          </cell>
          <cell r="V5292">
            <v>29693</v>
          </cell>
        </row>
        <row r="5293">
          <cell r="A5293" t="str">
            <v>HORSENS</v>
          </cell>
          <cell r="C5293" t="str">
            <v>PLUSTUR</v>
          </cell>
          <cell r="I5293" t="str">
            <v>Passagerer</v>
          </cell>
          <cell r="V5293">
            <v>3309</v>
          </cell>
        </row>
        <row r="5294">
          <cell r="A5294" t="str">
            <v>HORSENS</v>
          </cell>
          <cell r="C5294" t="str">
            <v>PLUSTUR</v>
          </cell>
          <cell r="I5294" t="str">
            <v>Netto</v>
          </cell>
          <cell r="V5294">
            <v>526238.92000000004</v>
          </cell>
        </row>
        <row r="5295">
          <cell r="A5295" t="str">
            <v>HORSENS</v>
          </cell>
          <cell r="C5295" t="str">
            <v>PLUSTUR</v>
          </cell>
          <cell r="I5295" t="str">
            <v>Adm.omk</v>
          </cell>
          <cell r="V5295">
            <v>127192.79999999999</v>
          </cell>
        </row>
        <row r="5296">
          <cell r="A5296" t="str">
            <v>HORSENS</v>
          </cell>
          <cell r="C5296" t="str">
            <v>PLUSTUR</v>
          </cell>
          <cell r="I5296" t="str">
            <v>EB</v>
          </cell>
          <cell r="V5296">
            <v>48043</v>
          </cell>
        </row>
        <row r="5297">
          <cell r="A5297" t="str">
            <v>HORSENS</v>
          </cell>
          <cell r="C5297" t="str">
            <v>PLUSTUR</v>
          </cell>
          <cell r="I5297" t="str">
            <v>Ture</v>
          </cell>
          <cell r="V5297">
            <v>3955</v>
          </cell>
        </row>
        <row r="5298">
          <cell r="A5298" t="str">
            <v>HORSENS</v>
          </cell>
          <cell r="C5298" t="str">
            <v>PLUSTUR</v>
          </cell>
          <cell r="I5298" t="str">
            <v>Rejselængde</v>
          </cell>
          <cell r="V5298">
            <v>35063</v>
          </cell>
        </row>
        <row r="5299">
          <cell r="A5299" t="str">
            <v>HORSENS</v>
          </cell>
          <cell r="C5299" t="str">
            <v>PLUSTUR</v>
          </cell>
          <cell r="I5299" t="str">
            <v>Passagerer</v>
          </cell>
          <cell r="V5299">
            <v>5116</v>
          </cell>
        </row>
        <row r="5300">
          <cell r="A5300" t="str">
            <v>HORSENS</v>
          </cell>
          <cell r="C5300" t="str">
            <v>PLUSTUR</v>
          </cell>
          <cell r="I5300" t="str">
            <v>Netto</v>
          </cell>
          <cell r="V5300">
            <v>416.58</v>
          </cell>
        </row>
        <row r="5301">
          <cell r="A5301" t="str">
            <v>HORSENS</v>
          </cell>
          <cell r="C5301" t="str">
            <v>PLUSTUR</v>
          </cell>
          <cell r="I5301" t="str">
            <v>Adm.omk</v>
          </cell>
          <cell r="V5301">
            <v>64.319999999999993</v>
          </cell>
        </row>
        <row r="5302">
          <cell r="A5302" t="str">
            <v>HORSENS</v>
          </cell>
          <cell r="C5302" t="str">
            <v>PLUSTUR</v>
          </cell>
          <cell r="I5302" t="str">
            <v>EB</v>
          </cell>
          <cell r="V5302">
            <v>0</v>
          </cell>
        </row>
        <row r="5303">
          <cell r="A5303" t="str">
            <v>HORSENS</v>
          </cell>
          <cell r="C5303" t="str">
            <v>PLUSTUR</v>
          </cell>
          <cell r="I5303" t="str">
            <v>Ture</v>
          </cell>
          <cell r="V5303">
            <v>2</v>
          </cell>
        </row>
        <row r="5304">
          <cell r="A5304" t="str">
            <v>HORSENS</v>
          </cell>
          <cell r="C5304" t="str">
            <v>PLUSTUR</v>
          </cell>
          <cell r="I5304" t="str">
            <v>Rejselængde</v>
          </cell>
          <cell r="V5304">
            <v>31</v>
          </cell>
        </row>
        <row r="5305">
          <cell r="A5305" t="str">
            <v>HORSENS</v>
          </cell>
          <cell r="C5305" t="str">
            <v>PLUSTUR</v>
          </cell>
          <cell r="I5305" t="str">
            <v>Passagerer</v>
          </cell>
          <cell r="V5305">
            <v>2</v>
          </cell>
        </row>
        <row r="5306">
          <cell r="A5306" t="str">
            <v>HORSENS</v>
          </cell>
          <cell r="C5306" t="str">
            <v>PLUSTUR</v>
          </cell>
          <cell r="I5306" t="str">
            <v>Netto</v>
          </cell>
          <cell r="V5306">
            <v>224.5</v>
          </cell>
        </row>
        <row r="5307">
          <cell r="A5307" t="str">
            <v>HORSENS</v>
          </cell>
          <cell r="C5307" t="str">
            <v>PLUSTUR</v>
          </cell>
          <cell r="I5307" t="str">
            <v>Adm.omk</v>
          </cell>
          <cell r="V5307">
            <v>32.159999999999997</v>
          </cell>
        </row>
        <row r="5308">
          <cell r="A5308" t="str">
            <v>HORSENS</v>
          </cell>
          <cell r="C5308" t="str">
            <v>PLUSTUR</v>
          </cell>
          <cell r="I5308" t="str">
            <v>EB</v>
          </cell>
          <cell r="V5308">
            <v>0</v>
          </cell>
        </row>
        <row r="5309">
          <cell r="A5309" t="str">
            <v>HORSENS</v>
          </cell>
          <cell r="C5309" t="str">
            <v>PLUSTUR</v>
          </cell>
          <cell r="I5309" t="str">
            <v>Ture</v>
          </cell>
          <cell r="V5309">
            <v>1</v>
          </cell>
        </row>
        <row r="5310">
          <cell r="A5310" t="str">
            <v>HORSENS</v>
          </cell>
          <cell r="C5310" t="str">
            <v>PLUSTUR</v>
          </cell>
          <cell r="I5310" t="str">
            <v>Rejselængde</v>
          </cell>
          <cell r="V5310">
            <v>6</v>
          </cell>
        </row>
        <row r="5311">
          <cell r="A5311" t="str">
            <v>HORSENS</v>
          </cell>
          <cell r="C5311" t="str">
            <v>PLUSTUR</v>
          </cell>
          <cell r="I5311" t="str">
            <v>Passagerer</v>
          </cell>
          <cell r="V5311">
            <v>1</v>
          </cell>
        </row>
        <row r="5312">
          <cell r="A5312" t="str">
            <v>HORSENS</v>
          </cell>
          <cell r="C5312" t="str">
            <v>PLUSTUR</v>
          </cell>
          <cell r="I5312" t="str">
            <v>Netto</v>
          </cell>
          <cell r="V5312">
            <v>1915.4599999999998</v>
          </cell>
        </row>
        <row r="5313">
          <cell r="A5313" t="str">
            <v>HORSENS</v>
          </cell>
          <cell r="C5313" t="str">
            <v>PLUSTUR</v>
          </cell>
          <cell r="I5313" t="str">
            <v>Adm.omk</v>
          </cell>
          <cell r="V5313">
            <v>482.4</v>
          </cell>
        </row>
        <row r="5314">
          <cell r="A5314" t="str">
            <v>HORSENS</v>
          </cell>
          <cell r="C5314" t="str">
            <v>PLUSTUR</v>
          </cell>
          <cell r="I5314" t="str">
            <v>EB</v>
          </cell>
          <cell r="V5314">
            <v>390</v>
          </cell>
        </row>
        <row r="5315">
          <cell r="A5315" t="str">
            <v>HORSENS</v>
          </cell>
          <cell r="C5315" t="str">
            <v>PLUSTUR</v>
          </cell>
          <cell r="I5315" t="str">
            <v>Ture</v>
          </cell>
          <cell r="V5315">
            <v>15</v>
          </cell>
        </row>
        <row r="5316">
          <cell r="A5316" t="str">
            <v>HORSENS</v>
          </cell>
          <cell r="C5316" t="str">
            <v>PLUSTUR</v>
          </cell>
          <cell r="I5316" t="str">
            <v>Rejselængde</v>
          </cell>
          <cell r="V5316">
            <v>180</v>
          </cell>
        </row>
        <row r="5317">
          <cell r="A5317" t="str">
            <v>HORSENS</v>
          </cell>
          <cell r="C5317" t="str">
            <v>PLUSTUR</v>
          </cell>
          <cell r="I5317" t="str">
            <v>Passagerer</v>
          </cell>
          <cell r="V5317">
            <v>18</v>
          </cell>
        </row>
        <row r="5318">
          <cell r="A5318" t="str">
            <v>HORSENS</v>
          </cell>
          <cell r="C5318" t="str">
            <v>PLUSTUR</v>
          </cell>
          <cell r="I5318" t="str">
            <v>Netto</v>
          </cell>
          <cell r="V5318">
            <v>497.79</v>
          </cell>
        </row>
        <row r="5319">
          <cell r="A5319" t="str">
            <v>HORSENS</v>
          </cell>
          <cell r="C5319" t="str">
            <v>PLUSTUR</v>
          </cell>
          <cell r="I5319" t="str">
            <v>Adm.omk</v>
          </cell>
          <cell r="V5319">
            <v>64.319999999999993</v>
          </cell>
        </row>
        <row r="5320">
          <cell r="A5320" t="str">
            <v>HORSENS</v>
          </cell>
          <cell r="C5320" t="str">
            <v>PLUSTUR</v>
          </cell>
          <cell r="I5320" t="str">
            <v>EB</v>
          </cell>
          <cell r="V5320">
            <v>168</v>
          </cell>
        </row>
        <row r="5321">
          <cell r="A5321" t="str">
            <v>HORSENS</v>
          </cell>
          <cell r="C5321" t="str">
            <v>PLUSTUR</v>
          </cell>
          <cell r="I5321" t="str">
            <v>Ture</v>
          </cell>
          <cell r="V5321">
            <v>2</v>
          </cell>
        </row>
        <row r="5322">
          <cell r="A5322" t="str">
            <v>HORSENS</v>
          </cell>
          <cell r="C5322" t="str">
            <v>PLUSTUR</v>
          </cell>
          <cell r="I5322" t="str">
            <v>Rejselængde</v>
          </cell>
          <cell r="V5322">
            <v>27</v>
          </cell>
        </row>
        <row r="5323">
          <cell r="A5323" t="str">
            <v>HORSENS</v>
          </cell>
          <cell r="C5323" t="str">
            <v>PLUSTUR</v>
          </cell>
          <cell r="I5323" t="str">
            <v>Passagerer</v>
          </cell>
          <cell r="V5323">
            <v>3</v>
          </cell>
        </row>
        <row r="5324">
          <cell r="A5324" t="str">
            <v>HORSENS</v>
          </cell>
          <cell r="C5324" t="str">
            <v>TELETAXI</v>
          </cell>
          <cell r="I5324" t="str">
            <v>Netto</v>
          </cell>
          <cell r="V5324">
            <v>173.65</v>
          </cell>
        </row>
        <row r="5325">
          <cell r="A5325" t="str">
            <v>HORSENS</v>
          </cell>
          <cell r="C5325" t="str">
            <v>TELETAXI</v>
          </cell>
          <cell r="I5325" t="str">
            <v>Adm.omk</v>
          </cell>
          <cell r="V5325">
            <v>32.159999999999997</v>
          </cell>
        </row>
        <row r="5326">
          <cell r="A5326" t="str">
            <v>HORSENS</v>
          </cell>
          <cell r="C5326" t="str">
            <v>TELETAXI</v>
          </cell>
          <cell r="I5326" t="str">
            <v>EB</v>
          </cell>
          <cell r="V5326">
            <v>0</v>
          </cell>
        </row>
        <row r="5327">
          <cell r="A5327" t="str">
            <v>HORSENS</v>
          </cell>
          <cell r="C5327" t="str">
            <v>TELETAXI</v>
          </cell>
          <cell r="I5327" t="str">
            <v>Ture</v>
          </cell>
          <cell r="V5327">
            <v>1</v>
          </cell>
        </row>
        <row r="5328">
          <cell r="A5328" t="str">
            <v>HORSENS</v>
          </cell>
          <cell r="C5328" t="str">
            <v>TELETAXI</v>
          </cell>
          <cell r="I5328" t="str">
            <v>Rejselængde</v>
          </cell>
          <cell r="V5328">
            <v>3</v>
          </cell>
        </row>
        <row r="5329">
          <cell r="A5329" t="str">
            <v>HORSENS</v>
          </cell>
          <cell r="C5329" t="str">
            <v>TELETAXI</v>
          </cell>
          <cell r="I5329" t="str">
            <v>Passagerer</v>
          </cell>
          <cell r="V5329">
            <v>1</v>
          </cell>
        </row>
        <row r="5330">
          <cell r="A5330" t="str">
            <v>HORSENS</v>
          </cell>
          <cell r="C5330" t="str">
            <v>TELETAXI</v>
          </cell>
          <cell r="I5330" t="str">
            <v>Netto</v>
          </cell>
          <cell r="V5330">
            <v>11834.060000000001</v>
          </cell>
        </row>
        <row r="5331">
          <cell r="A5331" t="str">
            <v>HORSENS</v>
          </cell>
          <cell r="C5331" t="str">
            <v>TELETAXI</v>
          </cell>
          <cell r="I5331" t="str">
            <v>Adm.omk</v>
          </cell>
          <cell r="V5331">
            <v>3151.6799999999994</v>
          </cell>
        </row>
        <row r="5332">
          <cell r="A5332" t="str">
            <v>HORSENS</v>
          </cell>
          <cell r="C5332" t="str">
            <v>TELETAXI</v>
          </cell>
          <cell r="I5332" t="str">
            <v>EB</v>
          </cell>
          <cell r="V5332">
            <v>0</v>
          </cell>
        </row>
        <row r="5333">
          <cell r="A5333" t="str">
            <v>HORSENS</v>
          </cell>
          <cell r="C5333" t="str">
            <v>TELETAXI</v>
          </cell>
          <cell r="I5333" t="str">
            <v>Ture</v>
          </cell>
          <cell r="V5333">
            <v>98</v>
          </cell>
        </row>
        <row r="5334">
          <cell r="A5334" t="str">
            <v>HORSENS</v>
          </cell>
          <cell r="C5334" t="str">
            <v>TELETAXI</v>
          </cell>
          <cell r="I5334" t="str">
            <v>Rejselængde</v>
          </cell>
          <cell r="V5334">
            <v>288</v>
          </cell>
        </row>
        <row r="5335">
          <cell r="A5335" t="str">
            <v>HORSENS</v>
          </cell>
          <cell r="C5335" t="str">
            <v>TELETAXI</v>
          </cell>
          <cell r="I5335" t="str">
            <v>Passagerer</v>
          </cell>
          <cell r="V5335">
            <v>98</v>
          </cell>
        </row>
        <row r="5336">
          <cell r="A5336" t="str">
            <v>HORSENS</v>
          </cell>
          <cell r="C5336" t="str">
            <v>TELETAXI</v>
          </cell>
          <cell r="I5336" t="str">
            <v>Netto</v>
          </cell>
          <cell r="V5336">
            <v>1369.02</v>
          </cell>
        </row>
        <row r="5337">
          <cell r="A5337" t="str">
            <v>HORSENS</v>
          </cell>
          <cell r="C5337" t="str">
            <v>TELETAXI</v>
          </cell>
          <cell r="I5337" t="str">
            <v>Adm.omk</v>
          </cell>
          <cell r="V5337">
            <v>225.11999999999998</v>
          </cell>
        </row>
        <row r="5338">
          <cell r="A5338" t="str">
            <v>HORSENS</v>
          </cell>
          <cell r="C5338" t="str">
            <v>TELETAXI</v>
          </cell>
          <cell r="I5338" t="str">
            <v>EB</v>
          </cell>
          <cell r="V5338">
            <v>0</v>
          </cell>
        </row>
        <row r="5339">
          <cell r="A5339" t="str">
            <v>HORSENS</v>
          </cell>
          <cell r="C5339" t="str">
            <v>TELETAXI</v>
          </cell>
          <cell r="I5339" t="str">
            <v>Ture</v>
          </cell>
          <cell r="V5339">
            <v>7</v>
          </cell>
        </row>
        <row r="5340">
          <cell r="A5340" t="str">
            <v>HORSENS</v>
          </cell>
          <cell r="C5340" t="str">
            <v>TELETAXI</v>
          </cell>
          <cell r="I5340" t="str">
            <v>Rejselængde</v>
          </cell>
          <cell r="V5340">
            <v>18</v>
          </cell>
        </row>
        <row r="5341">
          <cell r="A5341" t="str">
            <v>HORSENS</v>
          </cell>
          <cell r="C5341" t="str">
            <v>TELETAXI</v>
          </cell>
          <cell r="I5341" t="str">
            <v>Passagerer</v>
          </cell>
          <cell r="V5341">
            <v>10</v>
          </cell>
        </row>
        <row r="5342">
          <cell r="A5342" t="str">
            <v>HORSENS</v>
          </cell>
          <cell r="C5342" t="str">
            <v>TELETAXI</v>
          </cell>
          <cell r="I5342" t="str">
            <v>Netto</v>
          </cell>
          <cell r="V5342">
            <v>917.98</v>
          </cell>
        </row>
        <row r="5343">
          <cell r="A5343" t="str">
            <v>HORSENS</v>
          </cell>
          <cell r="C5343" t="str">
            <v>TELETAXI</v>
          </cell>
          <cell r="I5343" t="str">
            <v>Adm.omk</v>
          </cell>
          <cell r="V5343">
            <v>289.43999999999994</v>
          </cell>
        </row>
        <row r="5344">
          <cell r="A5344" t="str">
            <v>HORSENS</v>
          </cell>
          <cell r="C5344" t="str">
            <v>TELETAXI</v>
          </cell>
          <cell r="I5344" t="str">
            <v>EB</v>
          </cell>
          <cell r="V5344">
            <v>286</v>
          </cell>
        </row>
        <row r="5345">
          <cell r="A5345" t="str">
            <v>HORSENS</v>
          </cell>
          <cell r="C5345" t="str">
            <v>TELETAXI</v>
          </cell>
          <cell r="I5345" t="str">
            <v>Ture</v>
          </cell>
          <cell r="V5345">
            <v>9</v>
          </cell>
        </row>
        <row r="5346">
          <cell r="A5346" t="str">
            <v>HORSENS</v>
          </cell>
          <cell r="C5346" t="str">
            <v>TELETAXI</v>
          </cell>
          <cell r="I5346" t="str">
            <v>Rejselængde</v>
          </cell>
          <cell r="V5346">
            <v>25</v>
          </cell>
        </row>
        <row r="5347">
          <cell r="A5347" t="str">
            <v>HORSENS</v>
          </cell>
          <cell r="C5347" t="str">
            <v>TELETAXI</v>
          </cell>
          <cell r="I5347" t="str">
            <v>Passagerer</v>
          </cell>
          <cell r="V5347">
            <v>12</v>
          </cell>
        </row>
        <row r="5348">
          <cell r="A5348" t="str">
            <v>HORSENS</v>
          </cell>
          <cell r="C5348" t="str">
            <v>TELETAXI</v>
          </cell>
          <cell r="I5348" t="str">
            <v>Netto</v>
          </cell>
          <cell r="V5348">
            <v>224.43</v>
          </cell>
        </row>
        <row r="5349">
          <cell r="A5349" t="str">
            <v>HORSENS</v>
          </cell>
          <cell r="C5349" t="str">
            <v>TELETAXI</v>
          </cell>
          <cell r="I5349" t="str">
            <v>Adm.omk</v>
          </cell>
          <cell r="V5349">
            <v>32.159999999999997</v>
          </cell>
        </row>
        <row r="5350">
          <cell r="A5350" t="str">
            <v>HORSENS</v>
          </cell>
          <cell r="C5350" t="str">
            <v>TELETAXI</v>
          </cell>
          <cell r="I5350" t="str">
            <v>EB</v>
          </cell>
          <cell r="V5350">
            <v>24</v>
          </cell>
        </row>
        <row r="5351">
          <cell r="A5351" t="str">
            <v>HORSENS</v>
          </cell>
          <cell r="C5351" t="str">
            <v>TELETAXI</v>
          </cell>
          <cell r="I5351" t="str">
            <v>Ture</v>
          </cell>
          <cell r="V5351">
            <v>1</v>
          </cell>
        </row>
        <row r="5352">
          <cell r="A5352" t="str">
            <v>HORSENS</v>
          </cell>
          <cell r="C5352" t="str">
            <v>TELETAXI</v>
          </cell>
          <cell r="I5352" t="str">
            <v>Rejselængde</v>
          </cell>
          <cell r="V5352">
            <v>3</v>
          </cell>
        </row>
        <row r="5353">
          <cell r="A5353" t="str">
            <v>HORSENS</v>
          </cell>
          <cell r="C5353" t="str">
            <v>TELETAXI</v>
          </cell>
          <cell r="I5353" t="str">
            <v>Passagerer</v>
          </cell>
          <cell r="V5353">
            <v>2</v>
          </cell>
        </row>
        <row r="5354">
          <cell r="A5354" t="str">
            <v>HORSENS</v>
          </cell>
          <cell r="C5354" t="str">
            <v>TELETAXI</v>
          </cell>
          <cell r="I5354" t="str">
            <v>Netto</v>
          </cell>
          <cell r="V5354">
            <v>13174.590000000002</v>
          </cell>
        </row>
        <row r="5355">
          <cell r="A5355" t="str">
            <v>HORSENS</v>
          </cell>
          <cell r="C5355" t="str">
            <v>TELETAXI</v>
          </cell>
          <cell r="I5355" t="str">
            <v>Adm.omk</v>
          </cell>
          <cell r="V5355">
            <v>3280.3199999999997</v>
          </cell>
        </row>
        <row r="5356">
          <cell r="A5356" t="str">
            <v>HORSENS</v>
          </cell>
          <cell r="C5356" t="str">
            <v>TELETAXI</v>
          </cell>
          <cell r="I5356" t="str">
            <v>EB</v>
          </cell>
          <cell r="V5356">
            <v>0</v>
          </cell>
        </row>
        <row r="5357">
          <cell r="A5357" t="str">
            <v>HORSENS</v>
          </cell>
          <cell r="C5357" t="str">
            <v>TELETAXI</v>
          </cell>
          <cell r="I5357" t="str">
            <v>Ture</v>
          </cell>
          <cell r="V5357">
            <v>102</v>
          </cell>
        </row>
        <row r="5358">
          <cell r="A5358" t="str">
            <v>HORSENS</v>
          </cell>
          <cell r="C5358" t="str">
            <v>TELETAXI</v>
          </cell>
          <cell r="I5358" t="str">
            <v>Rejselængde</v>
          </cell>
          <cell r="V5358">
            <v>298</v>
          </cell>
        </row>
        <row r="5359">
          <cell r="A5359" t="str">
            <v>HORSENS</v>
          </cell>
          <cell r="C5359" t="str">
            <v>TELETAXI</v>
          </cell>
          <cell r="I5359" t="str">
            <v>Passagerer</v>
          </cell>
          <cell r="V5359">
            <v>103</v>
          </cell>
        </row>
        <row r="5360">
          <cell r="A5360" t="str">
            <v>HORSENS</v>
          </cell>
          <cell r="C5360" t="str">
            <v>TELETAXI</v>
          </cell>
          <cell r="I5360" t="str">
            <v>Netto</v>
          </cell>
          <cell r="V5360">
            <v>869.17</v>
          </cell>
        </row>
        <row r="5361">
          <cell r="A5361" t="str">
            <v>HORSENS</v>
          </cell>
          <cell r="C5361" t="str">
            <v>TELETAXI</v>
          </cell>
          <cell r="I5361" t="str">
            <v>Adm.omk</v>
          </cell>
          <cell r="V5361">
            <v>257.27999999999997</v>
          </cell>
        </row>
        <row r="5362">
          <cell r="A5362" t="str">
            <v>HORSENS</v>
          </cell>
          <cell r="C5362" t="str">
            <v>TELETAXI</v>
          </cell>
          <cell r="I5362" t="str">
            <v>EB</v>
          </cell>
          <cell r="V5362">
            <v>0</v>
          </cell>
        </row>
        <row r="5363">
          <cell r="A5363" t="str">
            <v>HORSENS</v>
          </cell>
          <cell r="C5363" t="str">
            <v>TELETAXI</v>
          </cell>
          <cell r="I5363" t="str">
            <v>Ture</v>
          </cell>
          <cell r="V5363">
            <v>8</v>
          </cell>
        </row>
        <row r="5364">
          <cell r="A5364" t="str">
            <v>HORSENS</v>
          </cell>
          <cell r="C5364" t="str">
            <v>TELETAXI</v>
          </cell>
          <cell r="I5364" t="str">
            <v>Rejselængde</v>
          </cell>
          <cell r="V5364">
            <v>24</v>
          </cell>
        </row>
        <row r="5365">
          <cell r="A5365" t="str">
            <v>HORSENS</v>
          </cell>
          <cell r="C5365" t="str">
            <v>TELETAXI</v>
          </cell>
          <cell r="I5365" t="str">
            <v>Passagerer</v>
          </cell>
          <cell r="V5365">
            <v>8</v>
          </cell>
        </row>
        <row r="5366">
          <cell r="A5366" t="str">
            <v>HORSENS</v>
          </cell>
          <cell r="C5366" t="str">
            <v>TELETAXI</v>
          </cell>
          <cell r="I5366" t="str">
            <v>Netto</v>
          </cell>
          <cell r="V5366">
            <v>3845.8900000000003</v>
          </cell>
        </row>
        <row r="5367">
          <cell r="A5367" t="str">
            <v>HORSENS</v>
          </cell>
          <cell r="C5367" t="str">
            <v>TELETAXI</v>
          </cell>
          <cell r="I5367" t="str">
            <v>Adm.omk</v>
          </cell>
          <cell r="V5367">
            <v>1382.88</v>
          </cell>
        </row>
        <row r="5368">
          <cell r="A5368" t="str">
            <v>HORSENS</v>
          </cell>
          <cell r="C5368" t="str">
            <v>TELETAXI</v>
          </cell>
          <cell r="I5368" t="str">
            <v>EB</v>
          </cell>
          <cell r="V5368">
            <v>1100</v>
          </cell>
        </row>
        <row r="5369">
          <cell r="A5369" t="str">
            <v>HORSENS</v>
          </cell>
          <cell r="C5369" t="str">
            <v>TELETAXI</v>
          </cell>
          <cell r="I5369" t="str">
            <v>Ture</v>
          </cell>
          <cell r="V5369">
            <v>43</v>
          </cell>
        </row>
        <row r="5370">
          <cell r="A5370" t="str">
            <v>HORSENS</v>
          </cell>
          <cell r="C5370" t="str">
            <v>TELETAXI</v>
          </cell>
          <cell r="I5370" t="str">
            <v>Rejselængde</v>
          </cell>
          <cell r="V5370">
            <v>139</v>
          </cell>
        </row>
        <row r="5371">
          <cell r="A5371" t="str">
            <v>HORSENS</v>
          </cell>
          <cell r="C5371" t="str">
            <v>TELETAXI</v>
          </cell>
          <cell r="I5371" t="str">
            <v>Passagerer</v>
          </cell>
          <cell r="V5371">
            <v>51</v>
          </cell>
        </row>
        <row r="5372">
          <cell r="A5372" t="str">
            <v>HORSENS</v>
          </cell>
          <cell r="C5372" t="str">
            <v>TELETAXI</v>
          </cell>
          <cell r="I5372" t="str">
            <v>Netto</v>
          </cell>
          <cell r="V5372">
            <v>19453.54</v>
          </cell>
        </row>
        <row r="5373">
          <cell r="A5373" t="str">
            <v>HORSENS</v>
          </cell>
          <cell r="C5373" t="str">
            <v>TELETAXI</v>
          </cell>
          <cell r="I5373" t="str">
            <v>Adm.omk</v>
          </cell>
          <cell r="V5373">
            <v>4952.6400000000012</v>
          </cell>
        </row>
        <row r="5374">
          <cell r="A5374" t="str">
            <v>HORSENS</v>
          </cell>
          <cell r="C5374" t="str">
            <v>TELETAXI</v>
          </cell>
          <cell r="I5374" t="str">
            <v>EB</v>
          </cell>
          <cell r="V5374">
            <v>168</v>
          </cell>
        </row>
        <row r="5375">
          <cell r="A5375" t="str">
            <v>HORSENS</v>
          </cell>
          <cell r="C5375" t="str">
            <v>TELETAXI</v>
          </cell>
          <cell r="I5375" t="str">
            <v>Ture</v>
          </cell>
          <cell r="V5375">
            <v>154</v>
          </cell>
        </row>
        <row r="5376">
          <cell r="A5376" t="str">
            <v>HORSENS</v>
          </cell>
          <cell r="C5376" t="str">
            <v>TELETAXI</v>
          </cell>
          <cell r="I5376" t="str">
            <v>Rejselængde</v>
          </cell>
          <cell r="V5376">
            <v>425</v>
          </cell>
        </row>
        <row r="5377">
          <cell r="A5377" t="str">
            <v>HORSENS</v>
          </cell>
          <cell r="C5377" t="str">
            <v>TELETAXI</v>
          </cell>
          <cell r="I5377" t="str">
            <v>Passagerer</v>
          </cell>
          <cell r="V5377">
            <v>178</v>
          </cell>
        </row>
        <row r="5378">
          <cell r="A5378" t="str">
            <v>HORSENS</v>
          </cell>
          <cell r="C5378" t="str">
            <v>TELETAXI</v>
          </cell>
          <cell r="I5378" t="str">
            <v>Netto</v>
          </cell>
          <cell r="V5378">
            <v>90.88</v>
          </cell>
        </row>
        <row r="5379">
          <cell r="A5379" t="str">
            <v>HORSENS</v>
          </cell>
          <cell r="C5379" t="str">
            <v>TELETAXI</v>
          </cell>
          <cell r="I5379" t="str">
            <v>Adm.omk</v>
          </cell>
          <cell r="V5379">
            <v>32.159999999999997</v>
          </cell>
        </row>
        <row r="5380">
          <cell r="A5380" t="str">
            <v>HORSENS</v>
          </cell>
          <cell r="C5380" t="str">
            <v>TELETAXI</v>
          </cell>
          <cell r="I5380" t="str">
            <v>EB</v>
          </cell>
          <cell r="V5380">
            <v>22</v>
          </cell>
        </row>
        <row r="5381">
          <cell r="A5381" t="str">
            <v>HORSENS</v>
          </cell>
          <cell r="C5381" t="str">
            <v>TELETAXI</v>
          </cell>
          <cell r="I5381" t="str">
            <v>Ture</v>
          </cell>
          <cell r="V5381">
            <v>1</v>
          </cell>
        </row>
        <row r="5382">
          <cell r="A5382" t="str">
            <v>HORSENS</v>
          </cell>
          <cell r="C5382" t="str">
            <v>TELETAXI</v>
          </cell>
          <cell r="I5382" t="str">
            <v>Rejselængde</v>
          </cell>
          <cell r="V5382">
            <v>8</v>
          </cell>
        </row>
        <row r="5383">
          <cell r="A5383" t="str">
            <v>HORSENS</v>
          </cell>
          <cell r="C5383" t="str">
            <v>TELETAXI</v>
          </cell>
          <cell r="I5383" t="str">
            <v>Passagerer</v>
          </cell>
          <cell r="V5383">
            <v>1</v>
          </cell>
        </row>
        <row r="5384">
          <cell r="A5384" t="str">
            <v>HORSENS</v>
          </cell>
          <cell r="C5384" t="str">
            <v>TELETAXI</v>
          </cell>
          <cell r="I5384" t="str">
            <v>Netto</v>
          </cell>
          <cell r="V5384">
            <v>632.84</v>
          </cell>
        </row>
        <row r="5385">
          <cell r="A5385" t="str">
            <v>HORSENS</v>
          </cell>
          <cell r="C5385" t="str">
            <v>TELETAXI</v>
          </cell>
          <cell r="I5385" t="str">
            <v>Adm.omk</v>
          </cell>
          <cell r="V5385">
            <v>128.63999999999999</v>
          </cell>
        </row>
        <row r="5386">
          <cell r="A5386" t="str">
            <v>HORSENS</v>
          </cell>
          <cell r="C5386" t="str">
            <v>TELETAXI</v>
          </cell>
          <cell r="I5386" t="str">
            <v>EB</v>
          </cell>
          <cell r="V5386">
            <v>12</v>
          </cell>
        </row>
        <row r="5387">
          <cell r="A5387" t="str">
            <v>HORSENS</v>
          </cell>
          <cell r="C5387" t="str">
            <v>TELETAXI</v>
          </cell>
          <cell r="I5387" t="str">
            <v>Ture</v>
          </cell>
          <cell r="V5387">
            <v>4</v>
          </cell>
        </row>
        <row r="5388">
          <cell r="A5388" t="str">
            <v>HORSENS</v>
          </cell>
          <cell r="C5388" t="str">
            <v>TELETAXI</v>
          </cell>
          <cell r="I5388" t="str">
            <v>Rejselængde</v>
          </cell>
          <cell r="V5388">
            <v>26</v>
          </cell>
        </row>
        <row r="5389">
          <cell r="A5389" t="str">
            <v>HORSENS</v>
          </cell>
          <cell r="C5389" t="str">
            <v>TELETAXI</v>
          </cell>
          <cell r="I5389" t="str">
            <v>Passagerer</v>
          </cell>
          <cell r="V5389">
            <v>5</v>
          </cell>
        </row>
        <row r="5390">
          <cell r="A5390" t="str">
            <v>HORSENS</v>
          </cell>
          <cell r="C5390" t="str">
            <v>TELETAXI</v>
          </cell>
          <cell r="I5390" t="str">
            <v>Netto</v>
          </cell>
          <cell r="V5390">
            <v>3590.46</v>
          </cell>
        </row>
        <row r="5391">
          <cell r="A5391" t="str">
            <v>HORSENS</v>
          </cell>
          <cell r="C5391" t="str">
            <v>TELETAXI</v>
          </cell>
          <cell r="I5391" t="str">
            <v>Adm.omk</v>
          </cell>
          <cell r="V5391">
            <v>482.4</v>
          </cell>
        </row>
        <row r="5392">
          <cell r="A5392" t="str">
            <v>HORSENS</v>
          </cell>
          <cell r="C5392" t="str">
            <v>TELETAXI</v>
          </cell>
          <cell r="I5392" t="str">
            <v>EB</v>
          </cell>
          <cell r="V5392">
            <v>0</v>
          </cell>
        </row>
        <row r="5393">
          <cell r="A5393" t="str">
            <v>HORSENS</v>
          </cell>
          <cell r="C5393" t="str">
            <v>TELETAXI</v>
          </cell>
          <cell r="I5393" t="str">
            <v>Ture</v>
          </cell>
          <cell r="V5393">
            <v>15</v>
          </cell>
        </row>
        <row r="5394">
          <cell r="A5394" t="str">
            <v>HORSENS</v>
          </cell>
          <cell r="C5394" t="str">
            <v>TELETAXI</v>
          </cell>
          <cell r="I5394" t="str">
            <v>Rejselængde</v>
          </cell>
          <cell r="V5394">
            <v>207</v>
          </cell>
        </row>
        <row r="5395">
          <cell r="A5395" t="str">
            <v>HORSENS</v>
          </cell>
          <cell r="C5395" t="str">
            <v>TELETAXI</v>
          </cell>
          <cell r="I5395" t="str">
            <v>Passagerer</v>
          </cell>
          <cell r="V5395">
            <v>15</v>
          </cell>
        </row>
        <row r="5396">
          <cell r="A5396" t="str">
            <v>HORSENS</v>
          </cell>
          <cell r="C5396" t="str">
            <v>TELETAXI</v>
          </cell>
          <cell r="I5396" t="str">
            <v>Netto</v>
          </cell>
          <cell r="V5396">
            <v>3822.2599999999998</v>
          </cell>
        </row>
        <row r="5397">
          <cell r="A5397" t="str">
            <v>HORSENS</v>
          </cell>
          <cell r="C5397" t="str">
            <v>TELETAXI</v>
          </cell>
          <cell r="I5397" t="str">
            <v>Adm.omk</v>
          </cell>
          <cell r="V5397">
            <v>546.72</v>
          </cell>
        </row>
        <row r="5398">
          <cell r="A5398" t="str">
            <v>HORSENS</v>
          </cell>
          <cell r="C5398" t="str">
            <v>TELETAXI</v>
          </cell>
          <cell r="I5398" t="str">
            <v>EB</v>
          </cell>
          <cell r="V5398">
            <v>594</v>
          </cell>
        </row>
        <row r="5399">
          <cell r="A5399" t="str">
            <v>HORSENS</v>
          </cell>
          <cell r="C5399" t="str">
            <v>TELETAXI</v>
          </cell>
          <cell r="I5399" t="str">
            <v>Ture</v>
          </cell>
          <cell r="V5399">
            <v>17</v>
          </cell>
        </row>
        <row r="5400">
          <cell r="A5400" t="str">
            <v>HORSENS</v>
          </cell>
          <cell r="C5400" t="str">
            <v>TELETAXI</v>
          </cell>
          <cell r="I5400" t="str">
            <v>Rejselængde</v>
          </cell>
          <cell r="V5400">
            <v>201</v>
          </cell>
        </row>
        <row r="5401">
          <cell r="A5401" t="str">
            <v>HORSENS</v>
          </cell>
          <cell r="C5401" t="str">
            <v>TELETAXI</v>
          </cell>
          <cell r="I5401" t="str">
            <v>Passagerer</v>
          </cell>
          <cell r="V5401">
            <v>24</v>
          </cell>
        </row>
        <row r="5402">
          <cell r="A5402" t="str">
            <v>HORSENS</v>
          </cell>
          <cell r="C5402" t="str">
            <v>TELETAXI</v>
          </cell>
          <cell r="I5402" t="str">
            <v>Netto</v>
          </cell>
          <cell r="V5402">
            <v>1545.11</v>
          </cell>
        </row>
        <row r="5403">
          <cell r="A5403" t="str">
            <v>HORSENS</v>
          </cell>
          <cell r="C5403" t="str">
            <v>TELETAXI</v>
          </cell>
          <cell r="I5403" t="str">
            <v>Adm.omk</v>
          </cell>
          <cell r="V5403">
            <v>160.79999999999998</v>
          </cell>
        </row>
        <row r="5404">
          <cell r="A5404" t="str">
            <v>HORSENS</v>
          </cell>
          <cell r="C5404" t="str">
            <v>TELETAXI</v>
          </cell>
          <cell r="I5404" t="str">
            <v>EB</v>
          </cell>
          <cell r="V5404">
            <v>0</v>
          </cell>
        </row>
        <row r="5405">
          <cell r="A5405" t="str">
            <v>HORSENS</v>
          </cell>
          <cell r="C5405" t="str">
            <v>TELETAXI</v>
          </cell>
          <cell r="I5405" t="str">
            <v>Ture</v>
          </cell>
          <cell r="V5405">
            <v>5</v>
          </cell>
        </row>
        <row r="5406">
          <cell r="A5406" t="str">
            <v>HORSENS</v>
          </cell>
          <cell r="C5406" t="str">
            <v>TELETAXI</v>
          </cell>
          <cell r="I5406" t="str">
            <v>Rejselængde</v>
          </cell>
          <cell r="V5406">
            <v>85</v>
          </cell>
        </row>
        <row r="5407">
          <cell r="A5407" t="str">
            <v>HORSENS</v>
          </cell>
          <cell r="C5407" t="str">
            <v>TELETAXI</v>
          </cell>
          <cell r="I5407" t="str">
            <v>Passagerer</v>
          </cell>
          <cell r="V5407">
            <v>5</v>
          </cell>
        </row>
        <row r="5408">
          <cell r="A5408" t="str">
            <v>HORSENS</v>
          </cell>
          <cell r="C5408" t="str">
            <v>TELETAXI</v>
          </cell>
          <cell r="I5408" t="str">
            <v>Netto</v>
          </cell>
          <cell r="V5408">
            <v>368.4</v>
          </cell>
        </row>
        <row r="5409">
          <cell r="A5409" t="str">
            <v>HORSENS</v>
          </cell>
          <cell r="C5409" t="str">
            <v>TELETAXI</v>
          </cell>
          <cell r="I5409" t="str">
            <v>Adm.omk</v>
          </cell>
          <cell r="V5409">
            <v>32.159999999999997</v>
          </cell>
        </row>
        <row r="5410">
          <cell r="A5410" t="str">
            <v>HORSENS</v>
          </cell>
          <cell r="C5410" t="str">
            <v>TELETAXI</v>
          </cell>
          <cell r="I5410" t="str">
            <v>EB</v>
          </cell>
          <cell r="V5410">
            <v>44</v>
          </cell>
        </row>
        <row r="5411">
          <cell r="A5411" t="str">
            <v>HORSENS</v>
          </cell>
          <cell r="C5411" t="str">
            <v>TELETAXI</v>
          </cell>
          <cell r="I5411" t="str">
            <v>Ture</v>
          </cell>
          <cell r="V5411">
            <v>1</v>
          </cell>
        </row>
        <row r="5412">
          <cell r="A5412" t="str">
            <v>HORSENS</v>
          </cell>
          <cell r="C5412" t="str">
            <v>TELETAXI</v>
          </cell>
          <cell r="I5412" t="str">
            <v>Rejselængde</v>
          </cell>
          <cell r="V5412">
            <v>20</v>
          </cell>
        </row>
        <row r="5413">
          <cell r="A5413" t="str">
            <v>HORSENS</v>
          </cell>
          <cell r="C5413" t="str">
            <v>TELETAXI</v>
          </cell>
          <cell r="I5413" t="str">
            <v>Passagerer</v>
          </cell>
          <cell r="V5413">
            <v>1</v>
          </cell>
        </row>
        <row r="5414">
          <cell r="A5414" t="str">
            <v>HORSENS</v>
          </cell>
          <cell r="C5414" t="str">
            <v>TELETAXI</v>
          </cell>
          <cell r="I5414" t="str">
            <v>Netto</v>
          </cell>
          <cell r="V5414">
            <v>3926.4</v>
          </cell>
        </row>
        <row r="5415">
          <cell r="A5415" t="str">
            <v>HORSENS</v>
          </cell>
          <cell r="C5415" t="str">
            <v>TELETAXI</v>
          </cell>
          <cell r="I5415" t="str">
            <v>Adm.omk</v>
          </cell>
          <cell r="V5415">
            <v>932.64</v>
          </cell>
        </row>
        <row r="5416">
          <cell r="A5416" t="str">
            <v>HORSENS</v>
          </cell>
          <cell r="C5416" t="str">
            <v>TELETAXI</v>
          </cell>
          <cell r="I5416" t="str">
            <v>EB</v>
          </cell>
          <cell r="V5416">
            <v>783</v>
          </cell>
        </row>
        <row r="5417">
          <cell r="A5417" t="str">
            <v>HORSENS</v>
          </cell>
          <cell r="C5417" t="str">
            <v>TELETAXI</v>
          </cell>
          <cell r="I5417" t="str">
            <v>Ture</v>
          </cell>
          <cell r="V5417">
            <v>29</v>
          </cell>
        </row>
        <row r="5418">
          <cell r="A5418" t="str">
            <v>HORSENS</v>
          </cell>
          <cell r="C5418" t="str">
            <v>TELETAXI</v>
          </cell>
          <cell r="I5418" t="str">
            <v>Rejselængde</v>
          </cell>
          <cell r="V5418">
            <v>213</v>
          </cell>
        </row>
        <row r="5419">
          <cell r="A5419" t="str">
            <v>HORSENS</v>
          </cell>
          <cell r="C5419" t="str">
            <v>TELETAXI</v>
          </cell>
          <cell r="I5419" t="str">
            <v>Passagerer</v>
          </cell>
          <cell r="V5419">
            <v>30</v>
          </cell>
        </row>
        <row r="5420">
          <cell r="A5420" t="str">
            <v>HORSENS</v>
          </cell>
          <cell r="C5420" t="str">
            <v>TELETAXI</v>
          </cell>
          <cell r="I5420" t="str">
            <v>Netto</v>
          </cell>
          <cell r="V5420">
            <v>7133.51</v>
          </cell>
        </row>
        <row r="5421">
          <cell r="A5421" t="str">
            <v>HORSENS</v>
          </cell>
          <cell r="C5421" t="str">
            <v>TELETAXI</v>
          </cell>
          <cell r="I5421" t="str">
            <v>Adm.omk</v>
          </cell>
          <cell r="V5421">
            <v>1189.92</v>
          </cell>
        </row>
        <row r="5422">
          <cell r="A5422" t="str">
            <v>HORSENS</v>
          </cell>
          <cell r="C5422" t="str">
            <v>TELETAXI</v>
          </cell>
          <cell r="I5422" t="str">
            <v>EB</v>
          </cell>
          <cell r="V5422">
            <v>582</v>
          </cell>
        </row>
        <row r="5423">
          <cell r="A5423" t="str">
            <v>HORSENS</v>
          </cell>
          <cell r="C5423" t="str">
            <v>TELETAXI</v>
          </cell>
          <cell r="I5423" t="str">
            <v>Ture</v>
          </cell>
          <cell r="V5423">
            <v>37</v>
          </cell>
        </row>
        <row r="5424">
          <cell r="A5424" t="str">
            <v>HORSENS</v>
          </cell>
          <cell r="C5424" t="str">
            <v>TELETAXI</v>
          </cell>
          <cell r="I5424" t="str">
            <v>Rejselængde</v>
          </cell>
          <cell r="V5424">
            <v>403</v>
          </cell>
        </row>
        <row r="5425">
          <cell r="A5425" t="str">
            <v>HORSENS</v>
          </cell>
          <cell r="C5425" t="str">
            <v>TELETAXI</v>
          </cell>
          <cell r="I5425" t="str">
            <v>Passagerer</v>
          </cell>
          <cell r="V5425">
            <v>38</v>
          </cell>
        </row>
        <row r="5426">
          <cell r="A5426" t="str">
            <v>HORSENS</v>
          </cell>
          <cell r="C5426" t="str">
            <v>TELETAXI</v>
          </cell>
          <cell r="I5426" t="str">
            <v>Netto</v>
          </cell>
          <cell r="V5426">
            <v>49.03</v>
          </cell>
        </row>
        <row r="5427">
          <cell r="A5427" t="str">
            <v>HORSENS</v>
          </cell>
          <cell r="C5427" t="str">
            <v>TELETAXI</v>
          </cell>
          <cell r="I5427" t="str">
            <v>Adm.omk</v>
          </cell>
          <cell r="V5427">
            <v>32.159999999999997</v>
          </cell>
        </row>
        <row r="5428">
          <cell r="A5428" t="str">
            <v>HORSENS</v>
          </cell>
          <cell r="C5428" t="str">
            <v>TELETAXI</v>
          </cell>
          <cell r="I5428" t="str">
            <v>EB</v>
          </cell>
          <cell r="V5428">
            <v>0</v>
          </cell>
        </row>
        <row r="5429">
          <cell r="A5429" t="str">
            <v>HORSENS</v>
          </cell>
          <cell r="C5429" t="str">
            <v>TELETAXI</v>
          </cell>
          <cell r="I5429" t="str">
            <v>Ture</v>
          </cell>
          <cell r="V5429">
            <v>1</v>
          </cell>
        </row>
        <row r="5430">
          <cell r="A5430" t="str">
            <v>HORSENS</v>
          </cell>
          <cell r="C5430" t="str">
            <v>TELETAXI</v>
          </cell>
          <cell r="I5430" t="str">
            <v>Rejselængde</v>
          </cell>
          <cell r="V5430">
            <v>0</v>
          </cell>
        </row>
        <row r="5431">
          <cell r="A5431" t="str">
            <v>HORSENS</v>
          </cell>
          <cell r="C5431" t="str">
            <v>TELETAXI</v>
          </cell>
          <cell r="I5431" t="str">
            <v>Passagerer</v>
          </cell>
          <cell r="V5431">
            <v>1</v>
          </cell>
        </row>
        <row r="5432">
          <cell r="A5432" t="str">
            <v>HORSENS</v>
          </cell>
          <cell r="C5432" t="str">
            <v>TELETAXI</v>
          </cell>
          <cell r="I5432" t="str">
            <v>Netto</v>
          </cell>
          <cell r="V5432">
            <v>128.41999999999999</v>
          </cell>
        </row>
        <row r="5433">
          <cell r="A5433" t="str">
            <v>HORSENS</v>
          </cell>
          <cell r="C5433" t="str">
            <v>TELETAXI</v>
          </cell>
          <cell r="I5433" t="str">
            <v>Adm.omk</v>
          </cell>
          <cell r="V5433">
            <v>32.159999999999997</v>
          </cell>
        </row>
        <row r="5434">
          <cell r="A5434" t="str">
            <v>HORSENS</v>
          </cell>
          <cell r="C5434" t="str">
            <v>TELETAXI</v>
          </cell>
          <cell r="I5434" t="str">
            <v>EB</v>
          </cell>
          <cell r="V5434">
            <v>0</v>
          </cell>
        </row>
        <row r="5435">
          <cell r="A5435" t="str">
            <v>HORSENS</v>
          </cell>
          <cell r="C5435" t="str">
            <v>TELETAXI</v>
          </cell>
          <cell r="I5435" t="str">
            <v>Ture</v>
          </cell>
          <cell r="V5435">
            <v>1</v>
          </cell>
        </row>
        <row r="5436">
          <cell r="A5436" t="str">
            <v>HORSENS</v>
          </cell>
          <cell r="C5436" t="str">
            <v>TELETAXI</v>
          </cell>
          <cell r="I5436" t="str">
            <v>Rejselængde</v>
          </cell>
          <cell r="V5436">
            <v>13</v>
          </cell>
        </row>
        <row r="5437">
          <cell r="A5437" t="str">
            <v>HORSENS</v>
          </cell>
          <cell r="C5437" t="str">
            <v>TELETAXI</v>
          </cell>
          <cell r="I5437" t="str">
            <v>Passagerer</v>
          </cell>
          <cell r="V5437">
            <v>1</v>
          </cell>
        </row>
        <row r="5438">
          <cell r="A5438" t="str">
            <v>HORSENS</v>
          </cell>
          <cell r="C5438" t="str">
            <v>TELETAXI</v>
          </cell>
          <cell r="I5438" t="str">
            <v>Netto</v>
          </cell>
          <cell r="V5438">
            <v>128.41999999999999</v>
          </cell>
        </row>
        <row r="5439">
          <cell r="A5439" t="str">
            <v>HORSENS</v>
          </cell>
          <cell r="C5439" t="str">
            <v>TELETAXI</v>
          </cell>
          <cell r="I5439" t="str">
            <v>Adm.omk</v>
          </cell>
          <cell r="V5439">
            <v>32.159999999999997</v>
          </cell>
        </row>
        <row r="5440">
          <cell r="A5440" t="str">
            <v>HORSENS</v>
          </cell>
          <cell r="C5440" t="str">
            <v>TELETAXI</v>
          </cell>
          <cell r="I5440" t="str">
            <v>EB</v>
          </cell>
          <cell r="V5440">
            <v>0</v>
          </cell>
        </row>
        <row r="5441">
          <cell r="A5441" t="str">
            <v>HORSENS</v>
          </cell>
          <cell r="C5441" t="str">
            <v>TELETAXI</v>
          </cell>
          <cell r="I5441" t="str">
            <v>Ture</v>
          </cell>
          <cell r="V5441">
            <v>1</v>
          </cell>
        </row>
        <row r="5442">
          <cell r="A5442" t="str">
            <v>HORSENS</v>
          </cell>
          <cell r="C5442" t="str">
            <v>TELETAXI</v>
          </cell>
          <cell r="I5442" t="str">
            <v>Rejselængde</v>
          </cell>
          <cell r="V5442">
            <v>13</v>
          </cell>
        </row>
        <row r="5443">
          <cell r="A5443" t="str">
            <v>HORSENS</v>
          </cell>
          <cell r="C5443" t="str">
            <v>TELETAXI</v>
          </cell>
          <cell r="I5443" t="str">
            <v>Passagerer</v>
          </cell>
          <cell r="V5443">
            <v>1</v>
          </cell>
        </row>
        <row r="5444">
          <cell r="A5444" t="str">
            <v>HORSENS</v>
          </cell>
          <cell r="C5444" t="str">
            <v>TELETAXI</v>
          </cell>
          <cell r="I5444" t="str">
            <v>Netto</v>
          </cell>
          <cell r="V5444">
            <v>251.36</v>
          </cell>
        </row>
        <row r="5445">
          <cell r="A5445" t="str">
            <v>HORSENS</v>
          </cell>
          <cell r="C5445" t="str">
            <v>TELETAXI</v>
          </cell>
          <cell r="I5445" t="str">
            <v>Adm.omk</v>
          </cell>
          <cell r="V5445">
            <v>64.319999999999993</v>
          </cell>
        </row>
        <row r="5446">
          <cell r="A5446" t="str">
            <v>HORSENS</v>
          </cell>
          <cell r="C5446" t="str">
            <v>TELETAXI</v>
          </cell>
          <cell r="I5446" t="str">
            <v>EB</v>
          </cell>
          <cell r="V5446">
            <v>48</v>
          </cell>
        </row>
        <row r="5447">
          <cell r="A5447" t="str">
            <v>HORSENS</v>
          </cell>
          <cell r="C5447" t="str">
            <v>TELETAXI</v>
          </cell>
          <cell r="I5447" t="str">
            <v>Ture</v>
          </cell>
          <cell r="V5447">
            <v>2</v>
          </cell>
        </row>
        <row r="5448">
          <cell r="A5448" t="str">
            <v>HORSENS</v>
          </cell>
          <cell r="C5448" t="str">
            <v>TELETAXI</v>
          </cell>
          <cell r="I5448" t="str">
            <v>Rejselængde</v>
          </cell>
          <cell r="V5448">
            <v>9</v>
          </cell>
        </row>
        <row r="5449">
          <cell r="A5449" t="str">
            <v>HORSENS</v>
          </cell>
          <cell r="C5449" t="str">
            <v>TELETAXI</v>
          </cell>
          <cell r="I5449" t="str">
            <v>Passagerer</v>
          </cell>
          <cell r="V5449">
            <v>2</v>
          </cell>
        </row>
        <row r="5450">
          <cell r="A5450" t="str">
            <v>HORSENS</v>
          </cell>
          <cell r="C5450" t="str">
            <v>TELETAXI</v>
          </cell>
          <cell r="I5450" t="str">
            <v>Netto</v>
          </cell>
          <cell r="V5450">
            <v>21306.089999999997</v>
          </cell>
        </row>
        <row r="5451">
          <cell r="A5451" t="str">
            <v>HORSENS</v>
          </cell>
          <cell r="C5451" t="str">
            <v>TELETAXI</v>
          </cell>
          <cell r="I5451" t="str">
            <v>Adm.omk</v>
          </cell>
          <cell r="V5451">
            <v>2862.24</v>
          </cell>
        </row>
        <row r="5452">
          <cell r="A5452" t="str">
            <v>HORSENS</v>
          </cell>
          <cell r="C5452" t="str">
            <v>TELETAXI</v>
          </cell>
          <cell r="I5452" t="str">
            <v>EB</v>
          </cell>
          <cell r="V5452">
            <v>34</v>
          </cell>
        </row>
        <row r="5453">
          <cell r="A5453" t="str">
            <v>HORSENS</v>
          </cell>
          <cell r="C5453" t="str">
            <v>TELETAXI</v>
          </cell>
          <cell r="I5453" t="str">
            <v>Ture</v>
          </cell>
          <cell r="V5453">
            <v>89</v>
          </cell>
        </row>
        <row r="5454">
          <cell r="A5454" t="str">
            <v>HORSENS</v>
          </cell>
          <cell r="C5454" t="str">
            <v>TELETAXI</v>
          </cell>
          <cell r="I5454" t="str">
            <v>Rejselængde</v>
          </cell>
          <cell r="V5454">
            <v>1073</v>
          </cell>
        </row>
        <row r="5455">
          <cell r="A5455" t="str">
            <v>HORSENS</v>
          </cell>
          <cell r="C5455" t="str">
            <v>TELETAXI</v>
          </cell>
          <cell r="I5455" t="str">
            <v>Passagerer</v>
          </cell>
          <cell r="V5455">
            <v>89</v>
          </cell>
        </row>
        <row r="5456">
          <cell r="A5456" t="str">
            <v>HORSENS</v>
          </cell>
          <cell r="C5456" t="str">
            <v>TELETAXI</v>
          </cell>
          <cell r="I5456" t="str">
            <v>Netto</v>
          </cell>
          <cell r="V5456">
            <v>320</v>
          </cell>
        </row>
        <row r="5457">
          <cell r="A5457" t="str">
            <v>HORSENS</v>
          </cell>
          <cell r="C5457" t="str">
            <v>TELETAXI</v>
          </cell>
          <cell r="I5457" t="str">
            <v>Adm.omk</v>
          </cell>
          <cell r="V5457">
            <v>64.319999999999993</v>
          </cell>
        </row>
        <row r="5458">
          <cell r="A5458" t="str">
            <v>HORSENS</v>
          </cell>
          <cell r="C5458" t="str">
            <v>TELETAXI</v>
          </cell>
          <cell r="I5458" t="str">
            <v>EB</v>
          </cell>
          <cell r="V5458">
            <v>0</v>
          </cell>
        </row>
        <row r="5459">
          <cell r="A5459" t="str">
            <v>HORSENS</v>
          </cell>
          <cell r="C5459" t="str">
            <v>TELETAXI</v>
          </cell>
          <cell r="I5459" t="str">
            <v>Ture</v>
          </cell>
          <cell r="V5459">
            <v>2</v>
          </cell>
        </row>
        <row r="5460">
          <cell r="A5460" t="str">
            <v>HORSENS</v>
          </cell>
          <cell r="C5460" t="str">
            <v>TELETAXI</v>
          </cell>
          <cell r="I5460" t="str">
            <v>Rejselængde</v>
          </cell>
          <cell r="V5460">
            <v>12</v>
          </cell>
        </row>
        <row r="5461">
          <cell r="A5461" t="str">
            <v>HORSENS</v>
          </cell>
          <cell r="C5461" t="str">
            <v>TELETAXI</v>
          </cell>
          <cell r="I5461" t="str">
            <v>Passagerer</v>
          </cell>
          <cell r="V5461">
            <v>3</v>
          </cell>
        </row>
        <row r="5462">
          <cell r="A5462" t="str">
            <v>HORSENS</v>
          </cell>
          <cell r="C5462" t="str">
            <v>TELETAXI</v>
          </cell>
          <cell r="I5462" t="str">
            <v>Netto</v>
          </cell>
          <cell r="V5462">
            <v>307.52</v>
          </cell>
        </row>
        <row r="5463">
          <cell r="A5463" t="str">
            <v>HORSENS</v>
          </cell>
          <cell r="C5463" t="str">
            <v>TELETAXI</v>
          </cell>
          <cell r="I5463" t="str">
            <v>Adm.omk</v>
          </cell>
          <cell r="V5463">
            <v>32.159999999999997</v>
          </cell>
        </row>
        <row r="5464">
          <cell r="A5464" t="str">
            <v>HORSENS</v>
          </cell>
          <cell r="C5464" t="str">
            <v>TELETAXI</v>
          </cell>
          <cell r="I5464" t="str">
            <v>EB</v>
          </cell>
          <cell r="V5464">
            <v>0</v>
          </cell>
        </row>
        <row r="5465">
          <cell r="A5465" t="str">
            <v>HORSENS</v>
          </cell>
          <cell r="C5465" t="str">
            <v>TELETAXI</v>
          </cell>
          <cell r="I5465" t="str">
            <v>Ture</v>
          </cell>
          <cell r="V5465">
            <v>1</v>
          </cell>
        </row>
        <row r="5466">
          <cell r="A5466" t="str">
            <v>HORSENS</v>
          </cell>
          <cell r="C5466" t="str">
            <v>TELETAXI</v>
          </cell>
          <cell r="I5466" t="str">
            <v>Rejselængde</v>
          </cell>
          <cell r="V5466">
            <v>13</v>
          </cell>
        </row>
        <row r="5467">
          <cell r="A5467" t="str">
            <v>HORSENS</v>
          </cell>
          <cell r="C5467" t="str">
            <v>TELETAXI</v>
          </cell>
          <cell r="I5467" t="str">
            <v>Passagerer</v>
          </cell>
          <cell r="V5467">
            <v>1</v>
          </cell>
        </row>
        <row r="5468">
          <cell r="A5468" t="str">
            <v>HORSENS</v>
          </cell>
          <cell r="C5468" t="str">
            <v>TELETAXI</v>
          </cell>
          <cell r="I5468" t="str">
            <v>Netto</v>
          </cell>
          <cell r="V5468">
            <v>8761.36</v>
          </cell>
        </row>
        <row r="5469">
          <cell r="A5469" t="str">
            <v>HORSENS</v>
          </cell>
          <cell r="C5469" t="str">
            <v>TELETAXI</v>
          </cell>
          <cell r="I5469" t="str">
            <v>Adm.omk</v>
          </cell>
          <cell r="V5469">
            <v>1575.84</v>
          </cell>
        </row>
        <row r="5470">
          <cell r="A5470" t="str">
            <v>HORSENS</v>
          </cell>
          <cell r="C5470" t="str">
            <v>TELETAXI</v>
          </cell>
          <cell r="I5470" t="str">
            <v>EB</v>
          </cell>
          <cell r="V5470">
            <v>1666</v>
          </cell>
        </row>
        <row r="5471">
          <cell r="A5471" t="str">
            <v>HORSENS</v>
          </cell>
          <cell r="C5471" t="str">
            <v>TELETAXI</v>
          </cell>
          <cell r="I5471" t="str">
            <v>Ture</v>
          </cell>
          <cell r="V5471">
            <v>49</v>
          </cell>
        </row>
        <row r="5472">
          <cell r="A5472" t="str">
            <v>HORSENS</v>
          </cell>
          <cell r="C5472" t="str">
            <v>TELETAXI</v>
          </cell>
          <cell r="I5472" t="str">
            <v>Rejselængde</v>
          </cell>
          <cell r="V5472">
            <v>590</v>
          </cell>
        </row>
        <row r="5473">
          <cell r="A5473" t="str">
            <v>HORSENS</v>
          </cell>
          <cell r="C5473" t="str">
            <v>TELETAXI</v>
          </cell>
          <cell r="I5473" t="str">
            <v>Passagerer</v>
          </cell>
          <cell r="V5473">
            <v>49</v>
          </cell>
        </row>
        <row r="5474">
          <cell r="A5474" t="str">
            <v>HORSENS</v>
          </cell>
          <cell r="C5474" t="str">
            <v>TELETAXI</v>
          </cell>
          <cell r="I5474" t="str">
            <v>Netto</v>
          </cell>
          <cell r="V5474">
            <v>2055.6800000000003</v>
          </cell>
        </row>
        <row r="5475">
          <cell r="A5475" t="str">
            <v>HORSENS</v>
          </cell>
          <cell r="C5475" t="str">
            <v>TELETAXI</v>
          </cell>
          <cell r="I5475" t="str">
            <v>Adm.omk</v>
          </cell>
          <cell r="V5475">
            <v>289.43999999999994</v>
          </cell>
        </row>
        <row r="5476">
          <cell r="A5476" t="str">
            <v>HORSENS</v>
          </cell>
          <cell r="C5476" t="str">
            <v>TELETAXI</v>
          </cell>
          <cell r="I5476" t="str">
            <v>EB</v>
          </cell>
          <cell r="V5476">
            <v>0</v>
          </cell>
        </row>
        <row r="5477">
          <cell r="A5477" t="str">
            <v>HORSENS</v>
          </cell>
          <cell r="C5477" t="str">
            <v>TELETAXI</v>
          </cell>
          <cell r="I5477" t="str">
            <v>Ture</v>
          </cell>
          <cell r="V5477">
            <v>9</v>
          </cell>
        </row>
        <row r="5478">
          <cell r="A5478" t="str">
            <v>HORSENS</v>
          </cell>
          <cell r="C5478" t="str">
            <v>TELETAXI</v>
          </cell>
          <cell r="I5478" t="str">
            <v>Rejselængde</v>
          </cell>
          <cell r="V5478">
            <v>113</v>
          </cell>
        </row>
        <row r="5479">
          <cell r="A5479" t="str">
            <v>HORSENS</v>
          </cell>
          <cell r="C5479" t="str">
            <v>TELETAXI</v>
          </cell>
          <cell r="I5479" t="str">
            <v>Passagerer</v>
          </cell>
          <cell r="V5479">
            <v>10</v>
          </cell>
        </row>
        <row r="5480">
          <cell r="A5480" t="str">
            <v>HORSENS</v>
          </cell>
          <cell r="C5480" t="str">
            <v>TELETAXI</v>
          </cell>
          <cell r="I5480" t="str">
            <v>Netto</v>
          </cell>
          <cell r="V5480">
            <v>6315.7699999999995</v>
          </cell>
        </row>
        <row r="5481">
          <cell r="A5481" t="str">
            <v>HORSENS</v>
          </cell>
          <cell r="C5481" t="str">
            <v>TELETAXI</v>
          </cell>
          <cell r="I5481" t="str">
            <v>Adm.omk</v>
          </cell>
          <cell r="V5481">
            <v>868.32</v>
          </cell>
        </row>
        <row r="5482">
          <cell r="A5482" t="str">
            <v>HORSENS</v>
          </cell>
          <cell r="C5482" t="str">
            <v>TELETAXI</v>
          </cell>
          <cell r="I5482" t="str">
            <v>EB</v>
          </cell>
          <cell r="V5482">
            <v>0</v>
          </cell>
        </row>
        <row r="5483">
          <cell r="A5483" t="str">
            <v>HORSENS</v>
          </cell>
          <cell r="C5483" t="str">
            <v>TELETAXI</v>
          </cell>
          <cell r="I5483" t="str">
            <v>Ture</v>
          </cell>
          <cell r="V5483">
            <v>27</v>
          </cell>
        </row>
        <row r="5484">
          <cell r="A5484" t="str">
            <v>HORSENS</v>
          </cell>
          <cell r="C5484" t="str">
            <v>TELETAXI</v>
          </cell>
          <cell r="I5484" t="str">
            <v>Rejselængde</v>
          </cell>
          <cell r="V5484">
            <v>338</v>
          </cell>
        </row>
        <row r="5485">
          <cell r="A5485" t="str">
            <v>HORSENS</v>
          </cell>
          <cell r="C5485" t="str">
            <v>TELETAXI</v>
          </cell>
          <cell r="I5485" t="str">
            <v>Passagerer</v>
          </cell>
          <cell r="V5485">
            <v>27</v>
          </cell>
        </row>
        <row r="5486">
          <cell r="A5486" t="str">
            <v>HORSENS</v>
          </cell>
          <cell r="C5486" t="str">
            <v>TELETAXI</v>
          </cell>
          <cell r="I5486" t="str">
            <v>Netto</v>
          </cell>
          <cell r="V5486">
            <v>4218.4399999999996</v>
          </cell>
        </row>
        <row r="5487">
          <cell r="A5487" t="str">
            <v>HORSENS</v>
          </cell>
          <cell r="C5487" t="str">
            <v>TELETAXI</v>
          </cell>
          <cell r="I5487" t="str">
            <v>Adm.omk</v>
          </cell>
          <cell r="V5487">
            <v>900.48</v>
          </cell>
        </row>
        <row r="5488">
          <cell r="A5488" t="str">
            <v>HORSENS</v>
          </cell>
          <cell r="C5488" t="str">
            <v>TELETAXI</v>
          </cell>
          <cell r="I5488" t="str">
            <v>EB</v>
          </cell>
          <cell r="V5488">
            <v>822</v>
          </cell>
        </row>
        <row r="5489">
          <cell r="A5489" t="str">
            <v>HORSENS</v>
          </cell>
          <cell r="C5489" t="str">
            <v>TELETAXI</v>
          </cell>
          <cell r="I5489" t="str">
            <v>Ture</v>
          </cell>
          <cell r="V5489">
            <v>28</v>
          </cell>
        </row>
        <row r="5490">
          <cell r="A5490" t="str">
            <v>HORSENS</v>
          </cell>
          <cell r="C5490" t="str">
            <v>TELETAXI</v>
          </cell>
          <cell r="I5490" t="str">
            <v>Rejselængde</v>
          </cell>
          <cell r="V5490">
            <v>275</v>
          </cell>
        </row>
        <row r="5491">
          <cell r="A5491" t="str">
            <v>HORSENS</v>
          </cell>
          <cell r="C5491" t="str">
            <v>TELETAXI</v>
          </cell>
          <cell r="I5491" t="str">
            <v>Passagerer</v>
          </cell>
          <cell r="V5491">
            <v>28</v>
          </cell>
        </row>
        <row r="5492">
          <cell r="A5492" t="str">
            <v>HORSENS</v>
          </cell>
          <cell r="C5492" t="str">
            <v>TELETAXI</v>
          </cell>
          <cell r="I5492" t="str">
            <v>Netto</v>
          </cell>
          <cell r="V5492">
            <v>2532.17</v>
          </cell>
        </row>
        <row r="5493">
          <cell r="A5493" t="str">
            <v>HORSENS</v>
          </cell>
          <cell r="C5493" t="str">
            <v>TELETAXI</v>
          </cell>
          <cell r="I5493" t="str">
            <v>Adm.omk</v>
          </cell>
          <cell r="V5493">
            <v>418.08</v>
          </cell>
        </row>
        <row r="5494">
          <cell r="A5494" t="str">
            <v>HORSENS</v>
          </cell>
          <cell r="C5494" t="str">
            <v>TELETAXI</v>
          </cell>
          <cell r="I5494" t="str">
            <v>EB</v>
          </cell>
          <cell r="V5494">
            <v>34</v>
          </cell>
        </row>
        <row r="5495">
          <cell r="A5495" t="str">
            <v>HORSENS</v>
          </cell>
          <cell r="C5495" t="str">
            <v>TELETAXI</v>
          </cell>
          <cell r="I5495" t="str">
            <v>Ture</v>
          </cell>
          <cell r="V5495">
            <v>13</v>
          </cell>
        </row>
        <row r="5496">
          <cell r="A5496" t="str">
            <v>HORSENS</v>
          </cell>
          <cell r="C5496" t="str">
            <v>TELETAXI</v>
          </cell>
          <cell r="I5496" t="str">
            <v>Rejselængde</v>
          </cell>
          <cell r="V5496">
            <v>148</v>
          </cell>
        </row>
        <row r="5497">
          <cell r="A5497" t="str">
            <v>HORSENS</v>
          </cell>
          <cell r="C5497" t="str">
            <v>TELETAXI</v>
          </cell>
          <cell r="I5497" t="str">
            <v>Passagerer</v>
          </cell>
          <cell r="V5497">
            <v>14</v>
          </cell>
        </row>
        <row r="5498">
          <cell r="A5498" t="str">
            <v>HORSENS</v>
          </cell>
          <cell r="C5498" t="str">
            <v>TELETAXI</v>
          </cell>
          <cell r="I5498" t="str">
            <v>Netto</v>
          </cell>
          <cell r="V5498">
            <v>220.59</v>
          </cell>
        </row>
        <row r="5499">
          <cell r="A5499" t="str">
            <v>HORSENS</v>
          </cell>
          <cell r="C5499" t="str">
            <v>TELETAXI</v>
          </cell>
          <cell r="I5499" t="str">
            <v>Adm.omk</v>
          </cell>
          <cell r="V5499">
            <v>32.159999999999997</v>
          </cell>
        </row>
        <row r="5500">
          <cell r="A5500" t="str">
            <v>HORSENS</v>
          </cell>
          <cell r="C5500" t="str">
            <v>TELETAXI</v>
          </cell>
          <cell r="I5500" t="str">
            <v>EB</v>
          </cell>
          <cell r="V5500">
            <v>0</v>
          </cell>
        </row>
        <row r="5501">
          <cell r="A5501" t="str">
            <v>HORSENS</v>
          </cell>
          <cell r="C5501" t="str">
            <v>TELETAXI</v>
          </cell>
          <cell r="I5501" t="str">
            <v>Ture</v>
          </cell>
          <cell r="V5501">
            <v>1</v>
          </cell>
        </row>
        <row r="5502">
          <cell r="A5502" t="str">
            <v>HORSENS</v>
          </cell>
          <cell r="C5502" t="str">
            <v>TELETAXI</v>
          </cell>
          <cell r="I5502" t="str">
            <v>Rejselængde</v>
          </cell>
          <cell r="V5502">
            <v>21</v>
          </cell>
        </row>
        <row r="5503">
          <cell r="A5503" t="str">
            <v>HORSENS</v>
          </cell>
          <cell r="C5503" t="str">
            <v>TELETAXI</v>
          </cell>
          <cell r="I5503" t="str">
            <v>Passagerer</v>
          </cell>
          <cell r="V5503">
            <v>1</v>
          </cell>
        </row>
        <row r="5504">
          <cell r="A5504" t="str">
            <v>HORSENS</v>
          </cell>
          <cell r="C5504" t="str">
            <v>TELETAXI</v>
          </cell>
          <cell r="I5504" t="str">
            <v>Netto</v>
          </cell>
          <cell r="V5504">
            <v>689.88</v>
          </cell>
        </row>
        <row r="5505">
          <cell r="A5505" t="str">
            <v>HORSENS</v>
          </cell>
          <cell r="C5505" t="str">
            <v>TELETAXI</v>
          </cell>
          <cell r="I5505" t="str">
            <v>Adm.omk</v>
          </cell>
          <cell r="V5505">
            <v>128.63999999999999</v>
          </cell>
        </row>
        <row r="5506">
          <cell r="A5506" t="str">
            <v>HORSENS</v>
          </cell>
          <cell r="C5506" t="str">
            <v>TELETAXI</v>
          </cell>
          <cell r="I5506" t="str">
            <v>EB</v>
          </cell>
          <cell r="V5506">
            <v>0</v>
          </cell>
        </row>
        <row r="5507">
          <cell r="A5507" t="str">
            <v>HORSENS</v>
          </cell>
          <cell r="C5507" t="str">
            <v>TELETAXI</v>
          </cell>
          <cell r="I5507" t="str">
            <v>Ture</v>
          </cell>
          <cell r="V5507">
            <v>4</v>
          </cell>
        </row>
        <row r="5508">
          <cell r="A5508" t="str">
            <v>HORSENS</v>
          </cell>
          <cell r="C5508" t="str">
            <v>TELETAXI</v>
          </cell>
          <cell r="I5508" t="str">
            <v>Rejselængde</v>
          </cell>
          <cell r="V5508">
            <v>48</v>
          </cell>
        </row>
        <row r="5509">
          <cell r="A5509" t="str">
            <v>HORSENS</v>
          </cell>
          <cell r="C5509" t="str">
            <v>TELETAXI</v>
          </cell>
          <cell r="I5509" t="str">
            <v>Passagerer</v>
          </cell>
          <cell r="V5509">
            <v>5</v>
          </cell>
        </row>
        <row r="5510">
          <cell r="A5510" t="str">
            <v>HORSENS</v>
          </cell>
          <cell r="C5510" t="str">
            <v>TELETAXI</v>
          </cell>
          <cell r="I5510" t="str">
            <v>Netto</v>
          </cell>
          <cell r="V5510">
            <v>4041.6900000000005</v>
          </cell>
        </row>
        <row r="5511">
          <cell r="A5511" t="str">
            <v>HORSENS</v>
          </cell>
          <cell r="C5511" t="str">
            <v>TELETAXI</v>
          </cell>
          <cell r="I5511" t="str">
            <v>Adm.omk</v>
          </cell>
          <cell r="V5511">
            <v>450.23999999999995</v>
          </cell>
        </row>
        <row r="5512">
          <cell r="A5512" t="str">
            <v>HORSENS</v>
          </cell>
          <cell r="C5512" t="str">
            <v>TELETAXI</v>
          </cell>
          <cell r="I5512" t="str">
            <v>EB</v>
          </cell>
          <cell r="V5512">
            <v>44</v>
          </cell>
        </row>
        <row r="5513">
          <cell r="A5513" t="str">
            <v>HORSENS</v>
          </cell>
          <cell r="C5513" t="str">
            <v>TELETAXI</v>
          </cell>
          <cell r="I5513" t="str">
            <v>Ture</v>
          </cell>
          <cell r="V5513">
            <v>14</v>
          </cell>
        </row>
        <row r="5514">
          <cell r="A5514" t="str">
            <v>HORSENS</v>
          </cell>
          <cell r="C5514" t="str">
            <v>TELETAXI</v>
          </cell>
          <cell r="I5514" t="str">
            <v>Rejselængde</v>
          </cell>
          <cell r="V5514">
            <v>208</v>
          </cell>
        </row>
        <row r="5515">
          <cell r="A5515" t="str">
            <v>HORSENS</v>
          </cell>
          <cell r="C5515" t="str">
            <v>TELETAXI</v>
          </cell>
          <cell r="I5515" t="str">
            <v>Passagerer</v>
          </cell>
          <cell r="V5515">
            <v>15</v>
          </cell>
        </row>
        <row r="5516">
          <cell r="A5516" t="str">
            <v>HORSENS</v>
          </cell>
          <cell r="C5516" t="str">
            <v>TELETAXI</v>
          </cell>
          <cell r="I5516" t="str">
            <v>Netto</v>
          </cell>
          <cell r="V5516">
            <v>6600.5</v>
          </cell>
        </row>
        <row r="5517">
          <cell r="A5517" t="str">
            <v>HORSENS</v>
          </cell>
          <cell r="C5517" t="str">
            <v>TELETAXI</v>
          </cell>
          <cell r="I5517" t="str">
            <v>Adm.omk</v>
          </cell>
          <cell r="V5517">
            <v>996.95999999999992</v>
          </cell>
        </row>
        <row r="5518">
          <cell r="A5518" t="str">
            <v>HORSENS</v>
          </cell>
          <cell r="C5518" t="str">
            <v>TELETAXI</v>
          </cell>
          <cell r="I5518" t="str">
            <v>EB</v>
          </cell>
          <cell r="V5518">
            <v>1206</v>
          </cell>
        </row>
        <row r="5519">
          <cell r="A5519" t="str">
            <v>HORSENS</v>
          </cell>
          <cell r="C5519" t="str">
            <v>TELETAXI</v>
          </cell>
          <cell r="I5519" t="str">
            <v>Ture</v>
          </cell>
          <cell r="V5519">
            <v>31</v>
          </cell>
        </row>
        <row r="5520">
          <cell r="A5520" t="str">
            <v>HORSENS</v>
          </cell>
          <cell r="C5520" t="str">
            <v>TELETAXI</v>
          </cell>
          <cell r="I5520" t="str">
            <v>Rejselængde</v>
          </cell>
          <cell r="V5520">
            <v>464</v>
          </cell>
        </row>
        <row r="5521">
          <cell r="A5521" t="str">
            <v>HORSENS</v>
          </cell>
          <cell r="C5521" t="str">
            <v>TELETAXI</v>
          </cell>
          <cell r="I5521" t="str">
            <v>Passagerer</v>
          </cell>
          <cell r="V5521">
            <v>36</v>
          </cell>
        </row>
        <row r="5522">
          <cell r="A5522" t="str">
            <v>HORSENS</v>
          </cell>
          <cell r="C5522" t="str">
            <v>TELETAXI</v>
          </cell>
          <cell r="I5522" t="str">
            <v>Netto</v>
          </cell>
          <cell r="V5522">
            <v>482.97</v>
          </cell>
        </row>
        <row r="5523">
          <cell r="A5523" t="str">
            <v>HORSENS</v>
          </cell>
          <cell r="C5523" t="str">
            <v>TELETAXI</v>
          </cell>
          <cell r="I5523" t="str">
            <v>Adm.omk</v>
          </cell>
          <cell r="V5523">
            <v>64.319999999999993</v>
          </cell>
        </row>
        <row r="5524">
          <cell r="A5524" t="str">
            <v>HORSENS</v>
          </cell>
          <cell r="C5524" t="str">
            <v>TELETAXI</v>
          </cell>
          <cell r="I5524" t="str">
            <v>EB</v>
          </cell>
          <cell r="V5524">
            <v>44</v>
          </cell>
        </row>
        <row r="5525">
          <cell r="A5525" t="str">
            <v>HORSENS</v>
          </cell>
          <cell r="C5525" t="str">
            <v>TELETAXI</v>
          </cell>
          <cell r="I5525" t="str">
            <v>Ture</v>
          </cell>
          <cell r="V5525">
            <v>2</v>
          </cell>
        </row>
        <row r="5526">
          <cell r="A5526" t="str">
            <v>HORSENS</v>
          </cell>
          <cell r="C5526" t="str">
            <v>TELETAXI</v>
          </cell>
          <cell r="I5526" t="str">
            <v>Rejselængde</v>
          </cell>
          <cell r="V5526">
            <v>34</v>
          </cell>
        </row>
        <row r="5527">
          <cell r="A5527" t="str">
            <v>HORSENS</v>
          </cell>
          <cell r="C5527" t="str">
            <v>TELETAXI</v>
          </cell>
          <cell r="I5527" t="str">
            <v>Passagerer</v>
          </cell>
          <cell r="V5527">
            <v>2</v>
          </cell>
        </row>
        <row r="5528">
          <cell r="A5528" t="str">
            <v>HORSENS</v>
          </cell>
          <cell r="C5528" t="str">
            <v>TELETAXI</v>
          </cell>
          <cell r="I5528" t="str">
            <v>Netto</v>
          </cell>
          <cell r="V5528">
            <v>196.64999999999998</v>
          </cell>
        </row>
        <row r="5529">
          <cell r="A5529" t="str">
            <v>HORSENS</v>
          </cell>
          <cell r="C5529" t="str">
            <v>TELETAXI</v>
          </cell>
          <cell r="I5529" t="str">
            <v>Adm.omk</v>
          </cell>
          <cell r="V5529">
            <v>64.319999999999993</v>
          </cell>
        </row>
        <row r="5530">
          <cell r="A5530" t="str">
            <v>HORSENS</v>
          </cell>
          <cell r="C5530" t="str">
            <v>TELETAXI</v>
          </cell>
          <cell r="I5530" t="str">
            <v>EB</v>
          </cell>
          <cell r="V5530">
            <v>24</v>
          </cell>
        </row>
        <row r="5531">
          <cell r="A5531" t="str">
            <v>HORSENS</v>
          </cell>
          <cell r="C5531" t="str">
            <v>TELETAXI</v>
          </cell>
          <cell r="I5531" t="str">
            <v>Ture</v>
          </cell>
          <cell r="V5531">
            <v>2</v>
          </cell>
        </row>
        <row r="5532">
          <cell r="A5532" t="str">
            <v>HORSENS</v>
          </cell>
          <cell r="C5532" t="str">
            <v>TELETAXI</v>
          </cell>
          <cell r="I5532" t="str">
            <v>Rejselængde</v>
          </cell>
          <cell r="V5532">
            <v>10</v>
          </cell>
        </row>
        <row r="5533">
          <cell r="A5533" t="str">
            <v>HORSENS</v>
          </cell>
          <cell r="C5533" t="str">
            <v>TELETAXI</v>
          </cell>
          <cell r="I5533" t="str">
            <v>Passagerer</v>
          </cell>
          <cell r="V5533">
            <v>2</v>
          </cell>
        </row>
        <row r="5534">
          <cell r="A5534" t="str">
            <v>HORSENS</v>
          </cell>
          <cell r="C5534" t="str">
            <v>TELETAXI</v>
          </cell>
          <cell r="I5534" t="str">
            <v>Netto</v>
          </cell>
          <cell r="V5534">
            <v>1826.5100000000002</v>
          </cell>
        </row>
        <row r="5535">
          <cell r="A5535" t="str">
            <v>HORSENS</v>
          </cell>
          <cell r="C5535" t="str">
            <v>TELETAXI</v>
          </cell>
          <cell r="I5535" t="str">
            <v>Adm.omk</v>
          </cell>
          <cell r="V5535">
            <v>289.43999999999994</v>
          </cell>
        </row>
        <row r="5536">
          <cell r="A5536" t="str">
            <v>HORSENS</v>
          </cell>
          <cell r="C5536" t="str">
            <v>TELETAXI</v>
          </cell>
          <cell r="I5536" t="str">
            <v>EB</v>
          </cell>
          <cell r="V5536">
            <v>0</v>
          </cell>
        </row>
        <row r="5537">
          <cell r="A5537" t="str">
            <v>HORSENS</v>
          </cell>
          <cell r="C5537" t="str">
            <v>TELETAXI</v>
          </cell>
          <cell r="I5537" t="str">
            <v>Ture</v>
          </cell>
          <cell r="V5537">
            <v>9</v>
          </cell>
        </row>
        <row r="5538">
          <cell r="A5538" t="str">
            <v>HORSENS</v>
          </cell>
          <cell r="C5538" t="str">
            <v>TELETAXI</v>
          </cell>
          <cell r="I5538" t="str">
            <v>Rejselængde</v>
          </cell>
          <cell r="V5538">
            <v>84</v>
          </cell>
        </row>
        <row r="5539">
          <cell r="A5539" t="str">
            <v>HORSENS</v>
          </cell>
          <cell r="C5539" t="str">
            <v>TELETAXI</v>
          </cell>
          <cell r="I5539" t="str">
            <v>Passagerer</v>
          </cell>
          <cell r="V5539">
            <v>9</v>
          </cell>
        </row>
        <row r="5540">
          <cell r="A5540" t="str">
            <v>HORSENS</v>
          </cell>
          <cell r="C5540" t="str">
            <v>TELETAXI</v>
          </cell>
          <cell r="I5540" t="str">
            <v>Netto</v>
          </cell>
          <cell r="V5540">
            <v>23850.47</v>
          </cell>
        </row>
        <row r="5541">
          <cell r="A5541" t="str">
            <v>HORSENS</v>
          </cell>
          <cell r="C5541" t="str">
            <v>TELETAXI</v>
          </cell>
          <cell r="I5541" t="str">
            <v>Adm.omk</v>
          </cell>
          <cell r="V5541">
            <v>3473.2799999999997</v>
          </cell>
        </row>
        <row r="5542">
          <cell r="A5542" t="str">
            <v>HORSENS</v>
          </cell>
          <cell r="C5542" t="str">
            <v>TELETAXI</v>
          </cell>
          <cell r="I5542" t="str">
            <v>EB</v>
          </cell>
          <cell r="V5542">
            <v>4209</v>
          </cell>
        </row>
        <row r="5543">
          <cell r="A5543" t="str">
            <v>HORSENS</v>
          </cell>
          <cell r="C5543" t="str">
            <v>TELETAXI</v>
          </cell>
          <cell r="I5543" t="str">
            <v>Ture</v>
          </cell>
          <cell r="V5543">
            <v>108</v>
          </cell>
        </row>
        <row r="5544">
          <cell r="A5544" t="str">
            <v>HORSENS</v>
          </cell>
          <cell r="C5544" t="str">
            <v>TELETAXI</v>
          </cell>
          <cell r="I5544" t="str">
            <v>Rejselængde</v>
          </cell>
          <cell r="V5544">
            <v>1678</v>
          </cell>
        </row>
        <row r="5545">
          <cell r="A5545" t="str">
            <v>HORSENS</v>
          </cell>
          <cell r="C5545" t="str">
            <v>TELETAXI</v>
          </cell>
          <cell r="I5545" t="str">
            <v>Passagerer</v>
          </cell>
          <cell r="V5545">
            <v>127</v>
          </cell>
        </row>
        <row r="5546">
          <cell r="A5546" t="str">
            <v>HORSENS</v>
          </cell>
          <cell r="C5546" t="str">
            <v>TELETAXI</v>
          </cell>
          <cell r="I5546" t="str">
            <v>Netto</v>
          </cell>
          <cell r="V5546">
            <v>103702.77</v>
          </cell>
        </row>
        <row r="5547">
          <cell r="A5547" t="str">
            <v>HORSENS</v>
          </cell>
          <cell r="C5547" t="str">
            <v>TELETAXI</v>
          </cell>
          <cell r="I5547" t="str">
            <v>Adm.omk</v>
          </cell>
          <cell r="V5547">
            <v>15147.359999999999</v>
          </cell>
        </row>
        <row r="5548">
          <cell r="A5548" t="str">
            <v>HORSENS</v>
          </cell>
          <cell r="C5548" t="str">
            <v>TELETAXI</v>
          </cell>
          <cell r="I5548" t="str">
            <v>EB</v>
          </cell>
          <cell r="V5548">
            <v>3210</v>
          </cell>
        </row>
        <row r="5549">
          <cell r="A5549" t="str">
            <v>HORSENS</v>
          </cell>
          <cell r="C5549" t="str">
            <v>TELETAXI</v>
          </cell>
          <cell r="I5549" t="str">
            <v>Ture</v>
          </cell>
          <cell r="V5549">
            <v>471</v>
          </cell>
        </row>
        <row r="5550">
          <cell r="A5550" t="str">
            <v>HORSENS</v>
          </cell>
          <cell r="C5550" t="str">
            <v>TELETAXI</v>
          </cell>
          <cell r="I5550" t="str">
            <v>Rejselængde</v>
          </cell>
          <cell r="V5550">
            <v>6289</v>
          </cell>
        </row>
        <row r="5551">
          <cell r="A5551" t="str">
            <v>HORSENS</v>
          </cell>
          <cell r="C5551" t="str">
            <v>TELETAXI</v>
          </cell>
          <cell r="I5551" t="str">
            <v>Passagerer</v>
          </cell>
          <cell r="V5551">
            <v>518</v>
          </cell>
        </row>
        <row r="5552">
          <cell r="A5552" t="str">
            <v>HORSENS</v>
          </cell>
          <cell r="C5552" t="str">
            <v>TELETAXI</v>
          </cell>
          <cell r="I5552" t="str">
            <v>Netto</v>
          </cell>
          <cell r="V5552">
            <v>158.27000000000001</v>
          </cell>
        </row>
        <row r="5553">
          <cell r="A5553" t="str">
            <v>HORSENS</v>
          </cell>
          <cell r="C5553" t="str">
            <v>TELETAXI</v>
          </cell>
          <cell r="I5553" t="str">
            <v>Adm.omk</v>
          </cell>
          <cell r="V5553">
            <v>32.159999999999997</v>
          </cell>
        </row>
        <row r="5554">
          <cell r="A5554" t="str">
            <v>HORSENS</v>
          </cell>
          <cell r="C5554" t="str">
            <v>TELETAXI</v>
          </cell>
          <cell r="I5554" t="str">
            <v>EB</v>
          </cell>
          <cell r="V5554">
            <v>68</v>
          </cell>
        </row>
        <row r="5555">
          <cell r="A5555" t="str">
            <v>HORSENS</v>
          </cell>
          <cell r="C5555" t="str">
            <v>TELETAXI</v>
          </cell>
          <cell r="I5555" t="str">
            <v>Ture</v>
          </cell>
          <cell r="V5555">
            <v>1</v>
          </cell>
        </row>
        <row r="5556">
          <cell r="A5556" t="str">
            <v>HORSENS</v>
          </cell>
          <cell r="C5556" t="str">
            <v>TELETAXI</v>
          </cell>
          <cell r="I5556" t="str">
            <v>Rejselængde</v>
          </cell>
          <cell r="V5556">
            <v>10</v>
          </cell>
        </row>
        <row r="5557">
          <cell r="A5557" t="str">
            <v>HORSENS</v>
          </cell>
          <cell r="C5557" t="str">
            <v>TELETAXI</v>
          </cell>
          <cell r="I5557" t="str">
            <v>Passagerer</v>
          </cell>
          <cell r="V5557">
            <v>2</v>
          </cell>
        </row>
        <row r="5558">
          <cell r="A5558" t="str">
            <v>HORSENS</v>
          </cell>
          <cell r="C5558" t="str">
            <v>TELETAXI</v>
          </cell>
          <cell r="I5558" t="str">
            <v>Netto</v>
          </cell>
          <cell r="V5558">
            <v>540.04999999999995</v>
          </cell>
        </row>
        <row r="5559">
          <cell r="A5559" t="str">
            <v>HORSENS</v>
          </cell>
          <cell r="C5559" t="str">
            <v>TELETAXI</v>
          </cell>
          <cell r="I5559" t="str">
            <v>Adm.omk</v>
          </cell>
          <cell r="V5559">
            <v>96.47999999999999</v>
          </cell>
        </row>
        <row r="5560">
          <cell r="A5560" t="str">
            <v>HORSENS</v>
          </cell>
          <cell r="C5560" t="str">
            <v>TELETAXI</v>
          </cell>
          <cell r="I5560" t="str">
            <v>EB</v>
          </cell>
          <cell r="V5560">
            <v>0</v>
          </cell>
        </row>
        <row r="5561">
          <cell r="A5561" t="str">
            <v>HORSENS</v>
          </cell>
          <cell r="C5561" t="str">
            <v>TELETAXI</v>
          </cell>
          <cell r="I5561" t="str">
            <v>Ture</v>
          </cell>
          <cell r="V5561">
            <v>3</v>
          </cell>
        </row>
        <row r="5562">
          <cell r="A5562" t="str">
            <v>HORSENS</v>
          </cell>
          <cell r="C5562" t="str">
            <v>TELETAXI</v>
          </cell>
          <cell r="I5562" t="str">
            <v>Rejselængde</v>
          </cell>
          <cell r="V5562">
            <v>30</v>
          </cell>
        </row>
        <row r="5563">
          <cell r="A5563" t="str">
            <v>HORSENS</v>
          </cell>
          <cell r="C5563" t="str">
            <v>TELETAXI</v>
          </cell>
          <cell r="I5563" t="str">
            <v>Passagerer</v>
          </cell>
          <cell r="V5563">
            <v>3</v>
          </cell>
        </row>
        <row r="5564">
          <cell r="A5564" t="str">
            <v>HORSENS</v>
          </cell>
          <cell r="C5564" t="str">
            <v>TELETAXI</v>
          </cell>
          <cell r="I5564" t="str">
            <v>Netto</v>
          </cell>
          <cell r="V5564">
            <v>1371.81</v>
          </cell>
        </row>
        <row r="5565">
          <cell r="A5565" t="str">
            <v>HORSENS</v>
          </cell>
          <cell r="C5565" t="str">
            <v>TELETAXI</v>
          </cell>
          <cell r="I5565" t="str">
            <v>Adm.omk</v>
          </cell>
          <cell r="V5565">
            <v>192.96</v>
          </cell>
        </row>
        <row r="5566">
          <cell r="A5566" t="str">
            <v>HORSENS</v>
          </cell>
          <cell r="C5566" t="str">
            <v>TELETAXI</v>
          </cell>
          <cell r="I5566" t="str">
            <v>EB</v>
          </cell>
          <cell r="V5566">
            <v>0</v>
          </cell>
        </row>
        <row r="5567">
          <cell r="A5567" t="str">
            <v>HORSENS</v>
          </cell>
          <cell r="C5567" t="str">
            <v>TELETAXI</v>
          </cell>
          <cell r="I5567" t="str">
            <v>Ture</v>
          </cell>
          <cell r="V5567">
            <v>6</v>
          </cell>
        </row>
        <row r="5568">
          <cell r="A5568" t="str">
            <v>HORSENS</v>
          </cell>
          <cell r="C5568" t="str">
            <v>TELETAXI</v>
          </cell>
          <cell r="I5568" t="str">
            <v>Rejselængde</v>
          </cell>
          <cell r="V5568">
            <v>59</v>
          </cell>
        </row>
        <row r="5569">
          <cell r="A5569" t="str">
            <v>HORSENS</v>
          </cell>
          <cell r="C5569" t="str">
            <v>TELETAXI</v>
          </cell>
          <cell r="I5569" t="str">
            <v>Passagerer</v>
          </cell>
          <cell r="V5569">
            <v>7</v>
          </cell>
        </row>
        <row r="5570">
          <cell r="A5570" t="str">
            <v>HORSENS</v>
          </cell>
          <cell r="C5570" t="str">
            <v>TELETAXI</v>
          </cell>
          <cell r="I5570" t="str">
            <v>Netto</v>
          </cell>
          <cell r="V5570">
            <v>332.52</v>
          </cell>
        </row>
        <row r="5571">
          <cell r="A5571" t="str">
            <v>HORSENS</v>
          </cell>
          <cell r="C5571" t="str">
            <v>TELETAXI</v>
          </cell>
          <cell r="I5571" t="str">
            <v>Adm.omk</v>
          </cell>
          <cell r="V5571">
            <v>64.319999999999993</v>
          </cell>
        </row>
        <row r="5572">
          <cell r="A5572" t="str">
            <v>HORSENS</v>
          </cell>
          <cell r="C5572" t="str">
            <v>TELETAXI</v>
          </cell>
          <cell r="I5572" t="str">
            <v>EB</v>
          </cell>
          <cell r="V5572">
            <v>68</v>
          </cell>
        </row>
        <row r="5573">
          <cell r="A5573" t="str">
            <v>HORSENS</v>
          </cell>
          <cell r="C5573" t="str">
            <v>TELETAXI</v>
          </cell>
          <cell r="I5573" t="str">
            <v>Ture</v>
          </cell>
          <cell r="V5573">
            <v>2</v>
          </cell>
        </row>
        <row r="5574">
          <cell r="A5574" t="str">
            <v>HORSENS</v>
          </cell>
          <cell r="C5574" t="str">
            <v>TELETAXI</v>
          </cell>
          <cell r="I5574" t="str">
            <v>Rejselængde</v>
          </cell>
          <cell r="V5574">
            <v>21</v>
          </cell>
        </row>
        <row r="5575">
          <cell r="A5575" t="str">
            <v>HORSENS</v>
          </cell>
          <cell r="C5575" t="str">
            <v>TELETAXI</v>
          </cell>
          <cell r="I5575" t="str">
            <v>Passagerer</v>
          </cell>
          <cell r="V5575">
            <v>2</v>
          </cell>
        </row>
        <row r="5576">
          <cell r="A5576" t="str">
            <v>HORSENS</v>
          </cell>
          <cell r="C5576" t="str">
            <v>TELETAXI</v>
          </cell>
          <cell r="I5576" t="str">
            <v>Netto</v>
          </cell>
          <cell r="V5576">
            <v>738.28</v>
          </cell>
        </row>
        <row r="5577">
          <cell r="A5577" t="str">
            <v>HORSENS</v>
          </cell>
          <cell r="C5577" t="str">
            <v>TELETAXI</v>
          </cell>
          <cell r="I5577" t="str">
            <v>Adm.omk</v>
          </cell>
          <cell r="V5577">
            <v>128.63999999999999</v>
          </cell>
        </row>
        <row r="5578">
          <cell r="A5578" t="str">
            <v>HORSENS</v>
          </cell>
          <cell r="C5578" t="str">
            <v>TELETAXI</v>
          </cell>
          <cell r="I5578" t="str">
            <v>EB</v>
          </cell>
          <cell r="V5578">
            <v>34</v>
          </cell>
        </row>
        <row r="5579">
          <cell r="A5579" t="str">
            <v>HORSENS</v>
          </cell>
          <cell r="C5579" t="str">
            <v>TELETAXI</v>
          </cell>
          <cell r="I5579" t="str">
            <v>Ture</v>
          </cell>
          <cell r="V5579">
            <v>4</v>
          </cell>
        </row>
        <row r="5580">
          <cell r="A5580" t="str">
            <v>HORSENS</v>
          </cell>
          <cell r="C5580" t="str">
            <v>TELETAXI</v>
          </cell>
          <cell r="I5580" t="str">
            <v>Rejselængde</v>
          </cell>
          <cell r="V5580">
            <v>38</v>
          </cell>
        </row>
        <row r="5581">
          <cell r="A5581" t="str">
            <v>HORSENS</v>
          </cell>
          <cell r="C5581" t="str">
            <v>TELETAXI</v>
          </cell>
          <cell r="I5581" t="str">
            <v>Passagerer</v>
          </cell>
          <cell r="V5581">
            <v>4</v>
          </cell>
        </row>
        <row r="5582">
          <cell r="A5582" t="str">
            <v>HORSENS</v>
          </cell>
          <cell r="C5582" t="str">
            <v>TELETAXI</v>
          </cell>
          <cell r="I5582" t="str">
            <v>Netto</v>
          </cell>
          <cell r="V5582">
            <v>600.87</v>
          </cell>
        </row>
        <row r="5583">
          <cell r="A5583" t="str">
            <v>HORSENS</v>
          </cell>
          <cell r="C5583" t="str">
            <v>TELETAXI</v>
          </cell>
          <cell r="I5583" t="str">
            <v>Adm.omk</v>
          </cell>
          <cell r="V5583">
            <v>128.63999999999999</v>
          </cell>
        </row>
        <row r="5584">
          <cell r="A5584" t="str">
            <v>HORSENS</v>
          </cell>
          <cell r="C5584" t="str">
            <v>TELETAXI</v>
          </cell>
          <cell r="I5584" t="str">
            <v>EB</v>
          </cell>
          <cell r="V5584">
            <v>0</v>
          </cell>
        </row>
        <row r="5585">
          <cell r="A5585" t="str">
            <v>HORSENS</v>
          </cell>
          <cell r="C5585" t="str">
            <v>TELETAXI</v>
          </cell>
          <cell r="I5585" t="str">
            <v>Ture</v>
          </cell>
          <cell r="V5585">
            <v>4</v>
          </cell>
        </row>
        <row r="5586">
          <cell r="A5586" t="str">
            <v>HORSENS</v>
          </cell>
          <cell r="C5586" t="str">
            <v>TELETAXI</v>
          </cell>
          <cell r="I5586" t="str">
            <v>Rejselængde</v>
          </cell>
          <cell r="V5586">
            <v>31</v>
          </cell>
        </row>
        <row r="5587">
          <cell r="A5587" t="str">
            <v>HORSENS</v>
          </cell>
          <cell r="C5587" t="str">
            <v>TELETAXI</v>
          </cell>
          <cell r="I5587" t="str">
            <v>Passagerer</v>
          </cell>
          <cell r="V5587">
            <v>4</v>
          </cell>
        </row>
        <row r="5588">
          <cell r="A5588" t="str">
            <v>HORSENS</v>
          </cell>
          <cell r="C5588" t="str">
            <v>TELETAXI</v>
          </cell>
          <cell r="I5588" t="str">
            <v>Netto</v>
          </cell>
          <cell r="V5588">
            <v>2329.7799999999997</v>
          </cell>
        </row>
        <row r="5589">
          <cell r="A5589" t="str">
            <v>HORSENS</v>
          </cell>
          <cell r="C5589" t="str">
            <v>TELETAXI</v>
          </cell>
          <cell r="I5589" t="str">
            <v>Adm.omk</v>
          </cell>
          <cell r="V5589">
            <v>418.08000000000004</v>
          </cell>
        </row>
        <row r="5590">
          <cell r="A5590" t="str">
            <v>HORSENS</v>
          </cell>
          <cell r="C5590" t="str">
            <v>TELETAXI</v>
          </cell>
          <cell r="I5590" t="str">
            <v>EB</v>
          </cell>
          <cell r="V5590">
            <v>0</v>
          </cell>
        </row>
        <row r="5591">
          <cell r="A5591" t="str">
            <v>HORSENS</v>
          </cell>
          <cell r="C5591" t="str">
            <v>TELETAXI</v>
          </cell>
          <cell r="I5591" t="str">
            <v>Ture</v>
          </cell>
          <cell r="V5591">
            <v>13</v>
          </cell>
        </row>
        <row r="5592">
          <cell r="A5592" t="str">
            <v>HORSENS</v>
          </cell>
          <cell r="C5592" t="str">
            <v>TELETAXI</v>
          </cell>
          <cell r="I5592" t="str">
            <v>Rejselængde</v>
          </cell>
          <cell r="V5592">
            <v>52</v>
          </cell>
        </row>
        <row r="5593">
          <cell r="A5593" t="str">
            <v>HORSENS</v>
          </cell>
          <cell r="C5593" t="str">
            <v>TELETAXI</v>
          </cell>
          <cell r="I5593" t="str">
            <v>Passagerer</v>
          </cell>
          <cell r="V5593">
            <v>15</v>
          </cell>
        </row>
        <row r="5594">
          <cell r="A5594" t="str">
            <v>HORSENS</v>
          </cell>
          <cell r="C5594" t="str">
            <v>TELETAXI</v>
          </cell>
          <cell r="I5594" t="str">
            <v>Netto</v>
          </cell>
          <cell r="V5594">
            <v>225.8</v>
          </cell>
        </row>
        <row r="5595">
          <cell r="A5595" t="str">
            <v>HORSENS</v>
          </cell>
          <cell r="C5595" t="str">
            <v>TELETAXI</v>
          </cell>
          <cell r="I5595" t="str">
            <v>Adm.omk</v>
          </cell>
          <cell r="V5595">
            <v>32.159999999999997</v>
          </cell>
        </row>
        <row r="5596">
          <cell r="A5596" t="str">
            <v>HORSENS</v>
          </cell>
          <cell r="C5596" t="str">
            <v>TELETAXI</v>
          </cell>
          <cell r="I5596" t="str">
            <v>EB</v>
          </cell>
          <cell r="V5596">
            <v>0</v>
          </cell>
        </row>
        <row r="5597">
          <cell r="A5597" t="str">
            <v>HORSENS</v>
          </cell>
          <cell r="C5597" t="str">
            <v>TELETAXI</v>
          </cell>
          <cell r="I5597" t="str">
            <v>Ture</v>
          </cell>
          <cell r="V5597">
            <v>1</v>
          </cell>
        </row>
        <row r="5598">
          <cell r="A5598" t="str">
            <v>HORSENS</v>
          </cell>
          <cell r="C5598" t="str">
            <v>TELETAXI</v>
          </cell>
          <cell r="I5598" t="str">
            <v>Rejselængde</v>
          </cell>
          <cell r="V5598">
            <v>20</v>
          </cell>
        </row>
        <row r="5599">
          <cell r="A5599" t="str">
            <v>HORSENS</v>
          </cell>
          <cell r="C5599" t="str">
            <v>TELETAXI</v>
          </cell>
          <cell r="I5599" t="str">
            <v>Passagerer</v>
          </cell>
          <cell r="V5599">
            <v>1</v>
          </cell>
        </row>
        <row r="5600">
          <cell r="A5600" t="str">
            <v>HORSENS</v>
          </cell>
          <cell r="C5600" t="str">
            <v>TELETAXI</v>
          </cell>
          <cell r="I5600" t="str">
            <v>Netto</v>
          </cell>
          <cell r="V5600">
            <v>1289.4099999999999</v>
          </cell>
        </row>
        <row r="5601">
          <cell r="A5601" t="str">
            <v>HORSENS</v>
          </cell>
          <cell r="C5601" t="str">
            <v>TELETAXI</v>
          </cell>
          <cell r="I5601" t="str">
            <v>Adm.omk</v>
          </cell>
          <cell r="V5601">
            <v>160.79999999999998</v>
          </cell>
        </row>
        <row r="5602">
          <cell r="A5602" t="str">
            <v>HORSENS</v>
          </cell>
          <cell r="C5602" t="str">
            <v>TELETAXI</v>
          </cell>
          <cell r="I5602" t="str">
            <v>EB</v>
          </cell>
          <cell r="V5602">
            <v>0</v>
          </cell>
        </row>
        <row r="5603">
          <cell r="A5603" t="str">
            <v>HORSENS</v>
          </cell>
          <cell r="C5603" t="str">
            <v>TELETAXI</v>
          </cell>
          <cell r="I5603" t="str">
            <v>Ture</v>
          </cell>
          <cell r="V5603">
            <v>5</v>
          </cell>
        </row>
        <row r="5604">
          <cell r="A5604" t="str">
            <v>HORSENS</v>
          </cell>
          <cell r="C5604" t="str">
            <v>TELETAXI</v>
          </cell>
          <cell r="I5604" t="str">
            <v>Rejselængde</v>
          </cell>
          <cell r="V5604">
            <v>70</v>
          </cell>
        </row>
        <row r="5605">
          <cell r="A5605" t="str">
            <v>HORSENS</v>
          </cell>
          <cell r="C5605" t="str">
            <v>TELETAXI</v>
          </cell>
          <cell r="I5605" t="str">
            <v>Passagerer</v>
          </cell>
          <cell r="V5605">
            <v>6</v>
          </cell>
        </row>
        <row r="5606">
          <cell r="A5606" t="str">
            <v>HORSENS</v>
          </cell>
          <cell r="C5606" t="str">
            <v>TELETAXI</v>
          </cell>
          <cell r="I5606" t="str">
            <v>Netto</v>
          </cell>
          <cell r="V5606">
            <v>4371.9500000000007</v>
          </cell>
        </row>
        <row r="5607">
          <cell r="A5607" t="str">
            <v>HORSENS</v>
          </cell>
          <cell r="C5607" t="str">
            <v>TELETAXI</v>
          </cell>
          <cell r="I5607" t="str">
            <v>Adm.omk</v>
          </cell>
          <cell r="V5607">
            <v>450.2399999999999</v>
          </cell>
        </row>
        <row r="5608">
          <cell r="A5608" t="str">
            <v>HORSENS</v>
          </cell>
          <cell r="C5608" t="str">
            <v>TELETAXI</v>
          </cell>
          <cell r="I5608" t="str">
            <v>EB</v>
          </cell>
          <cell r="V5608">
            <v>154</v>
          </cell>
        </row>
        <row r="5609">
          <cell r="A5609" t="str">
            <v>HORSENS</v>
          </cell>
          <cell r="C5609" t="str">
            <v>TELETAXI</v>
          </cell>
          <cell r="I5609" t="str">
            <v>Ture</v>
          </cell>
          <cell r="V5609">
            <v>14</v>
          </cell>
        </row>
        <row r="5610">
          <cell r="A5610" t="str">
            <v>HORSENS</v>
          </cell>
          <cell r="C5610" t="str">
            <v>TELETAXI</v>
          </cell>
          <cell r="I5610" t="str">
            <v>Rejselængde</v>
          </cell>
          <cell r="V5610">
            <v>306</v>
          </cell>
        </row>
        <row r="5611">
          <cell r="A5611" t="str">
            <v>HORSENS</v>
          </cell>
          <cell r="C5611" t="str">
            <v>TELETAXI</v>
          </cell>
          <cell r="I5611" t="str">
            <v>Passagerer</v>
          </cell>
          <cell r="V5611">
            <v>15</v>
          </cell>
        </row>
        <row r="5612">
          <cell r="A5612" t="str">
            <v>HORSENS</v>
          </cell>
          <cell r="C5612" t="str">
            <v>TELETAXI</v>
          </cell>
          <cell r="I5612" t="str">
            <v>Netto</v>
          </cell>
          <cell r="V5612">
            <v>19290.59</v>
          </cell>
        </row>
        <row r="5613">
          <cell r="A5613" t="str">
            <v>HORSENS</v>
          </cell>
          <cell r="C5613" t="str">
            <v>TELETAXI</v>
          </cell>
          <cell r="I5613" t="str">
            <v>Adm.omk</v>
          </cell>
          <cell r="V5613">
            <v>2186.88</v>
          </cell>
        </row>
        <row r="5614">
          <cell r="A5614" t="str">
            <v>HORSENS</v>
          </cell>
          <cell r="C5614" t="str">
            <v>TELETAXI</v>
          </cell>
          <cell r="I5614" t="str">
            <v>EB</v>
          </cell>
          <cell r="V5614">
            <v>2804</v>
          </cell>
        </row>
        <row r="5615">
          <cell r="A5615" t="str">
            <v>HORSENS</v>
          </cell>
          <cell r="C5615" t="str">
            <v>TELETAXI</v>
          </cell>
          <cell r="I5615" t="str">
            <v>Ture</v>
          </cell>
          <cell r="V5615">
            <v>68</v>
          </cell>
        </row>
        <row r="5616">
          <cell r="A5616" t="str">
            <v>HORSENS</v>
          </cell>
          <cell r="C5616" t="str">
            <v>TELETAXI</v>
          </cell>
          <cell r="I5616" t="str">
            <v>Rejselængde</v>
          </cell>
          <cell r="V5616">
            <v>1354</v>
          </cell>
        </row>
        <row r="5617">
          <cell r="A5617" t="str">
            <v>HORSENS</v>
          </cell>
          <cell r="C5617" t="str">
            <v>TELETAXI</v>
          </cell>
          <cell r="I5617" t="str">
            <v>Passagerer</v>
          </cell>
          <cell r="V5617">
            <v>72</v>
          </cell>
        </row>
        <row r="5618">
          <cell r="A5618" t="str">
            <v>HORSENS</v>
          </cell>
          <cell r="C5618" t="str">
            <v>TELETAXI</v>
          </cell>
          <cell r="I5618" t="str">
            <v>Netto</v>
          </cell>
          <cell r="V5618">
            <v>221.42</v>
          </cell>
        </row>
        <row r="5619">
          <cell r="A5619" t="str">
            <v>HORSENS</v>
          </cell>
          <cell r="C5619" t="str">
            <v>TELETAXI</v>
          </cell>
          <cell r="I5619" t="str">
            <v>Adm.omk</v>
          </cell>
          <cell r="V5619">
            <v>32.159999999999997</v>
          </cell>
        </row>
        <row r="5620">
          <cell r="A5620" t="str">
            <v>HORSENS</v>
          </cell>
          <cell r="C5620" t="str">
            <v>TELETAXI</v>
          </cell>
          <cell r="I5620" t="str">
            <v>EB</v>
          </cell>
          <cell r="V5620">
            <v>22</v>
          </cell>
        </row>
        <row r="5621">
          <cell r="A5621" t="str">
            <v>HORSENS</v>
          </cell>
          <cell r="C5621" t="str">
            <v>TELETAXI</v>
          </cell>
          <cell r="I5621" t="str">
            <v>Ture</v>
          </cell>
          <cell r="V5621">
            <v>1</v>
          </cell>
        </row>
        <row r="5622">
          <cell r="A5622" t="str">
            <v>HORSENS</v>
          </cell>
          <cell r="C5622" t="str">
            <v>TELETAXI</v>
          </cell>
          <cell r="I5622" t="str">
            <v>Rejselængde</v>
          </cell>
          <cell r="V5622">
            <v>20</v>
          </cell>
        </row>
        <row r="5623">
          <cell r="A5623" t="str">
            <v>HORSENS</v>
          </cell>
          <cell r="C5623" t="str">
            <v>TELETAXI</v>
          </cell>
          <cell r="I5623" t="str">
            <v>Passagerer</v>
          </cell>
          <cell r="V5623">
            <v>1</v>
          </cell>
        </row>
        <row r="5624">
          <cell r="A5624" t="str">
            <v>HORSENS</v>
          </cell>
          <cell r="C5624" t="str">
            <v>TELETAXI</v>
          </cell>
          <cell r="I5624" t="str">
            <v>Netto</v>
          </cell>
          <cell r="V5624">
            <v>2866.1099999999997</v>
          </cell>
        </row>
        <row r="5625">
          <cell r="A5625" t="str">
            <v>HORSENS</v>
          </cell>
          <cell r="C5625" t="str">
            <v>TELETAXI</v>
          </cell>
          <cell r="I5625" t="str">
            <v>Adm.omk</v>
          </cell>
          <cell r="V5625">
            <v>578.87999999999988</v>
          </cell>
        </row>
        <row r="5626">
          <cell r="A5626" t="str">
            <v>HORSENS</v>
          </cell>
          <cell r="C5626" t="str">
            <v>TELETAXI</v>
          </cell>
          <cell r="I5626" t="str">
            <v>EB</v>
          </cell>
          <cell r="V5626">
            <v>88</v>
          </cell>
        </row>
        <row r="5627">
          <cell r="A5627" t="str">
            <v>HORSENS</v>
          </cell>
          <cell r="C5627" t="str">
            <v>TELETAXI</v>
          </cell>
          <cell r="I5627" t="str">
            <v>Ture</v>
          </cell>
          <cell r="V5627">
            <v>18</v>
          </cell>
        </row>
        <row r="5628">
          <cell r="A5628" t="str">
            <v>HORSENS</v>
          </cell>
          <cell r="C5628" t="str">
            <v>TELETAXI</v>
          </cell>
          <cell r="I5628" t="str">
            <v>Rejselængde</v>
          </cell>
          <cell r="V5628">
            <v>178</v>
          </cell>
        </row>
        <row r="5629">
          <cell r="A5629" t="str">
            <v>HORSENS</v>
          </cell>
          <cell r="C5629" t="str">
            <v>TELETAXI</v>
          </cell>
          <cell r="I5629" t="str">
            <v>Passagerer</v>
          </cell>
          <cell r="V5629">
            <v>18</v>
          </cell>
        </row>
        <row r="5630">
          <cell r="A5630" t="str">
            <v>HORSENS</v>
          </cell>
          <cell r="C5630" t="str">
            <v>TELETAXI</v>
          </cell>
          <cell r="I5630" t="str">
            <v>Netto</v>
          </cell>
          <cell r="V5630">
            <v>10021.869999999999</v>
          </cell>
        </row>
        <row r="5631">
          <cell r="A5631" t="str">
            <v>HORSENS</v>
          </cell>
          <cell r="C5631" t="str">
            <v>TELETAXI</v>
          </cell>
          <cell r="I5631" t="str">
            <v>Adm.omk</v>
          </cell>
          <cell r="V5631">
            <v>2411.9999999999995</v>
          </cell>
        </row>
        <row r="5632">
          <cell r="A5632" t="str">
            <v>HORSENS</v>
          </cell>
          <cell r="C5632" t="str">
            <v>TELETAXI</v>
          </cell>
          <cell r="I5632" t="str">
            <v>EB</v>
          </cell>
          <cell r="V5632">
            <v>48</v>
          </cell>
        </row>
        <row r="5633">
          <cell r="A5633" t="str">
            <v>HORSENS</v>
          </cell>
          <cell r="C5633" t="str">
            <v>TELETAXI</v>
          </cell>
          <cell r="I5633" t="str">
            <v>Ture</v>
          </cell>
          <cell r="V5633">
            <v>75</v>
          </cell>
        </row>
        <row r="5634">
          <cell r="A5634" t="str">
            <v>HORSENS</v>
          </cell>
          <cell r="C5634" t="str">
            <v>TELETAXI</v>
          </cell>
          <cell r="I5634" t="str">
            <v>Rejselængde</v>
          </cell>
          <cell r="V5634">
            <v>448</v>
          </cell>
        </row>
        <row r="5635">
          <cell r="A5635" t="str">
            <v>HORSENS</v>
          </cell>
          <cell r="C5635" t="str">
            <v>TELETAXI</v>
          </cell>
          <cell r="I5635" t="str">
            <v>Passagerer</v>
          </cell>
          <cell r="V5635">
            <v>75</v>
          </cell>
        </row>
        <row r="5636">
          <cell r="A5636" t="str">
            <v>HORSENS</v>
          </cell>
          <cell r="C5636" t="str">
            <v>TELETAXI</v>
          </cell>
          <cell r="I5636" t="str">
            <v>Netto</v>
          </cell>
          <cell r="V5636">
            <v>402.18</v>
          </cell>
        </row>
        <row r="5637">
          <cell r="A5637" t="str">
            <v>HORSENS</v>
          </cell>
          <cell r="C5637" t="str">
            <v>TELETAXI</v>
          </cell>
          <cell r="I5637" t="str">
            <v>Adm.omk</v>
          </cell>
          <cell r="V5637">
            <v>64.319999999999993</v>
          </cell>
        </row>
        <row r="5638">
          <cell r="A5638" t="str">
            <v>HORSENS</v>
          </cell>
          <cell r="C5638" t="str">
            <v>TELETAXI</v>
          </cell>
          <cell r="I5638" t="str">
            <v>EB</v>
          </cell>
          <cell r="V5638">
            <v>0</v>
          </cell>
        </row>
        <row r="5639">
          <cell r="A5639" t="str">
            <v>HORSENS</v>
          </cell>
          <cell r="C5639" t="str">
            <v>TELETAXI</v>
          </cell>
          <cell r="I5639" t="str">
            <v>Ture</v>
          </cell>
          <cell r="V5639">
            <v>2</v>
          </cell>
        </row>
        <row r="5640">
          <cell r="A5640" t="str">
            <v>HORSENS</v>
          </cell>
          <cell r="C5640" t="str">
            <v>TELETAXI</v>
          </cell>
          <cell r="I5640" t="str">
            <v>Rejselængde</v>
          </cell>
          <cell r="V5640">
            <v>24</v>
          </cell>
        </row>
        <row r="5641">
          <cell r="A5641" t="str">
            <v>HORSENS</v>
          </cell>
          <cell r="C5641" t="str">
            <v>TELETAXI</v>
          </cell>
          <cell r="I5641" t="str">
            <v>Passagerer</v>
          </cell>
          <cell r="V5641">
            <v>2</v>
          </cell>
        </row>
        <row r="5642">
          <cell r="A5642" t="str">
            <v>HORSENS</v>
          </cell>
          <cell r="C5642" t="str">
            <v>TELETAXI</v>
          </cell>
          <cell r="I5642" t="str">
            <v>Netto</v>
          </cell>
          <cell r="V5642">
            <v>10073.950000000001</v>
          </cell>
        </row>
        <row r="5643">
          <cell r="A5643" t="str">
            <v>HORSENS</v>
          </cell>
          <cell r="C5643" t="str">
            <v>TELETAXI</v>
          </cell>
          <cell r="I5643" t="str">
            <v>Adm.omk</v>
          </cell>
          <cell r="V5643">
            <v>1543.68</v>
          </cell>
        </row>
        <row r="5644">
          <cell r="A5644" t="str">
            <v>HORSENS</v>
          </cell>
          <cell r="C5644" t="str">
            <v>TELETAXI</v>
          </cell>
          <cell r="I5644" t="str">
            <v>EB</v>
          </cell>
          <cell r="V5644">
            <v>1903</v>
          </cell>
        </row>
        <row r="5645">
          <cell r="A5645" t="str">
            <v>HORSENS</v>
          </cell>
          <cell r="C5645" t="str">
            <v>TELETAXI</v>
          </cell>
          <cell r="I5645" t="str">
            <v>Ture</v>
          </cell>
          <cell r="V5645">
            <v>48</v>
          </cell>
        </row>
        <row r="5646">
          <cell r="A5646" t="str">
            <v>HORSENS</v>
          </cell>
          <cell r="C5646" t="str">
            <v>TELETAXI</v>
          </cell>
          <cell r="I5646" t="str">
            <v>Rejselængde</v>
          </cell>
          <cell r="V5646">
            <v>760</v>
          </cell>
        </row>
        <row r="5647">
          <cell r="A5647" t="str">
            <v>HORSENS</v>
          </cell>
          <cell r="C5647" t="str">
            <v>TELETAXI</v>
          </cell>
          <cell r="I5647" t="str">
            <v>Passagerer</v>
          </cell>
          <cell r="V5647">
            <v>53</v>
          </cell>
        </row>
        <row r="5648">
          <cell r="A5648" t="str">
            <v>HORSENS</v>
          </cell>
          <cell r="C5648" t="str">
            <v>TELETAXI</v>
          </cell>
          <cell r="I5648" t="str">
            <v>Netto</v>
          </cell>
          <cell r="V5648">
            <v>153538.57999999999</v>
          </cell>
        </row>
        <row r="5649">
          <cell r="A5649" t="str">
            <v>HORSENS</v>
          </cell>
          <cell r="C5649" t="str">
            <v>TELETAXI</v>
          </cell>
          <cell r="I5649" t="str">
            <v>Adm.omk</v>
          </cell>
          <cell r="V5649">
            <v>19907.04</v>
          </cell>
        </row>
        <row r="5650">
          <cell r="A5650" t="str">
            <v>HORSENS</v>
          </cell>
          <cell r="C5650" t="str">
            <v>TELETAXI</v>
          </cell>
          <cell r="I5650" t="str">
            <v>EB</v>
          </cell>
          <cell r="V5650">
            <v>2004</v>
          </cell>
        </row>
        <row r="5651">
          <cell r="A5651" t="str">
            <v>HORSENS</v>
          </cell>
          <cell r="C5651" t="str">
            <v>TELETAXI</v>
          </cell>
          <cell r="I5651" t="str">
            <v>Ture</v>
          </cell>
          <cell r="V5651">
            <v>619</v>
          </cell>
        </row>
        <row r="5652">
          <cell r="A5652" t="str">
            <v>HORSENS</v>
          </cell>
          <cell r="C5652" t="str">
            <v>TELETAXI</v>
          </cell>
          <cell r="I5652" t="str">
            <v>Rejselængde</v>
          </cell>
          <cell r="V5652">
            <v>10630</v>
          </cell>
        </row>
        <row r="5653">
          <cell r="A5653" t="str">
            <v>HORSENS</v>
          </cell>
          <cell r="C5653" t="str">
            <v>TELETAXI</v>
          </cell>
          <cell r="I5653" t="str">
            <v>Passagerer</v>
          </cell>
          <cell r="V5653">
            <v>640</v>
          </cell>
        </row>
        <row r="5654">
          <cell r="A5654" t="str">
            <v>HORSENS</v>
          </cell>
          <cell r="C5654" t="str">
            <v>TELETAXI</v>
          </cell>
          <cell r="I5654" t="str">
            <v>Netto</v>
          </cell>
          <cell r="V5654">
            <v>65.680000000000007</v>
          </cell>
        </row>
        <row r="5655">
          <cell r="A5655" t="str">
            <v>HORSENS</v>
          </cell>
          <cell r="C5655" t="str">
            <v>TELETAXI</v>
          </cell>
          <cell r="I5655" t="str">
            <v>Adm.omk</v>
          </cell>
          <cell r="V5655">
            <v>32.159999999999997</v>
          </cell>
        </row>
        <row r="5656">
          <cell r="A5656" t="str">
            <v>HORSENS</v>
          </cell>
          <cell r="C5656" t="str">
            <v>TELETAXI</v>
          </cell>
          <cell r="I5656" t="str">
            <v>EB</v>
          </cell>
          <cell r="V5656">
            <v>24</v>
          </cell>
        </row>
        <row r="5657">
          <cell r="A5657" t="str">
            <v>HORSENS</v>
          </cell>
          <cell r="C5657" t="str">
            <v>TELETAXI</v>
          </cell>
          <cell r="I5657" t="str">
            <v>Ture</v>
          </cell>
          <cell r="V5657">
            <v>1</v>
          </cell>
        </row>
        <row r="5658">
          <cell r="A5658" t="str">
            <v>HORSENS</v>
          </cell>
          <cell r="C5658" t="str">
            <v>TELETAXI</v>
          </cell>
          <cell r="I5658" t="str">
            <v>Rejselængde</v>
          </cell>
          <cell r="V5658">
            <v>4</v>
          </cell>
        </row>
        <row r="5659">
          <cell r="A5659" t="str">
            <v>HORSENS</v>
          </cell>
          <cell r="C5659" t="str">
            <v>TELETAXI</v>
          </cell>
          <cell r="I5659" t="str">
            <v>Passagerer</v>
          </cell>
          <cell r="V5659">
            <v>1</v>
          </cell>
        </row>
        <row r="5660">
          <cell r="A5660" t="str">
            <v>HORSENS</v>
          </cell>
          <cell r="C5660" t="str">
            <v>TELETAXI</v>
          </cell>
          <cell r="I5660" t="str">
            <v>Netto</v>
          </cell>
          <cell r="V5660">
            <v>664.34999999999991</v>
          </cell>
        </row>
        <row r="5661">
          <cell r="A5661" t="str">
            <v>HORSENS</v>
          </cell>
          <cell r="C5661" t="str">
            <v>TELETAXI</v>
          </cell>
          <cell r="I5661" t="str">
            <v>Adm.omk</v>
          </cell>
          <cell r="V5661">
            <v>160.79999999999998</v>
          </cell>
        </row>
        <row r="5662">
          <cell r="A5662" t="str">
            <v>HORSENS</v>
          </cell>
          <cell r="C5662" t="str">
            <v>TELETAXI</v>
          </cell>
          <cell r="I5662" t="str">
            <v>EB</v>
          </cell>
          <cell r="V5662">
            <v>0</v>
          </cell>
        </row>
        <row r="5663">
          <cell r="A5663" t="str">
            <v>HORSENS</v>
          </cell>
          <cell r="C5663" t="str">
            <v>TELETAXI</v>
          </cell>
          <cell r="I5663" t="str">
            <v>Ture</v>
          </cell>
          <cell r="V5663">
            <v>5</v>
          </cell>
        </row>
        <row r="5664">
          <cell r="A5664" t="str">
            <v>HORSENS</v>
          </cell>
          <cell r="C5664" t="str">
            <v>TELETAXI</v>
          </cell>
          <cell r="I5664" t="str">
            <v>Rejselængde</v>
          </cell>
          <cell r="V5664">
            <v>20</v>
          </cell>
        </row>
        <row r="5665">
          <cell r="A5665" t="str">
            <v>HORSENS</v>
          </cell>
          <cell r="C5665" t="str">
            <v>TELETAXI</v>
          </cell>
          <cell r="I5665" t="str">
            <v>Passagerer</v>
          </cell>
          <cell r="V5665">
            <v>6</v>
          </cell>
        </row>
        <row r="5666">
          <cell r="A5666" t="str">
            <v>HORSENS</v>
          </cell>
          <cell r="C5666" t="str">
            <v>TELETAXI</v>
          </cell>
          <cell r="I5666" t="str">
            <v>Netto</v>
          </cell>
          <cell r="V5666">
            <v>286.85000000000002</v>
          </cell>
        </row>
        <row r="5667">
          <cell r="A5667" t="str">
            <v>HORSENS</v>
          </cell>
          <cell r="C5667" t="str">
            <v>TELETAXI</v>
          </cell>
          <cell r="I5667" t="str">
            <v>Adm.omk</v>
          </cell>
          <cell r="V5667">
            <v>96.47999999999999</v>
          </cell>
        </row>
        <row r="5668">
          <cell r="A5668" t="str">
            <v>HORSENS</v>
          </cell>
          <cell r="C5668" t="str">
            <v>TELETAXI</v>
          </cell>
          <cell r="I5668" t="str">
            <v>EB</v>
          </cell>
          <cell r="V5668">
            <v>0</v>
          </cell>
        </row>
        <row r="5669">
          <cell r="A5669" t="str">
            <v>HORSENS</v>
          </cell>
          <cell r="C5669" t="str">
            <v>TELETAXI</v>
          </cell>
          <cell r="I5669" t="str">
            <v>Ture</v>
          </cell>
          <cell r="V5669">
            <v>3</v>
          </cell>
        </row>
        <row r="5670">
          <cell r="A5670" t="str">
            <v>HORSENS</v>
          </cell>
          <cell r="C5670" t="str">
            <v>TELETAXI</v>
          </cell>
          <cell r="I5670" t="str">
            <v>Rejselængde</v>
          </cell>
          <cell r="V5670">
            <v>6</v>
          </cell>
        </row>
        <row r="5671">
          <cell r="A5671" t="str">
            <v>HORSENS</v>
          </cell>
          <cell r="C5671" t="str">
            <v>TELETAXI</v>
          </cell>
          <cell r="I5671" t="str">
            <v>Passagerer</v>
          </cell>
          <cell r="V5671">
            <v>3</v>
          </cell>
        </row>
        <row r="5672">
          <cell r="A5672" t="str">
            <v>HORSENS</v>
          </cell>
          <cell r="C5672" t="str">
            <v>TELETAXI</v>
          </cell>
          <cell r="I5672" t="str">
            <v>Netto</v>
          </cell>
          <cell r="V5672">
            <v>132.63</v>
          </cell>
        </row>
        <row r="5673">
          <cell r="A5673" t="str">
            <v>HORSENS</v>
          </cell>
          <cell r="C5673" t="str">
            <v>TELETAXI</v>
          </cell>
          <cell r="I5673" t="str">
            <v>Adm.omk</v>
          </cell>
          <cell r="V5673">
            <v>32.159999999999997</v>
          </cell>
        </row>
        <row r="5674">
          <cell r="A5674" t="str">
            <v>HORSENS</v>
          </cell>
          <cell r="C5674" t="str">
            <v>TELETAXI</v>
          </cell>
          <cell r="I5674" t="str">
            <v>EB</v>
          </cell>
          <cell r="V5674">
            <v>0</v>
          </cell>
        </row>
        <row r="5675">
          <cell r="A5675" t="str">
            <v>HORSENS</v>
          </cell>
          <cell r="C5675" t="str">
            <v>TELETAXI</v>
          </cell>
          <cell r="I5675" t="str">
            <v>Ture</v>
          </cell>
          <cell r="V5675">
            <v>1</v>
          </cell>
        </row>
        <row r="5676">
          <cell r="A5676" t="str">
            <v>HORSENS</v>
          </cell>
          <cell r="C5676" t="str">
            <v>TELETAXI</v>
          </cell>
          <cell r="I5676" t="str">
            <v>Rejselængde</v>
          </cell>
          <cell r="V5676">
            <v>4</v>
          </cell>
        </row>
        <row r="5677">
          <cell r="A5677" t="str">
            <v>HORSENS</v>
          </cell>
          <cell r="C5677" t="str">
            <v>TELETAXI</v>
          </cell>
          <cell r="I5677" t="str">
            <v>Passagerer</v>
          </cell>
          <cell r="V5677">
            <v>1</v>
          </cell>
        </row>
        <row r="5678">
          <cell r="A5678" t="str">
            <v>HORSENS</v>
          </cell>
          <cell r="C5678" t="str">
            <v>TELETAXI</v>
          </cell>
          <cell r="I5678" t="str">
            <v>Netto</v>
          </cell>
          <cell r="V5678">
            <v>410.89</v>
          </cell>
        </row>
        <row r="5679">
          <cell r="A5679" t="str">
            <v>HORSENS</v>
          </cell>
          <cell r="C5679" t="str">
            <v>TELETAXI</v>
          </cell>
          <cell r="I5679" t="str">
            <v>Adm.omk</v>
          </cell>
          <cell r="V5679">
            <v>64.319999999999993</v>
          </cell>
        </row>
        <row r="5680">
          <cell r="A5680" t="str">
            <v>HORSENS</v>
          </cell>
          <cell r="C5680" t="str">
            <v>TELETAXI</v>
          </cell>
          <cell r="I5680" t="str">
            <v>EB</v>
          </cell>
          <cell r="V5680">
            <v>0</v>
          </cell>
        </row>
        <row r="5681">
          <cell r="A5681" t="str">
            <v>HORSENS</v>
          </cell>
          <cell r="C5681" t="str">
            <v>TELETAXI</v>
          </cell>
          <cell r="I5681" t="str">
            <v>Ture</v>
          </cell>
          <cell r="V5681">
            <v>2</v>
          </cell>
        </row>
        <row r="5682">
          <cell r="A5682" t="str">
            <v>HORSENS</v>
          </cell>
          <cell r="C5682" t="str">
            <v>TELETAXI</v>
          </cell>
          <cell r="I5682" t="str">
            <v>Rejselængde</v>
          </cell>
          <cell r="V5682">
            <v>7</v>
          </cell>
        </row>
        <row r="5683">
          <cell r="A5683" t="str">
            <v>HORSENS</v>
          </cell>
          <cell r="C5683" t="str">
            <v>TELETAXI</v>
          </cell>
          <cell r="I5683" t="str">
            <v>Passagerer</v>
          </cell>
          <cell r="V5683">
            <v>2</v>
          </cell>
        </row>
        <row r="5684">
          <cell r="A5684" t="str">
            <v>HORSENS</v>
          </cell>
          <cell r="C5684" t="str">
            <v>TELETAXI</v>
          </cell>
          <cell r="I5684" t="str">
            <v>Netto</v>
          </cell>
          <cell r="V5684">
            <v>1074.3900000000001</v>
          </cell>
        </row>
        <row r="5685">
          <cell r="A5685" t="str">
            <v>HORSENS</v>
          </cell>
          <cell r="C5685" t="str">
            <v>TELETAXI</v>
          </cell>
          <cell r="I5685" t="str">
            <v>Adm.omk</v>
          </cell>
          <cell r="V5685">
            <v>257.27999999999997</v>
          </cell>
        </row>
        <row r="5686">
          <cell r="A5686" t="str">
            <v>HORSENS</v>
          </cell>
          <cell r="C5686" t="str">
            <v>TELETAXI</v>
          </cell>
          <cell r="I5686" t="str">
            <v>EB</v>
          </cell>
          <cell r="V5686">
            <v>0</v>
          </cell>
        </row>
        <row r="5687">
          <cell r="A5687" t="str">
            <v>HORSENS</v>
          </cell>
          <cell r="C5687" t="str">
            <v>TELETAXI</v>
          </cell>
          <cell r="I5687" t="str">
            <v>Ture</v>
          </cell>
          <cell r="V5687">
            <v>8</v>
          </cell>
        </row>
        <row r="5688">
          <cell r="A5688" t="str">
            <v>HORSENS</v>
          </cell>
          <cell r="C5688" t="str">
            <v>TELETAXI</v>
          </cell>
          <cell r="I5688" t="str">
            <v>Rejselængde</v>
          </cell>
          <cell r="V5688">
            <v>12</v>
          </cell>
        </row>
        <row r="5689">
          <cell r="A5689" t="str">
            <v>HORSENS</v>
          </cell>
          <cell r="C5689" t="str">
            <v>TELETAXI</v>
          </cell>
          <cell r="I5689" t="str">
            <v>Passagerer</v>
          </cell>
          <cell r="V5689">
            <v>15</v>
          </cell>
        </row>
        <row r="5690">
          <cell r="A5690" t="str">
            <v>HORSENS</v>
          </cell>
          <cell r="C5690" t="str">
            <v>TELETAXI</v>
          </cell>
          <cell r="I5690" t="str">
            <v>Netto</v>
          </cell>
          <cell r="V5690">
            <v>435.81000000000006</v>
          </cell>
        </row>
        <row r="5691">
          <cell r="A5691" t="str">
            <v>HORSENS</v>
          </cell>
          <cell r="C5691" t="str">
            <v>TELETAXI</v>
          </cell>
          <cell r="I5691" t="str">
            <v>Adm.omk</v>
          </cell>
          <cell r="V5691">
            <v>96.47999999999999</v>
          </cell>
        </row>
        <row r="5692">
          <cell r="A5692" t="str">
            <v>HORSENS</v>
          </cell>
          <cell r="C5692" t="str">
            <v>TELETAXI</v>
          </cell>
          <cell r="I5692" t="str">
            <v>EB</v>
          </cell>
          <cell r="V5692">
            <v>0</v>
          </cell>
        </row>
        <row r="5693">
          <cell r="A5693" t="str">
            <v>HORSENS</v>
          </cell>
          <cell r="C5693" t="str">
            <v>TELETAXI</v>
          </cell>
          <cell r="I5693" t="str">
            <v>Ture</v>
          </cell>
          <cell r="V5693">
            <v>3</v>
          </cell>
        </row>
        <row r="5694">
          <cell r="A5694" t="str">
            <v>HORSENS</v>
          </cell>
          <cell r="C5694" t="str">
            <v>TELETAXI</v>
          </cell>
          <cell r="I5694" t="str">
            <v>Rejselængde</v>
          </cell>
          <cell r="V5694">
            <v>10</v>
          </cell>
        </row>
        <row r="5695">
          <cell r="A5695" t="str">
            <v>HORSENS</v>
          </cell>
          <cell r="C5695" t="str">
            <v>TELETAXI</v>
          </cell>
          <cell r="I5695" t="str">
            <v>Passagerer</v>
          </cell>
          <cell r="V5695">
            <v>3</v>
          </cell>
        </row>
        <row r="5696">
          <cell r="A5696" t="str">
            <v>HORSENS</v>
          </cell>
          <cell r="C5696" t="str">
            <v>TELETAXI</v>
          </cell>
          <cell r="I5696" t="str">
            <v>Netto</v>
          </cell>
          <cell r="V5696">
            <v>3546.28</v>
          </cell>
        </row>
        <row r="5697">
          <cell r="A5697" t="str">
            <v>HORSENS</v>
          </cell>
          <cell r="C5697" t="str">
            <v>TELETAXI</v>
          </cell>
          <cell r="I5697" t="str">
            <v>Adm.omk</v>
          </cell>
          <cell r="V5697">
            <v>611.04</v>
          </cell>
        </row>
        <row r="5698">
          <cell r="A5698" t="str">
            <v>HORSENS</v>
          </cell>
          <cell r="C5698" t="str">
            <v>TELETAXI</v>
          </cell>
          <cell r="I5698" t="str">
            <v>EB</v>
          </cell>
          <cell r="V5698">
            <v>600</v>
          </cell>
        </row>
        <row r="5699">
          <cell r="A5699" t="str">
            <v>HORSENS</v>
          </cell>
          <cell r="C5699" t="str">
            <v>TELETAXI</v>
          </cell>
          <cell r="I5699" t="str">
            <v>Ture</v>
          </cell>
          <cell r="V5699">
            <v>19</v>
          </cell>
        </row>
        <row r="5700">
          <cell r="A5700" t="str">
            <v>HORSENS</v>
          </cell>
          <cell r="C5700" t="str">
            <v>TELETAXI</v>
          </cell>
          <cell r="I5700" t="str">
            <v>Rejselængde</v>
          </cell>
          <cell r="V5700">
            <v>63</v>
          </cell>
        </row>
        <row r="5701">
          <cell r="A5701" t="str">
            <v>HORSENS</v>
          </cell>
          <cell r="C5701" t="str">
            <v>TELETAXI</v>
          </cell>
          <cell r="I5701" t="str">
            <v>Passagerer</v>
          </cell>
          <cell r="V5701">
            <v>29</v>
          </cell>
        </row>
        <row r="5702">
          <cell r="A5702" t="str">
            <v>HORSENS</v>
          </cell>
          <cell r="C5702" t="str">
            <v>TELETAXI</v>
          </cell>
          <cell r="I5702" t="str">
            <v>Netto</v>
          </cell>
          <cell r="V5702">
            <v>836.78000000000009</v>
          </cell>
        </row>
        <row r="5703">
          <cell r="A5703" t="str">
            <v>HORSENS</v>
          </cell>
          <cell r="C5703" t="str">
            <v>TELETAXI</v>
          </cell>
          <cell r="I5703" t="str">
            <v>Adm.omk</v>
          </cell>
          <cell r="V5703">
            <v>257.27999999999997</v>
          </cell>
        </row>
        <row r="5704">
          <cell r="A5704" t="str">
            <v>HORSENS</v>
          </cell>
          <cell r="C5704" t="str">
            <v>TELETAXI</v>
          </cell>
          <cell r="I5704" t="str">
            <v>EB</v>
          </cell>
          <cell r="V5704">
            <v>36</v>
          </cell>
        </row>
        <row r="5705">
          <cell r="A5705" t="str">
            <v>HORSENS</v>
          </cell>
          <cell r="C5705" t="str">
            <v>TELETAXI</v>
          </cell>
          <cell r="I5705" t="str">
            <v>Ture</v>
          </cell>
          <cell r="V5705">
            <v>8</v>
          </cell>
        </row>
        <row r="5706">
          <cell r="A5706" t="str">
            <v>HORSENS</v>
          </cell>
          <cell r="C5706" t="str">
            <v>TELETAXI</v>
          </cell>
          <cell r="I5706" t="str">
            <v>Rejselængde</v>
          </cell>
          <cell r="V5706">
            <v>18</v>
          </cell>
        </row>
        <row r="5707">
          <cell r="A5707" t="str">
            <v>HORSENS</v>
          </cell>
          <cell r="C5707" t="str">
            <v>TELETAXI</v>
          </cell>
          <cell r="I5707" t="str">
            <v>Passagerer</v>
          </cell>
          <cell r="V5707">
            <v>8</v>
          </cell>
        </row>
        <row r="5708">
          <cell r="A5708" t="str">
            <v>HORSENS</v>
          </cell>
          <cell r="C5708" t="str">
            <v>TELETAXI</v>
          </cell>
          <cell r="I5708" t="str">
            <v>Netto</v>
          </cell>
          <cell r="V5708">
            <v>3186.54</v>
          </cell>
        </row>
        <row r="5709">
          <cell r="A5709" t="str">
            <v>HORSENS</v>
          </cell>
          <cell r="C5709" t="str">
            <v>TELETAXI</v>
          </cell>
          <cell r="I5709" t="str">
            <v>Adm.omk</v>
          </cell>
          <cell r="V5709">
            <v>964.79999999999984</v>
          </cell>
        </row>
        <row r="5710">
          <cell r="A5710" t="str">
            <v>HORSENS</v>
          </cell>
          <cell r="C5710" t="str">
            <v>TELETAXI</v>
          </cell>
          <cell r="I5710" t="str">
            <v>EB</v>
          </cell>
          <cell r="V5710">
            <v>48</v>
          </cell>
        </row>
        <row r="5711">
          <cell r="A5711" t="str">
            <v>HORSENS</v>
          </cell>
          <cell r="C5711" t="str">
            <v>TELETAXI</v>
          </cell>
          <cell r="I5711" t="str">
            <v>Ture</v>
          </cell>
          <cell r="V5711">
            <v>30</v>
          </cell>
        </row>
        <row r="5712">
          <cell r="A5712" t="str">
            <v>HORSENS</v>
          </cell>
          <cell r="C5712" t="str">
            <v>TELETAXI</v>
          </cell>
          <cell r="I5712" t="str">
            <v>Rejselængde</v>
          </cell>
          <cell r="V5712">
            <v>30</v>
          </cell>
        </row>
        <row r="5713">
          <cell r="A5713" t="str">
            <v>HORSENS</v>
          </cell>
          <cell r="C5713" t="str">
            <v>TELETAXI</v>
          </cell>
          <cell r="I5713" t="str">
            <v>Passagerer</v>
          </cell>
          <cell r="V5713">
            <v>30</v>
          </cell>
        </row>
        <row r="5714">
          <cell r="A5714" t="str">
            <v>HORSENS</v>
          </cell>
          <cell r="C5714" t="str">
            <v>TELETAXI</v>
          </cell>
          <cell r="I5714" t="str">
            <v>Netto</v>
          </cell>
          <cell r="V5714">
            <v>3463.2400000000002</v>
          </cell>
        </row>
        <row r="5715">
          <cell r="A5715" t="str">
            <v>HORSENS</v>
          </cell>
          <cell r="C5715" t="str">
            <v>TELETAXI</v>
          </cell>
          <cell r="I5715" t="str">
            <v>Adm.omk</v>
          </cell>
          <cell r="V5715">
            <v>1029.1199999999999</v>
          </cell>
        </row>
        <row r="5716">
          <cell r="A5716" t="str">
            <v>HORSENS</v>
          </cell>
          <cell r="C5716" t="str">
            <v>TELETAXI</v>
          </cell>
          <cell r="I5716" t="str">
            <v>EB</v>
          </cell>
          <cell r="V5716">
            <v>0</v>
          </cell>
        </row>
        <row r="5717">
          <cell r="A5717" t="str">
            <v>HORSENS</v>
          </cell>
          <cell r="C5717" t="str">
            <v>TELETAXI</v>
          </cell>
          <cell r="I5717" t="str">
            <v>Ture</v>
          </cell>
          <cell r="V5717">
            <v>32</v>
          </cell>
        </row>
        <row r="5718">
          <cell r="A5718" t="str">
            <v>HORSENS</v>
          </cell>
          <cell r="C5718" t="str">
            <v>TELETAXI</v>
          </cell>
          <cell r="I5718" t="str">
            <v>Rejselængde</v>
          </cell>
          <cell r="V5718">
            <v>33</v>
          </cell>
        </row>
        <row r="5719">
          <cell r="A5719" t="str">
            <v>HORSENS</v>
          </cell>
          <cell r="C5719" t="str">
            <v>TELETAXI</v>
          </cell>
          <cell r="I5719" t="str">
            <v>Passagerer</v>
          </cell>
          <cell r="V5719">
            <v>36</v>
          </cell>
        </row>
        <row r="5720">
          <cell r="A5720" t="str">
            <v>HORSENS</v>
          </cell>
          <cell r="C5720" t="str">
            <v>TELETAXI</v>
          </cell>
          <cell r="I5720" t="str">
            <v>Netto</v>
          </cell>
          <cell r="V5720">
            <v>134.28</v>
          </cell>
        </row>
        <row r="5721">
          <cell r="A5721" t="str">
            <v>HORSENS</v>
          </cell>
          <cell r="C5721" t="str">
            <v>TELETAXI</v>
          </cell>
          <cell r="I5721" t="str">
            <v>Adm.omk</v>
          </cell>
          <cell r="V5721">
            <v>32.159999999999997</v>
          </cell>
        </row>
        <row r="5722">
          <cell r="A5722" t="str">
            <v>HORSENS</v>
          </cell>
          <cell r="C5722" t="str">
            <v>TELETAXI</v>
          </cell>
          <cell r="I5722" t="str">
            <v>EB</v>
          </cell>
          <cell r="V5722">
            <v>0</v>
          </cell>
        </row>
        <row r="5723">
          <cell r="A5723" t="str">
            <v>HORSENS</v>
          </cell>
          <cell r="C5723" t="str">
            <v>TELETAXI</v>
          </cell>
          <cell r="I5723" t="str">
            <v>Ture</v>
          </cell>
          <cell r="V5723">
            <v>1</v>
          </cell>
        </row>
        <row r="5724">
          <cell r="A5724" t="str">
            <v>HORSENS</v>
          </cell>
          <cell r="C5724" t="str">
            <v>TELETAXI</v>
          </cell>
          <cell r="I5724" t="str">
            <v>Rejselængde</v>
          </cell>
          <cell r="V5724">
            <v>1</v>
          </cell>
        </row>
        <row r="5725">
          <cell r="A5725" t="str">
            <v>HORSENS</v>
          </cell>
          <cell r="C5725" t="str">
            <v>TELETAXI</v>
          </cell>
          <cell r="I5725" t="str">
            <v>Passagerer</v>
          </cell>
          <cell r="V5725">
            <v>1</v>
          </cell>
        </row>
        <row r="5726">
          <cell r="A5726" t="str">
            <v>HORSENS</v>
          </cell>
          <cell r="C5726" t="str">
            <v>TELETAXI</v>
          </cell>
          <cell r="I5726" t="str">
            <v>Netto</v>
          </cell>
          <cell r="V5726">
            <v>6286.62</v>
          </cell>
        </row>
        <row r="5727">
          <cell r="A5727" t="str">
            <v>HORSENS</v>
          </cell>
          <cell r="C5727" t="str">
            <v>TELETAXI</v>
          </cell>
          <cell r="I5727" t="str">
            <v>Adm.omk</v>
          </cell>
          <cell r="V5727">
            <v>2026.0799999999997</v>
          </cell>
        </row>
        <row r="5728">
          <cell r="A5728" t="str">
            <v>HORSENS</v>
          </cell>
          <cell r="C5728" t="str">
            <v>TELETAXI</v>
          </cell>
          <cell r="I5728" t="str">
            <v>EB</v>
          </cell>
          <cell r="V5728">
            <v>1568</v>
          </cell>
        </row>
        <row r="5729">
          <cell r="A5729" t="str">
            <v>HORSENS</v>
          </cell>
          <cell r="C5729" t="str">
            <v>TELETAXI</v>
          </cell>
          <cell r="I5729" t="str">
            <v>Ture</v>
          </cell>
          <cell r="V5729">
            <v>63</v>
          </cell>
        </row>
        <row r="5730">
          <cell r="A5730" t="str">
            <v>HORSENS</v>
          </cell>
          <cell r="C5730" t="str">
            <v>TELETAXI</v>
          </cell>
          <cell r="I5730" t="str">
            <v>Rejselængde</v>
          </cell>
          <cell r="V5730">
            <v>220</v>
          </cell>
        </row>
        <row r="5731">
          <cell r="A5731" t="str">
            <v>HORSENS</v>
          </cell>
          <cell r="C5731" t="str">
            <v>TELETAXI</v>
          </cell>
          <cell r="I5731" t="str">
            <v>Passagerer</v>
          </cell>
          <cell r="V5731">
            <v>68</v>
          </cell>
        </row>
        <row r="5732">
          <cell r="A5732" t="str">
            <v>HORSENS</v>
          </cell>
          <cell r="C5732" t="str">
            <v>TELETAXI</v>
          </cell>
          <cell r="I5732" t="str">
            <v>Netto</v>
          </cell>
          <cell r="V5732">
            <v>40620.39</v>
          </cell>
        </row>
        <row r="5733">
          <cell r="A5733" t="str">
            <v>HORSENS</v>
          </cell>
          <cell r="C5733" t="str">
            <v>TELETAXI</v>
          </cell>
          <cell r="I5733" t="str">
            <v>Adm.omk</v>
          </cell>
          <cell r="V5733">
            <v>9519.3599999999988</v>
          </cell>
        </row>
        <row r="5734">
          <cell r="A5734" t="str">
            <v>HORSENS</v>
          </cell>
          <cell r="C5734" t="str">
            <v>TELETAXI</v>
          </cell>
          <cell r="I5734" t="str">
            <v>EB</v>
          </cell>
          <cell r="V5734">
            <v>862</v>
          </cell>
        </row>
        <row r="5735">
          <cell r="A5735" t="str">
            <v>HORSENS</v>
          </cell>
          <cell r="C5735" t="str">
            <v>TELETAXI</v>
          </cell>
          <cell r="I5735" t="str">
            <v>Ture</v>
          </cell>
          <cell r="V5735">
            <v>296</v>
          </cell>
        </row>
        <row r="5736">
          <cell r="A5736" t="str">
            <v>HORSENS</v>
          </cell>
          <cell r="C5736" t="str">
            <v>TELETAXI</v>
          </cell>
          <cell r="I5736" t="str">
            <v>Rejselængde</v>
          </cell>
          <cell r="V5736">
            <v>956</v>
          </cell>
        </row>
        <row r="5737">
          <cell r="A5737" t="str">
            <v>HORSENS</v>
          </cell>
          <cell r="C5737" t="str">
            <v>TELETAXI</v>
          </cell>
          <cell r="I5737" t="str">
            <v>Passagerer</v>
          </cell>
          <cell r="V5737">
            <v>364</v>
          </cell>
        </row>
        <row r="5738">
          <cell r="A5738" t="str">
            <v>HORSENS</v>
          </cell>
          <cell r="C5738" t="str">
            <v>TELETAXI</v>
          </cell>
          <cell r="I5738" t="str">
            <v>Netto</v>
          </cell>
          <cell r="V5738">
            <v>294.48</v>
          </cell>
        </row>
        <row r="5739">
          <cell r="A5739" t="str">
            <v>HORSENS</v>
          </cell>
          <cell r="C5739" t="str">
            <v>TELETAXI</v>
          </cell>
          <cell r="I5739" t="str">
            <v>Adm.omk</v>
          </cell>
          <cell r="V5739">
            <v>64.319999999999993</v>
          </cell>
        </row>
        <row r="5740">
          <cell r="A5740" t="str">
            <v>HORSENS</v>
          </cell>
          <cell r="C5740" t="str">
            <v>TELETAXI</v>
          </cell>
          <cell r="I5740" t="str">
            <v>EB</v>
          </cell>
          <cell r="V5740">
            <v>0</v>
          </cell>
        </row>
        <row r="5741">
          <cell r="A5741" t="str">
            <v>HORSENS</v>
          </cell>
          <cell r="C5741" t="str">
            <v>TELETAXI</v>
          </cell>
          <cell r="I5741" t="str">
            <v>Ture</v>
          </cell>
          <cell r="V5741">
            <v>2</v>
          </cell>
        </row>
        <row r="5742">
          <cell r="A5742" t="str">
            <v>HORSENS</v>
          </cell>
          <cell r="C5742" t="str">
            <v>TELETAXI</v>
          </cell>
          <cell r="I5742" t="str">
            <v>Rejselængde</v>
          </cell>
          <cell r="V5742">
            <v>11</v>
          </cell>
        </row>
        <row r="5743">
          <cell r="A5743" t="str">
            <v>HORSENS</v>
          </cell>
          <cell r="C5743" t="str">
            <v>TELETAXI</v>
          </cell>
          <cell r="I5743" t="str">
            <v>Passagerer</v>
          </cell>
          <cell r="V5743">
            <v>2</v>
          </cell>
        </row>
        <row r="5744">
          <cell r="A5744" t="str">
            <v>HORSENS</v>
          </cell>
          <cell r="C5744" t="str">
            <v>TELETAXI</v>
          </cell>
          <cell r="I5744" t="str">
            <v>Netto</v>
          </cell>
          <cell r="V5744">
            <v>144.21</v>
          </cell>
        </row>
        <row r="5745">
          <cell r="A5745" t="str">
            <v>HORSENS</v>
          </cell>
          <cell r="C5745" t="str">
            <v>TELETAXI</v>
          </cell>
          <cell r="I5745" t="str">
            <v>Adm.omk</v>
          </cell>
          <cell r="V5745">
            <v>32.159999999999997</v>
          </cell>
        </row>
        <row r="5746">
          <cell r="A5746" t="str">
            <v>HORSENS</v>
          </cell>
          <cell r="C5746" t="str">
            <v>TELETAXI</v>
          </cell>
          <cell r="I5746" t="str">
            <v>EB</v>
          </cell>
          <cell r="V5746">
            <v>0</v>
          </cell>
        </row>
        <row r="5747">
          <cell r="A5747" t="str">
            <v>HORSENS</v>
          </cell>
          <cell r="C5747" t="str">
            <v>TELETAXI</v>
          </cell>
          <cell r="I5747" t="str">
            <v>Ture</v>
          </cell>
          <cell r="V5747">
            <v>1</v>
          </cell>
        </row>
        <row r="5748">
          <cell r="A5748" t="str">
            <v>HORSENS</v>
          </cell>
          <cell r="C5748" t="str">
            <v>TELETAXI</v>
          </cell>
          <cell r="I5748" t="str">
            <v>Rejselængde</v>
          </cell>
          <cell r="V5748">
            <v>8</v>
          </cell>
        </row>
        <row r="5749">
          <cell r="A5749" t="str">
            <v>HORSENS</v>
          </cell>
          <cell r="C5749" t="str">
            <v>TELETAXI</v>
          </cell>
          <cell r="I5749" t="str">
            <v>Passagerer</v>
          </cell>
          <cell r="V5749">
            <v>1</v>
          </cell>
        </row>
        <row r="5750">
          <cell r="A5750" t="str">
            <v>HORSENS</v>
          </cell>
          <cell r="C5750" t="str">
            <v>TELETAXI</v>
          </cell>
          <cell r="I5750" t="str">
            <v>Netto</v>
          </cell>
          <cell r="V5750">
            <v>1058.18</v>
          </cell>
        </row>
        <row r="5751">
          <cell r="A5751" t="str">
            <v>HORSENS</v>
          </cell>
          <cell r="C5751" t="str">
            <v>TELETAXI</v>
          </cell>
          <cell r="I5751" t="str">
            <v>Adm.omk</v>
          </cell>
          <cell r="V5751">
            <v>257.27999999999997</v>
          </cell>
        </row>
        <row r="5752">
          <cell r="A5752" t="str">
            <v>HORSENS</v>
          </cell>
          <cell r="C5752" t="str">
            <v>TELETAXI</v>
          </cell>
          <cell r="I5752" t="str">
            <v>EB</v>
          </cell>
          <cell r="V5752">
            <v>0</v>
          </cell>
        </row>
        <row r="5753">
          <cell r="A5753" t="str">
            <v>HORSENS</v>
          </cell>
          <cell r="C5753" t="str">
            <v>TELETAXI</v>
          </cell>
          <cell r="I5753" t="str">
            <v>Ture</v>
          </cell>
          <cell r="V5753">
            <v>8</v>
          </cell>
        </row>
        <row r="5754">
          <cell r="A5754" t="str">
            <v>HORSENS</v>
          </cell>
          <cell r="C5754" t="str">
            <v>TELETAXI</v>
          </cell>
          <cell r="I5754" t="str">
            <v>Rejselængde</v>
          </cell>
          <cell r="V5754">
            <v>32</v>
          </cell>
        </row>
        <row r="5755">
          <cell r="A5755" t="str">
            <v>HORSENS</v>
          </cell>
          <cell r="C5755" t="str">
            <v>TELETAXI</v>
          </cell>
          <cell r="I5755" t="str">
            <v>Passagerer</v>
          </cell>
          <cell r="V5755">
            <v>8</v>
          </cell>
        </row>
        <row r="5756">
          <cell r="A5756" t="str">
            <v>HORSENS</v>
          </cell>
          <cell r="C5756" t="str">
            <v>TELETAXI</v>
          </cell>
          <cell r="I5756" t="str">
            <v>Netto</v>
          </cell>
          <cell r="V5756">
            <v>619.75</v>
          </cell>
        </row>
        <row r="5757">
          <cell r="A5757" t="str">
            <v>HORSENS</v>
          </cell>
          <cell r="C5757" t="str">
            <v>TELETAXI</v>
          </cell>
          <cell r="I5757" t="str">
            <v>Adm.omk</v>
          </cell>
          <cell r="V5757">
            <v>160.79999999999998</v>
          </cell>
        </row>
        <row r="5758">
          <cell r="A5758" t="str">
            <v>HORSENS</v>
          </cell>
          <cell r="C5758" t="str">
            <v>TELETAXI</v>
          </cell>
          <cell r="I5758" t="str">
            <v>EB</v>
          </cell>
          <cell r="V5758">
            <v>34</v>
          </cell>
        </row>
        <row r="5759">
          <cell r="A5759" t="str">
            <v>HORSENS</v>
          </cell>
          <cell r="C5759" t="str">
            <v>TELETAXI</v>
          </cell>
          <cell r="I5759" t="str">
            <v>Ture</v>
          </cell>
          <cell r="V5759">
            <v>5</v>
          </cell>
        </row>
        <row r="5760">
          <cell r="A5760" t="str">
            <v>HORSENS</v>
          </cell>
          <cell r="C5760" t="str">
            <v>TELETAXI</v>
          </cell>
          <cell r="I5760" t="str">
            <v>Rejselængde</v>
          </cell>
          <cell r="V5760">
            <v>26</v>
          </cell>
        </row>
        <row r="5761">
          <cell r="A5761" t="str">
            <v>HORSENS</v>
          </cell>
          <cell r="C5761" t="str">
            <v>TELETAXI</v>
          </cell>
          <cell r="I5761" t="str">
            <v>Passagerer</v>
          </cell>
          <cell r="V5761">
            <v>6</v>
          </cell>
        </row>
        <row r="5762">
          <cell r="A5762" t="str">
            <v>HORSENS</v>
          </cell>
          <cell r="C5762" t="str">
            <v>TELETAXI</v>
          </cell>
          <cell r="I5762" t="str">
            <v>Netto</v>
          </cell>
          <cell r="V5762">
            <v>3655.33</v>
          </cell>
        </row>
        <row r="5763">
          <cell r="A5763" t="str">
            <v>HORSENS</v>
          </cell>
          <cell r="C5763" t="str">
            <v>TELETAXI</v>
          </cell>
          <cell r="I5763" t="str">
            <v>Adm.omk</v>
          </cell>
          <cell r="V5763">
            <v>900.4799999999999</v>
          </cell>
        </row>
        <row r="5764">
          <cell r="A5764" t="str">
            <v>HORSENS</v>
          </cell>
          <cell r="C5764" t="str">
            <v>TELETAXI</v>
          </cell>
          <cell r="I5764" t="str">
            <v>EB</v>
          </cell>
          <cell r="V5764">
            <v>912</v>
          </cell>
        </row>
        <row r="5765">
          <cell r="A5765" t="str">
            <v>HORSENS</v>
          </cell>
          <cell r="C5765" t="str">
            <v>TELETAXI</v>
          </cell>
          <cell r="I5765" t="str">
            <v>Ture</v>
          </cell>
          <cell r="V5765">
            <v>28</v>
          </cell>
        </row>
        <row r="5766">
          <cell r="A5766" t="str">
            <v>HORSENS</v>
          </cell>
          <cell r="C5766" t="str">
            <v>TELETAXI</v>
          </cell>
          <cell r="I5766" t="str">
            <v>Rejselængde</v>
          </cell>
          <cell r="V5766">
            <v>200</v>
          </cell>
        </row>
        <row r="5767">
          <cell r="A5767" t="str">
            <v>HORSENS</v>
          </cell>
          <cell r="C5767" t="str">
            <v>TELETAXI</v>
          </cell>
          <cell r="I5767" t="str">
            <v>Passagerer</v>
          </cell>
          <cell r="V5767">
            <v>31</v>
          </cell>
        </row>
        <row r="5768">
          <cell r="A5768" t="str">
            <v>HORSENS</v>
          </cell>
          <cell r="C5768" t="str">
            <v>TELETAXI</v>
          </cell>
          <cell r="I5768" t="str">
            <v>Netto</v>
          </cell>
          <cell r="V5768">
            <v>926.42000000000007</v>
          </cell>
        </row>
        <row r="5769">
          <cell r="A5769" t="str">
            <v>HORSENS</v>
          </cell>
          <cell r="C5769" t="str">
            <v>TELETAXI</v>
          </cell>
          <cell r="I5769" t="str">
            <v>Adm.omk</v>
          </cell>
          <cell r="V5769">
            <v>128.63999999999999</v>
          </cell>
        </row>
        <row r="5770">
          <cell r="A5770" t="str">
            <v>HORSENS</v>
          </cell>
          <cell r="C5770" t="str">
            <v>TELETAXI</v>
          </cell>
          <cell r="I5770" t="str">
            <v>EB</v>
          </cell>
          <cell r="V5770">
            <v>0</v>
          </cell>
        </row>
        <row r="5771">
          <cell r="A5771" t="str">
            <v>HORSENS</v>
          </cell>
          <cell r="C5771" t="str">
            <v>TELETAXI</v>
          </cell>
          <cell r="I5771" t="str">
            <v>Ture</v>
          </cell>
          <cell r="V5771">
            <v>4</v>
          </cell>
        </row>
        <row r="5772">
          <cell r="A5772" t="str">
            <v>HORSENS</v>
          </cell>
          <cell r="C5772" t="str">
            <v>TELETAXI</v>
          </cell>
          <cell r="I5772" t="str">
            <v>Rejselængde</v>
          </cell>
          <cell r="V5772">
            <v>18</v>
          </cell>
        </row>
        <row r="5773">
          <cell r="A5773" t="str">
            <v>HORSENS</v>
          </cell>
          <cell r="C5773" t="str">
            <v>TELETAXI</v>
          </cell>
          <cell r="I5773" t="str">
            <v>Passagerer</v>
          </cell>
          <cell r="V5773">
            <v>6</v>
          </cell>
        </row>
        <row r="5774">
          <cell r="A5774" t="str">
            <v>HORSENS</v>
          </cell>
          <cell r="C5774" t="str">
            <v>TELETAXI</v>
          </cell>
          <cell r="I5774" t="str">
            <v>Netto</v>
          </cell>
          <cell r="V5774">
            <v>858.19</v>
          </cell>
        </row>
        <row r="5775">
          <cell r="A5775" t="str">
            <v>HORSENS</v>
          </cell>
          <cell r="C5775" t="str">
            <v>TELETAXI</v>
          </cell>
          <cell r="I5775" t="str">
            <v>Adm.omk</v>
          </cell>
          <cell r="V5775">
            <v>192.95999999999998</v>
          </cell>
        </row>
        <row r="5776">
          <cell r="A5776" t="str">
            <v>HORSENS</v>
          </cell>
          <cell r="C5776" t="str">
            <v>TELETAXI</v>
          </cell>
          <cell r="I5776" t="str">
            <v>EB</v>
          </cell>
          <cell r="V5776">
            <v>0</v>
          </cell>
        </row>
        <row r="5777">
          <cell r="A5777" t="str">
            <v>HORSENS</v>
          </cell>
          <cell r="C5777" t="str">
            <v>TELETAXI</v>
          </cell>
          <cell r="I5777" t="str">
            <v>Ture</v>
          </cell>
          <cell r="V5777">
            <v>6</v>
          </cell>
        </row>
        <row r="5778">
          <cell r="A5778" t="str">
            <v>HORSENS</v>
          </cell>
          <cell r="C5778" t="str">
            <v>TELETAXI</v>
          </cell>
          <cell r="I5778" t="str">
            <v>Rejselængde</v>
          </cell>
          <cell r="V5778">
            <v>19</v>
          </cell>
        </row>
        <row r="5779">
          <cell r="A5779" t="str">
            <v>HORSENS</v>
          </cell>
          <cell r="C5779" t="str">
            <v>TELETAXI</v>
          </cell>
          <cell r="I5779" t="str">
            <v>Passagerer</v>
          </cell>
          <cell r="V5779">
            <v>6</v>
          </cell>
        </row>
        <row r="5780">
          <cell r="A5780" t="str">
            <v>HORSENS</v>
          </cell>
          <cell r="C5780" t="str">
            <v>TELETAXI</v>
          </cell>
          <cell r="I5780" t="str">
            <v>Netto</v>
          </cell>
          <cell r="V5780">
            <v>9768.6799999999985</v>
          </cell>
        </row>
        <row r="5781">
          <cell r="A5781" t="str">
            <v>HORSENS</v>
          </cell>
          <cell r="C5781" t="str">
            <v>TELETAXI</v>
          </cell>
          <cell r="I5781" t="str">
            <v>Adm.omk</v>
          </cell>
          <cell r="V5781">
            <v>2604.96</v>
          </cell>
        </row>
        <row r="5782">
          <cell r="A5782" t="str">
            <v>HORSENS</v>
          </cell>
          <cell r="C5782" t="str">
            <v>TELETAXI</v>
          </cell>
          <cell r="I5782" t="str">
            <v>EB</v>
          </cell>
          <cell r="V5782">
            <v>2725</v>
          </cell>
        </row>
        <row r="5783">
          <cell r="A5783" t="str">
            <v>HORSENS</v>
          </cell>
          <cell r="C5783" t="str">
            <v>TELETAXI</v>
          </cell>
          <cell r="I5783" t="str">
            <v>Ture</v>
          </cell>
          <cell r="V5783">
            <v>81</v>
          </cell>
        </row>
        <row r="5784">
          <cell r="A5784" t="str">
            <v>HORSENS</v>
          </cell>
          <cell r="C5784" t="str">
            <v>TELETAXI</v>
          </cell>
          <cell r="I5784" t="str">
            <v>Rejselængde</v>
          </cell>
          <cell r="V5784">
            <v>410</v>
          </cell>
        </row>
        <row r="5785">
          <cell r="A5785" t="str">
            <v>HORSENS</v>
          </cell>
          <cell r="C5785" t="str">
            <v>TELETAXI</v>
          </cell>
          <cell r="I5785" t="str">
            <v>Passagerer</v>
          </cell>
          <cell r="V5785">
            <v>92</v>
          </cell>
        </row>
        <row r="5786">
          <cell r="A5786" t="str">
            <v>HORSENS</v>
          </cell>
          <cell r="C5786" t="str">
            <v>TELETAXI</v>
          </cell>
          <cell r="I5786" t="str">
            <v>Netto</v>
          </cell>
          <cell r="V5786">
            <v>76006.819999999992</v>
          </cell>
        </row>
        <row r="5787">
          <cell r="A5787" t="str">
            <v>HORSENS</v>
          </cell>
          <cell r="C5787" t="str">
            <v>TELETAXI</v>
          </cell>
          <cell r="I5787" t="str">
            <v>Adm.omk</v>
          </cell>
          <cell r="V5787">
            <v>15758.4</v>
          </cell>
        </row>
        <row r="5788">
          <cell r="A5788" t="str">
            <v>HORSENS</v>
          </cell>
          <cell r="C5788" t="str">
            <v>TELETAXI</v>
          </cell>
          <cell r="I5788" t="str">
            <v>EB</v>
          </cell>
          <cell r="V5788">
            <v>441</v>
          </cell>
        </row>
        <row r="5789">
          <cell r="A5789" t="str">
            <v>HORSENS</v>
          </cell>
          <cell r="C5789" t="str">
            <v>TELETAXI</v>
          </cell>
          <cell r="I5789" t="str">
            <v>Ture</v>
          </cell>
          <cell r="V5789">
            <v>490</v>
          </cell>
        </row>
        <row r="5790">
          <cell r="A5790" t="str">
            <v>HORSENS</v>
          </cell>
          <cell r="C5790" t="str">
            <v>TELETAXI</v>
          </cell>
          <cell r="I5790" t="str">
            <v>Rejselængde</v>
          </cell>
          <cell r="V5790">
            <v>3080</v>
          </cell>
        </row>
        <row r="5791">
          <cell r="A5791" t="str">
            <v>HORSENS</v>
          </cell>
          <cell r="C5791" t="str">
            <v>TELETAXI</v>
          </cell>
          <cell r="I5791" t="str">
            <v>Passagerer</v>
          </cell>
          <cell r="V5791">
            <v>505</v>
          </cell>
        </row>
        <row r="5792">
          <cell r="A5792" t="str">
            <v>HORSENS</v>
          </cell>
          <cell r="C5792" t="str">
            <v>TELETAXI</v>
          </cell>
          <cell r="I5792" t="str">
            <v>Netto</v>
          </cell>
          <cell r="V5792">
            <v>273.95999999999998</v>
          </cell>
        </row>
        <row r="5793">
          <cell r="A5793" t="str">
            <v>HORSENS</v>
          </cell>
          <cell r="C5793" t="str">
            <v>TELETAXI</v>
          </cell>
          <cell r="I5793" t="str">
            <v>Adm.omk</v>
          </cell>
          <cell r="V5793">
            <v>32.159999999999997</v>
          </cell>
        </row>
        <row r="5794">
          <cell r="A5794" t="str">
            <v>HORSENS</v>
          </cell>
          <cell r="C5794" t="str">
            <v>TELETAXI</v>
          </cell>
          <cell r="I5794" t="str">
            <v>EB</v>
          </cell>
          <cell r="V5794">
            <v>0</v>
          </cell>
        </row>
        <row r="5795">
          <cell r="A5795" t="str">
            <v>HORSENS</v>
          </cell>
          <cell r="C5795" t="str">
            <v>TELETAXI</v>
          </cell>
          <cell r="I5795" t="str">
            <v>Ture</v>
          </cell>
          <cell r="V5795">
            <v>1</v>
          </cell>
        </row>
        <row r="5796">
          <cell r="A5796" t="str">
            <v>HORSENS</v>
          </cell>
          <cell r="C5796" t="str">
            <v>TELETAXI</v>
          </cell>
          <cell r="I5796" t="str">
            <v>Rejselængde</v>
          </cell>
          <cell r="V5796">
            <v>5</v>
          </cell>
        </row>
        <row r="5797">
          <cell r="A5797" t="str">
            <v>HORSENS</v>
          </cell>
          <cell r="C5797" t="str">
            <v>TELETAXI</v>
          </cell>
          <cell r="I5797" t="str">
            <v>Passagerer</v>
          </cell>
          <cell r="V5797">
            <v>2</v>
          </cell>
        </row>
        <row r="5798">
          <cell r="A5798" t="str">
            <v>HORSENS</v>
          </cell>
          <cell r="C5798" t="str">
            <v>TELETAXI</v>
          </cell>
          <cell r="I5798" t="str">
            <v>Netto</v>
          </cell>
          <cell r="V5798">
            <v>257.19</v>
          </cell>
        </row>
        <row r="5799">
          <cell r="A5799" t="str">
            <v>HORSENS</v>
          </cell>
          <cell r="C5799" t="str">
            <v>TELETAXI</v>
          </cell>
          <cell r="I5799" t="str">
            <v>Adm.omk</v>
          </cell>
          <cell r="V5799">
            <v>32.159999999999997</v>
          </cell>
        </row>
        <row r="5800">
          <cell r="A5800" t="str">
            <v>HORSENS</v>
          </cell>
          <cell r="C5800" t="str">
            <v>TELETAXI</v>
          </cell>
          <cell r="I5800" t="str">
            <v>EB</v>
          </cell>
          <cell r="V5800">
            <v>0</v>
          </cell>
        </row>
        <row r="5801">
          <cell r="A5801" t="str">
            <v>HORSENS</v>
          </cell>
          <cell r="C5801" t="str">
            <v>TELETAXI</v>
          </cell>
          <cell r="I5801" t="str">
            <v>Ture</v>
          </cell>
          <cell r="V5801">
            <v>1</v>
          </cell>
        </row>
        <row r="5802">
          <cell r="A5802" t="str">
            <v>HORSENS</v>
          </cell>
          <cell r="C5802" t="str">
            <v>TELETAXI</v>
          </cell>
          <cell r="I5802" t="str">
            <v>Rejselængde</v>
          </cell>
          <cell r="V5802">
            <v>5</v>
          </cell>
        </row>
        <row r="5803">
          <cell r="A5803" t="str">
            <v>HORSENS</v>
          </cell>
          <cell r="C5803" t="str">
            <v>TELETAXI</v>
          </cell>
          <cell r="I5803" t="str">
            <v>Passagerer</v>
          </cell>
          <cell r="V5803">
            <v>1</v>
          </cell>
        </row>
        <row r="5804">
          <cell r="A5804" t="str">
            <v>HORSENS</v>
          </cell>
          <cell r="C5804" t="str">
            <v>TELETAXI</v>
          </cell>
          <cell r="I5804" t="str">
            <v>Netto</v>
          </cell>
          <cell r="V5804">
            <v>1894.01</v>
          </cell>
        </row>
        <row r="5805">
          <cell r="A5805" t="str">
            <v>HORSENS</v>
          </cell>
          <cell r="C5805" t="str">
            <v>TELETAXI</v>
          </cell>
          <cell r="I5805" t="str">
            <v>Adm.omk</v>
          </cell>
          <cell r="V5805">
            <v>611.04</v>
          </cell>
        </row>
        <row r="5806">
          <cell r="A5806" t="str">
            <v>HORSENS</v>
          </cell>
          <cell r="C5806" t="str">
            <v>TELETAXI</v>
          </cell>
          <cell r="I5806" t="str">
            <v>EB</v>
          </cell>
          <cell r="V5806">
            <v>384</v>
          </cell>
        </row>
        <row r="5807">
          <cell r="A5807" t="str">
            <v>HORSENS</v>
          </cell>
          <cell r="C5807" t="str">
            <v>TELETAXI</v>
          </cell>
          <cell r="I5807" t="str">
            <v>Ture</v>
          </cell>
          <cell r="V5807">
            <v>19</v>
          </cell>
        </row>
        <row r="5808">
          <cell r="A5808" t="str">
            <v>HORSENS</v>
          </cell>
          <cell r="C5808" t="str">
            <v>TELETAXI</v>
          </cell>
          <cell r="I5808" t="str">
            <v>Rejselængde</v>
          </cell>
          <cell r="V5808">
            <v>80</v>
          </cell>
        </row>
        <row r="5809">
          <cell r="A5809" t="str">
            <v>HORSENS</v>
          </cell>
          <cell r="C5809" t="str">
            <v>TELETAXI</v>
          </cell>
          <cell r="I5809" t="str">
            <v>Passagerer</v>
          </cell>
          <cell r="V5809">
            <v>19</v>
          </cell>
        </row>
        <row r="5810">
          <cell r="A5810" t="str">
            <v>HORSENS</v>
          </cell>
          <cell r="C5810" t="str">
            <v>TELETAXI</v>
          </cell>
          <cell r="I5810" t="str">
            <v>Netto</v>
          </cell>
          <cell r="V5810">
            <v>218.95</v>
          </cell>
        </row>
        <row r="5811">
          <cell r="A5811" t="str">
            <v>HORSENS</v>
          </cell>
          <cell r="C5811" t="str">
            <v>TELETAXI</v>
          </cell>
          <cell r="I5811" t="str">
            <v>Adm.omk</v>
          </cell>
          <cell r="V5811">
            <v>64.319999999999993</v>
          </cell>
        </row>
        <row r="5812">
          <cell r="A5812" t="str">
            <v>HORSENS</v>
          </cell>
          <cell r="C5812" t="str">
            <v>TELETAXI</v>
          </cell>
          <cell r="I5812" t="str">
            <v>EB</v>
          </cell>
          <cell r="V5812">
            <v>0</v>
          </cell>
        </row>
        <row r="5813">
          <cell r="A5813" t="str">
            <v>HORSENS</v>
          </cell>
          <cell r="C5813" t="str">
            <v>TELETAXI</v>
          </cell>
          <cell r="I5813" t="str">
            <v>Ture</v>
          </cell>
          <cell r="V5813">
            <v>2</v>
          </cell>
        </row>
        <row r="5814">
          <cell r="A5814" t="str">
            <v>HORSENS</v>
          </cell>
          <cell r="C5814" t="str">
            <v>TELETAXI</v>
          </cell>
          <cell r="I5814" t="str">
            <v>Rejselængde</v>
          </cell>
          <cell r="V5814">
            <v>10</v>
          </cell>
        </row>
        <row r="5815">
          <cell r="A5815" t="str">
            <v>HORSENS</v>
          </cell>
          <cell r="C5815" t="str">
            <v>TELETAXI</v>
          </cell>
          <cell r="I5815" t="str">
            <v>Passagerer</v>
          </cell>
          <cell r="V5815">
            <v>2</v>
          </cell>
        </row>
        <row r="5816">
          <cell r="A5816" t="str">
            <v>HORSENS</v>
          </cell>
          <cell r="C5816" t="str">
            <v>TELETAXI</v>
          </cell>
          <cell r="I5816" t="str">
            <v>Netto</v>
          </cell>
          <cell r="V5816">
            <v>181.53</v>
          </cell>
        </row>
        <row r="5817">
          <cell r="A5817" t="str">
            <v>HORSENS</v>
          </cell>
          <cell r="C5817" t="str">
            <v>TELETAXI</v>
          </cell>
          <cell r="I5817" t="str">
            <v>Adm.omk</v>
          </cell>
          <cell r="V5817">
            <v>96.47999999999999</v>
          </cell>
        </row>
        <row r="5818">
          <cell r="A5818" t="str">
            <v>HORSENS</v>
          </cell>
          <cell r="C5818" t="str">
            <v>TELETAXI</v>
          </cell>
          <cell r="I5818" t="str">
            <v>EB</v>
          </cell>
          <cell r="V5818">
            <v>144</v>
          </cell>
        </row>
        <row r="5819">
          <cell r="A5819" t="str">
            <v>HORSENS</v>
          </cell>
          <cell r="C5819" t="str">
            <v>TELETAXI</v>
          </cell>
          <cell r="I5819" t="str">
            <v>Ture</v>
          </cell>
          <cell r="V5819">
            <v>3</v>
          </cell>
        </row>
        <row r="5820">
          <cell r="A5820" t="str">
            <v>HORSENS</v>
          </cell>
          <cell r="C5820" t="str">
            <v>TELETAXI</v>
          </cell>
          <cell r="I5820" t="str">
            <v>Rejselængde</v>
          </cell>
          <cell r="V5820">
            <v>7</v>
          </cell>
        </row>
        <row r="5821">
          <cell r="A5821" t="str">
            <v>HORSENS</v>
          </cell>
          <cell r="C5821" t="str">
            <v>TELETAXI</v>
          </cell>
          <cell r="I5821" t="str">
            <v>Passagerer</v>
          </cell>
          <cell r="V5821">
            <v>6</v>
          </cell>
        </row>
        <row r="5822">
          <cell r="A5822" t="str">
            <v>HORSENS</v>
          </cell>
          <cell r="C5822" t="str">
            <v>TELETAXI</v>
          </cell>
          <cell r="I5822" t="str">
            <v>Netto</v>
          </cell>
          <cell r="V5822">
            <v>5772.1799999999985</v>
          </cell>
        </row>
        <row r="5823">
          <cell r="A5823" t="str">
            <v>HORSENS</v>
          </cell>
          <cell r="C5823" t="str">
            <v>TELETAXI</v>
          </cell>
          <cell r="I5823" t="str">
            <v>Adm.omk</v>
          </cell>
          <cell r="V5823">
            <v>1382.8799999999999</v>
          </cell>
        </row>
        <row r="5824">
          <cell r="A5824" t="str">
            <v>HORSENS</v>
          </cell>
          <cell r="C5824" t="str">
            <v>TELETAXI</v>
          </cell>
          <cell r="I5824" t="str">
            <v>EB</v>
          </cell>
          <cell r="V5824">
            <v>324</v>
          </cell>
        </row>
        <row r="5825">
          <cell r="A5825" t="str">
            <v>HORSENS</v>
          </cell>
          <cell r="C5825" t="str">
            <v>TELETAXI</v>
          </cell>
          <cell r="I5825" t="str">
            <v>Ture</v>
          </cell>
          <cell r="V5825">
            <v>43</v>
          </cell>
        </row>
        <row r="5826">
          <cell r="A5826" t="str">
            <v>HORSENS</v>
          </cell>
          <cell r="C5826" t="str">
            <v>TELETAXI</v>
          </cell>
          <cell r="I5826" t="str">
            <v>Rejselængde</v>
          </cell>
          <cell r="V5826">
            <v>203</v>
          </cell>
        </row>
        <row r="5827">
          <cell r="A5827" t="str">
            <v>HORSENS</v>
          </cell>
          <cell r="C5827" t="str">
            <v>TELETAXI</v>
          </cell>
          <cell r="I5827" t="str">
            <v>Passagerer</v>
          </cell>
          <cell r="V5827">
            <v>48</v>
          </cell>
        </row>
        <row r="5828">
          <cell r="A5828" t="str">
            <v>HORSENS</v>
          </cell>
          <cell r="C5828" t="str">
            <v>TELETAXI</v>
          </cell>
          <cell r="I5828" t="str">
            <v>Netto</v>
          </cell>
          <cell r="V5828">
            <v>3046.27</v>
          </cell>
        </row>
        <row r="5829">
          <cell r="A5829" t="str">
            <v>HORSENS</v>
          </cell>
          <cell r="C5829" t="str">
            <v>TELETAXI</v>
          </cell>
          <cell r="I5829" t="str">
            <v>Adm.omk</v>
          </cell>
          <cell r="V5829">
            <v>643.20000000000005</v>
          </cell>
        </row>
        <row r="5830">
          <cell r="A5830" t="str">
            <v>HORSENS</v>
          </cell>
          <cell r="C5830" t="str">
            <v>TELETAXI</v>
          </cell>
          <cell r="I5830" t="str">
            <v>EB</v>
          </cell>
          <cell r="V5830">
            <v>0</v>
          </cell>
        </row>
        <row r="5831">
          <cell r="A5831" t="str">
            <v>HORSENS</v>
          </cell>
          <cell r="C5831" t="str">
            <v>TELETAXI</v>
          </cell>
          <cell r="I5831" t="str">
            <v>Ture</v>
          </cell>
          <cell r="V5831">
            <v>20</v>
          </cell>
        </row>
        <row r="5832">
          <cell r="A5832" t="str">
            <v>HORSENS</v>
          </cell>
          <cell r="C5832" t="str">
            <v>TELETAXI</v>
          </cell>
          <cell r="I5832" t="str">
            <v>Rejselængde</v>
          </cell>
          <cell r="V5832">
            <v>144</v>
          </cell>
        </row>
        <row r="5833">
          <cell r="A5833" t="str">
            <v>HORSENS</v>
          </cell>
          <cell r="C5833" t="str">
            <v>TELETAXI</v>
          </cell>
          <cell r="I5833" t="str">
            <v>Passagerer</v>
          </cell>
          <cell r="V5833">
            <v>20</v>
          </cell>
        </row>
        <row r="5834">
          <cell r="A5834" t="str">
            <v>HORSENS</v>
          </cell>
          <cell r="C5834" t="str">
            <v>TELETAXI</v>
          </cell>
          <cell r="I5834" t="str">
            <v>Netto</v>
          </cell>
          <cell r="V5834">
            <v>4119.99</v>
          </cell>
        </row>
        <row r="5835">
          <cell r="A5835" t="str">
            <v>HORSENS</v>
          </cell>
          <cell r="C5835" t="str">
            <v>TELETAXI</v>
          </cell>
          <cell r="I5835" t="str">
            <v>Adm.omk</v>
          </cell>
          <cell r="V5835">
            <v>1061.28</v>
          </cell>
        </row>
        <row r="5836">
          <cell r="A5836" t="str">
            <v>HORSENS</v>
          </cell>
          <cell r="C5836" t="str">
            <v>TELETAXI</v>
          </cell>
          <cell r="I5836" t="str">
            <v>EB</v>
          </cell>
          <cell r="V5836">
            <v>0</v>
          </cell>
        </row>
        <row r="5837">
          <cell r="A5837" t="str">
            <v>HORSENS</v>
          </cell>
          <cell r="C5837" t="str">
            <v>TELETAXI</v>
          </cell>
          <cell r="I5837" t="str">
            <v>Ture</v>
          </cell>
          <cell r="V5837">
            <v>33</v>
          </cell>
        </row>
        <row r="5838">
          <cell r="A5838" t="str">
            <v>HORSENS</v>
          </cell>
          <cell r="C5838" t="str">
            <v>TELETAXI</v>
          </cell>
          <cell r="I5838" t="str">
            <v>Rejselængde</v>
          </cell>
          <cell r="V5838">
            <v>216</v>
          </cell>
        </row>
        <row r="5839">
          <cell r="A5839" t="str">
            <v>HORSENS</v>
          </cell>
          <cell r="C5839" t="str">
            <v>TELETAXI</v>
          </cell>
          <cell r="I5839" t="str">
            <v>Passagerer</v>
          </cell>
          <cell r="V5839">
            <v>33</v>
          </cell>
        </row>
        <row r="5840">
          <cell r="A5840" t="str">
            <v>HORSENS</v>
          </cell>
          <cell r="C5840" t="str">
            <v>TELETAXI</v>
          </cell>
          <cell r="I5840" t="str">
            <v>Netto</v>
          </cell>
          <cell r="V5840">
            <v>2135.46</v>
          </cell>
        </row>
        <row r="5841">
          <cell r="A5841" t="str">
            <v>HORSENS</v>
          </cell>
          <cell r="C5841" t="str">
            <v>TELETAXI</v>
          </cell>
          <cell r="I5841" t="str">
            <v>Adm.omk</v>
          </cell>
          <cell r="V5841">
            <v>418.08</v>
          </cell>
        </row>
        <row r="5842">
          <cell r="A5842" t="str">
            <v>HORSENS</v>
          </cell>
          <cell r="C5842" t="str">
            <v>TELETAXI</v>
          </cell>
          <cell r="I5842" t="str">
            <v>EB</v>
          </cell>
          <cell r="V5842">
            <v>312</v>
          </cell>
        </row>
        <row r="5843">
          <cell r="A5843" t="str">
            <v>HORSENS</v>
          </cell>
          <cell r="C5843" t="str">
            <v>TELETAXI</v>
          </cell>
          <cell r="I5843" t="str">
            <v>Ture</v>
          </cell>
          <cell r="V5843">
            <v>13</v>
          </cell>
        </row>
        <row r="5844">
          <cell r="A5844" t="str">
            <v>HORSENS</v>
          </cell>
          <cell r="C5844" t="str">
            <v>TELETAXI</v>
          </cell>
          <cell r="I5844" t="str">
            <v>Rejselængde</v>
          </cell>
          <cell r="V5844">
            <v>82</v>
          </cell>
        </row>
        <row r="5845">
          <cell r="A5845" t="str">
            <v>HORSENS</v>
          </cell>
          <cell r="C5845" t="str">
            <v>TELETAXI</v>
          </cell>
          <cell r="I5845" t="str">
            <v>Passagerer</v>
          </cell>
          <cell r="V5845">
            <v>13</v>
          </cell>
        </row>
        <row r="5846">
          <cell r="A5846" t="str">
            <v>HORSENS</v>
          </cell>
          <cell r="C5846" t="str">
            <v>TELETAXI</v>
          </cell>
          <cell r="I5846" t="str">
            <v>Netto</v>
          </cell>
          <cell r="V5846">
            <v>494.82</v>
          </cell>
        </row>
        <row r="5847">
          <cell r="A5847" t="str">
            <v>HORSENS</v>
          </cell>
          <cell r="C5847" t="str">
            <v>TELETAXI</v>
          </cell>
          <cell r="I5847" t="str">
            <v>Adm.omk</v>
          </cell>
          <cell r="V5847">
            <v>160.79999999999998</v>
          </cell>
        </row>
        <row r="5848">
          <cell r="A5848" t="str">
            <v>HORSENS</v>
          </cell>
          <cell r="C5848" t="str">
            <v>TELETAXI</v>
          </cell>
          <cell r="I5848" t="str">
            <v>EB</v>
          </cell>
          <cell r="V5848">
            <v>106</v>
          </cell>
        </row>
        <row r="5849">
          <cell r="A5849" t="str">
            <v>HORSENS</v>
          </cell>
          <cell r="C5849" t="str">
            <v>TELETAXI</v>
          </cell>
          <cell r="I5849" t="str">
            <v>Ture</v>
          </cell>
          <cell r="V5849">
            <v>5</v>
          </cell>
        </row>
        <row r="5850">
          <cell r="A5850" t="str">
            <v>HORSENS</v>
          </cell>
          <cell r="C5850" t="str">
            <v>TELETAXI</v>
          </cell>
          <cell r="I5850" t="str">
            <v>Rejselængde</v>
          </cell>
          <cell r="V5850">
            <v>16</v>
          </cell>
        </row>
        <row r="5851">
          <cell r="A5851" t="str">
            <v>HORSENS</v>
          </cell>
          <cell r="C5851" t="str">
            <v>TELETAXI</v>
          </cell>
          <cell r="I5851" t="str">
            <v>Passagerer</v>
          </cell>
          <cell r="V5851">
            <v>5</v>
          </cell>
        </row>
        <row r="5852">
          <cell r="A5852" t="str">
            <v>HORSENS</v>
          </cell>
          <cell r="C5852" t="str">
            <v>TELETAXI</v>
          </cell>
          <cell r="I5852" t="str">
            <v>Netto</v>
          </cell>
          <cell r="V5852">
            <v>40081.590000000004</v>
          </cell>
        </row>
        <row r="5853">
          <cell r="A5853" t="str">
            <v>HORSENS</v>
          </cell>
          <cell r="C5853" t="str">
            <v>TELETAXI</v>
          </cell>
          <cell r="I5853" t="str">
            <v>Adm.omk</v>
          </cell>
          <cell r="V5853">
            <v>7847.0400000000009</v>
          </cell>
        </row>
        <row r="5854">
          <cell r="A5854" t="str">
            <v>HORSENS</v>
          </cell>
          <cell r="C5854" t="str">
            <v>TELETAXI</v>
          </cell>
          <cell r="I5854" t="str">
            <v>EB</v>
          </cell>
          <cell r="V5854">
            <v>0</v>
          </cell>
        </row>
        <row r="5855">
          <cell r="A5855" t="str">
            <v>HORSENS</v>
          </cell>
          <cell r="C5855" t="str">
            <v>TELETAXI</v>
          </cell>
          <cell r="I5855" t="str">
            <v>Ture</v>
          </cell>
          <cell r="V5855">
            <v>244</v>
          </cell>
        </row>
        <row r="5856">
          <cell r="A5856" t="str">
            <v>HORSENS</v>
          </cell>
          <cell r="C5856" t="str">
            <v>TELETAXI</v>
          </cell>
          <cell r="I5856" t="str">
            <v>Rejselængde</v>
          </cell>
          <cell r="V5856">
            <v>1879</v>
          </cell>
        </row>
        <row r="5857">
          <cell r="A5857" t="str">
            <v>HORSENS</v>
          </cell>
          <cell r="C5857" t="str">
            <v>TELETAXI</v>
          </cell>
          <cell r="I5857" t="str">
            <v>Passagerer</v>
          </cell>
          <cell r="V5857">
            <v>245</v>
          </cell>
        </row>
        <row r="5858">
          <cell r="A5858" t="str">
            <v>HORSENS</v>
          </cell>
          <cell r="C5858" t="str">
            <v>HANDICAP</v>
          </cell>
          <cell r="I5858" t="str">
            <v>Netto</v>
          </cell>
          <cell r="V5858">
            <v>1560.03</v>
          </cell>
        </row>
        <row r="5859">
          <cell r="A5859" t="str">
            <v>HORSENS</v>
          </cell>
          <cell r="C5859" t="str">
            <v>HANDICAP</v>
          </cell>
          <cell r="I5859" t="str">
            <v>Adm.omk</v>
          </cell>
          <cell r="V5859">
            <v>0</v>
          </cell>
        </row>
        <row r="5860">
          <cell r="A5860" t="str">
            <v>HORSENS</v>
          </cell>
          <cell r="C5860" t="str">
            <v>HANDICAP</v>
          </cell>
          <cell r="I5860" t="str">
            <v>EB</v>
          </cell>
          <cell r="V5860">
            <v>536</v>
          </cell>
        </row>
        <row r="5861">
          <cell r="A5861" t="str">
            <v>HORSENS</v>
          </cell>
          <cell r="C5861" t="str">
            <v>HANDICAP</v>
          </cell>
          <cell r="I5861" t="str">
            <v>Ture</v>
          </cell>
          <cell r="V5861">
            <v>2</v>
          </cell>
        </row>
        <row r="5862">
          <cell r="A5862" t="str">
            <v>HORSENS</v>
          </cell>
          <cell r="C5862" t="str">
            <v>HANDICAP</v>
          </cell>
          <cell r="I5862" t="str">
            <v>Rejselængde</v>
          </cell>
          <cell r="V5862">
            <v>106</v>
          </cell>
        </row>
        <row r="5863">
          <cell r="A5863" t="str">
            <v>HORSENS</v>
          </cell>
          <cell r="C5863" t="str">
            <v>HANDICAP</v>
          </cell>
          <cell r="I5863" t="str">
            <v>Passagerer</v>
          </cell>
          <cell r="V5863">
            <v>3</v>
          </cell>
        </row>
        <row r="5864">
          <cell r="A5864" t="str">
            <v>HORSENS</v>
          </cell>
          <cell r="C5864" t="str">
            <v>HANDICAP</v>
          </cell>
          <cell r="I5864" t="str">
            <v>Netto</v>
          </cell>
          <cell r="V5864">
            <v>3754.8500000000004</v>
          </cell>
        </row>
        <row r="5865">
          <cell r="A5865" t="str">
            <v>HORSENS</v>
          </cell>
          <cell r="C5865" t="str">
            <v>HANDICAP</v>
          </cell>
          <cell r="I5865" t="str">
            <v>Adm.omk</v>
          </cell>
          <cell r="V5865">
            <v>0</v>
          </cell>
        </row>
        <row r="5866">
          <cell r="A5866" t="str">
            <v>HORSENS</v>
          </cell>
          <cell r="C5866" t="str">
            <v>HANDICAP</v>
          </cell>
          <cell r="I5866" t="str">
            <v>EB</v>
          </cell>
          <cell r="V5866">
            <v>1414</v>
          </cell>
        </row>
        <row r="5867">
          <cell r="A5867" t="str">
            <v>HORSENS</v>
          </cell>
          <cell r="C5867" t="str">
            <v>HANDICAP</v>
          </cell>
          <cell r="I5867" t="str">
            <v>Ture</v>
          </cell>
          <cell r="V5867">
            <v>14</v>
          </cell>
        </row>
        <row r="5868">
          <cell r="A5868" t="str">
            <v>HORSENS</v>
          </cell>
          <cell r="C5868" t="str">
            <v>HANDICAP</v>
          </cell>
          <cell r="I5868" t="str">
            <v>Rejselængde</v>
          </cell>
          <cell r="V5868">
            <v>307</v>
          </cell>
        </row>
        <row r="5869">
          <cell r="A5869" t="str">
            <v>HORSENS</v>
          </cell>
          <cell r="C5869" t="str">
            <v>HANDICAP</v>
          </cell>
          <cell r="I5869" t="str">
            <v>Passagerer</v>
          </cell>
          <cell r="V5869">
            <v>18</v>
          </cell>
        </row>
        <row r="5870">
          <cell r="A5870" t="str">
            <v>HORSENS</v>
          </cell>
          <cell r="C5870" t="str">
            <v>HANDICAP</v>
          </cell>
          <cell r="I5870" t="str">
            <v>Netto</v>
          </cell>
          <cell r="V5870">
            <v>16965.14</v>
          </cell>
        </row>
        <row r="5871">
          <cell r="A5871" t="str">
            <v>HORSENS</v>
          </cell>
          <cell r="C5871" t="str">
            <v>HANDICAP</v>
          </cell>
          <cell r="I5871" t="str">
            <v>Adm.omk</v>
          </cell>
          <cell r="V5871">
            <v>0</v>
          </cell>
        </row>
        <row r="5872">
          <cell r="A5872" t="str">
            <v>HORSENS</v>
          </cell>
          <cell r="C5872" t="str">
            <v>HANDICAP</v>
          </cell>
          <cell r="I5872" t="str">
            <v>EB</v>
          </cell>
          <cell r="V5872">
            <v>2459</v>
          </cell>
        </row>
        <row r="5873">
          <cell r="A5873" t="str">
            <v>HORSENS</v>
          </cell>
          <cell r="C5873" t="str">
            <v>HANDICAP</v>
          </cell>
          <cell r="I5873" t="str">
            <v>Ture</v>
          </cell>
          <cell r="V5873">
            <v>33</v>
          </cell>
        </row>
        <row r="5874">
          <cell r="A5874" t="str">
            <v>HORSENS</v>
          </cell>
          <cell r="C5874" t="str">
            <v>HANDICAP</v>
          </cell>
          <cell r="I5874" t="str">
            <v>Rejselængde</v>
          </cell>
          <cell r="V5874">
            <v>606</v>
          </cell>
        </row>
        <row r="5875">
          <cell r="A5875" t="str">
            <v>HORSENS</v>
          </cell>
          <cell r="C5875" t="str">
            <v>HANDICAP</v>
          </cell>
          <cell r="I5875" t="str">
            <v>Passagerer</v>
          </cell>
          <cell r="V5875">
            <v>33</v>
          </cell>
        </row>
        <row r="5876">
          <cell r="A5876" t="str">
            <v>HORSENS</v>
          </cell>
          <cell r="C5876" t="str">
            <v>HANDICAP</v>
          </cell>
          <cell r="I5876" t="str">
            <v>Netto</v>
          </cell>
          <cell r="V5876">
            <v>14251.52</v>
          </cell>
        </row>
        <row r="5877">
          <cell r="A5877" t="str">
            <v>HORSENS</v>
          </cell>
          <cell r="C5877" t="str">
            <v>HANDICAP</v>
          </cell>
          <cell r="I5877" t="str">
            <v>Adm.omk</v>
          </cell>
          <cell r="V5877">
            <v>0</v>
          </cell>
        </row>
        <row r="5878">
          <cell r="A5878" t="str">
            <v>HORSENS</v>
          </cell>
          <cell r="C5878" t="str">
            <v>HANDICAP</v>
          </cell>
          <cell r="I5878" t="str">
            <v>EB</v>
          </cell>
          <cell r="V5878">
            <v>4152</v>
          </cell>
        </row>
        <row r="5879">
          <cell r="A5879" t="str">
            <v>HORSENS</v>
          </cell>
          <cell r="C5879" t="str">
            <v>HANDICAP</v>
          </cell>
          <cell r="I5879" t="str">
            <v>Ture</v>
          </cell>
          <cell r="V5879">
            <v>50</v>
          </cell>
        </row>
        <row r="5880">
          <cell r="A5880" t="str">
            <v>HORSENS</v>
          </cell>
          <cell r="C5880" t="str">
            <v>HANDICAP</v>
          </cell>
          <cell r="I5880" t="str">
            <v>Rejselængde</v>
          </cell>
          <cell r="V5880">
            <v>1038</v>
          </cell>
        </row>
        <row r="5881">
          <cell r="A5881" t="str">
            <v>HORSENS</v>
          </cell>
          <cell r="C5881" t="str">
            <v>HANDICAP</v>
          </cell>
          <cell r="I5881" t="str">
            <v>Passagerer</v>
          </cell>
          <cell r="V5881">
            <v>50</v>
          </cell>
        </row>
        <row r="5882">
          <cell r="A5882" t="str">
            <v>HORSENS</v>
          </cell>
          <cell r="C5882" t="str">
            <v>HANDICAP</v>
          </cell>
          <cell r="I5882" t="str">
            <v>Netto</v>
          </cell>
          <cell r="V5882">
            <v>1789.67</v>
          </cell>
        </row>
        <row r="5883">
          <cell r="A5883" t="str">
            <v>HORSENS</v>
          </cell>
          <cell r="C5883" t="str">
            <v>HANDICAP</v>
          </cell>
          <cell r="I5883" t="str">
            <v>Adm.omk</v>
          </cell>
          <cell r="V5883">
            <v>0</v>
          </cell>
        </row>
        <row r="5884">
          <cell r="A5884" t="str">
            <v>HORSENS</v>
          </cell>
          <cell r="C5884" t="str">
            <v>HANDICAP</v>
          </cell>
          <cell r="I5884" t="str">
            <v>EB</v>
          </cell>
          <cell r="V5884">
            <v>320</v>
          </cell>
        </row>
        <row r="5885">
          <cell r="A5885" t="str">
            <v>HORSENS</v>
          </cell>
          <cell r="C5885" t="str">
            <v>HANDICAP</v>
          </cell>
          <cell r="I5885" t="str">
            <v>Ture</v>
          </cell>
          <cell r="V5885">
            <v>3</v>
          </cell>
        </row>
        <row r="5886">
          <cell r="A5886" t="str">
            <v>HORSENS</v>
          </cell>
          <cell r="C5886" t="str">
            <v>HANDICAP</v>
          </cell>
          <cell r="I5886" t="str">
            <v>Rejselængde</v>
          </cell>
          <cell r="V5886">
            <v>51</v>
          </cell>
        </row>
        <row r="5887">
          <cell r="A5887" t="str">
            <v>HORSENS</v>
          </cell>
          <cell r="C5887" t="str">
            <v>HANDICAP</v>
          </cell>
          <cell r="I5887" t="str">
            <v>Passagerer</v>
          </cell>
          <cell r="V5887">
            <v>5</v>
          </cell>
        </row>
        <row r="5888">
          <cell r="A5888" t="str">
            <v>HORSENS</v>
          </cell>
          <cell r="C5888" t="str">
            <v>HANDICAP</v>
          </cell>
          <cell r="I5888" t="str">
            <v>Netto</v>
          </cell>
          <cell r="V5888">
            <v>10399.5</v>
          </cell>
        </row>
        <row r="5889">
          <cell r="A5889" t="str">
            <v>HORSENS</v>
          </cell>
          <cell r="C5889" t="str">
            <v>HANDICAP</v>
          </cell>
          <cell r="I5889" t="str">
            <v>Adm.omk</v>
          </cell>
          <cell r="V5889">
            <v>0</v>
          </cell>
        </row>
        <row r="5890">
          <cell r="A5890" t="str">
            <v>HORSENS</v>
          </cell>
          <cell r="C5890" t="str">
            <v>HANDICAP</v>
          </cell>
          <cell r="I5890" t="str">
            <v>EB</v>
          </cell>
          <cell r="V5890">
            <v>2396</v>
          </cell>
        </row>
        <row r="5891">
          <cell r="A5891" t="str">
            <v>HORSENS</v>
          </cell>
          <cell r="C5891" t="str">
            <v>HANDICAP</v>
          </cell>
          <cell r="I5891" t="str">
            <v>Ture</v>
          </cell>
          <cell r="V5891">
            <v>10</v>
          </cell>
        </row>
        <row r="5892">
          <cell r="A5892" t="str">
            <v>HORSENS</v>
          </cell>
          <cell r="C5892" t="str">
            <v>HANDICAP</v>
          </cell>
          <cell r="I5892" t="str">
            <v>Rejselængde</v>
          </cell>
          <cell r="V5892">
            <v>545</v>
          </cell>
        </row>
        <row r="5893">
          <cell r="A5893" t="str">
            <v>HORSENS</v>
          </cell>
          <cell r="C5893" t="str">
            <v>HANDICAP</v>
          </cell>
          <cell r="I5893" t="str">
            <v>Passagerer</v>
          </cell>
          <cell r="V5893">
            <v>12</v>
          </cell>
        </row>
        <row r="5894">
          <cell r="A5894" t="str">
            <v>HORSENS</v>
          </cell>
          <cell r="C5894" t="str">
            <v>HANDICAP</v>
          </cell>
          <cell r="I5894" t="str">
            <v>Netto</v>
          </cell>
          <cell r="V5894">
            <v>1532.37</v>
          </cell>
        </row>
        <row r="5895">
          <cell r="A5895" t="str">
            <v>HORSENS</v>
          </cell>
          <cell r="C5895" t="str">
            <v>HANDICAP</v>
          </cell>
          <cell r="I5895" t="str">
            <v>Adm.omk</v>
          </cell>
          <cell r="V5895">
            <v>0</v>
          </cell>
        </row>
        <row r="5896">
          <cell r="A5896" t="str">
            <v>HORSENS</v>
          </cell>
          <cell r="C5896" t="str">
            <v>HANDICAP</v>
          </cell>
          <cell r="I5896" t="str">
            <v>EB</v>
          </cell>
          <cell r="V5896">
            <v>1054</v>
          </cell>
        </row>
        <row r="5897">
          <cell r="A5897" t="str">
            <v>HORSENS</v>
          </cell>
          <cell r="C5897" t="str">
            <v>HANDICAP</v>
          </cell>
          <cell r="I5897" t="str">
            <v>Ture</v>
          </cell>
          <cell r="V5897">
            <v>4</v>
          </cell>
        </row>
        <row r="5898">
          <cell r="A5898" t="str">
            <v>HORSENS</v>
          </cell>
          <cell r="C5898" t="str">
            <v>HANDICAP</v>
          </cell>
          <cell r="I5898" t="str">
            <v>Rejselængde</v>
          </cell>
          <cell r="V5898">
            <v>207</v>
          </cell>
        </row>
        <row r="5899">
          <cell r="A5899" t="str">
            <v>HORSENS</v>
          </cell>
          <cell r="C5899" t="str">
            <v>HANDICAP</v>
          </cell>
          <cell r="I5899" t="str">
            <v>Passagerer</v>
          </cell>
          <cell r="V5899">
            <v>6</v>
          </cell>
        </row>
        <row r="5900">
          <cell r="A5900" t="str">
            <v>HORSENS</v>
          </cell>
          <cell r="C5900" t="str">
            <v>HANDICAP</v>
          </cell>
          <cell r="I5900" t="str">
            <v>Netto</v>
          </cell>
          <cell r="V5900">
            <v>2041.52</v>
          </cell>
        </row>
        <row r="5901">
          <cell r="A5901" t="str">
            <v>HORSENS</v>
          </cell>
          <cell r="C5901" t="str">
            <v>HANDICAP</v>
          </cell>
          <cell r="I5901" t="str">
            <v>Adm.omk</v>
          </cell>
          <cell r="V5901">
            <v>0</v>
          </cell>
        </row>
        <row r="5902">
          <cell r="A5902" t="str">
            <v>HORSENS</v>
          </cell>
          <cell r="C5902" t="str">
            <v>HANDICAP</v>
          </cell>
          <cell r="I5902" t="str">
            <v>EB</v>
          </cell>
          <cell r="V5902">
            <v>800</v>
          </cell>
        </row>
        <row r="5903">
          <cell r="A5903" t="str">
            <v>HORSENS</v>
          </cell>
          <cell r="C5903" t="str">
            <v>HANDICAP</v>
          </cell>
          <cell r="I5903" t="str">
            <v>Ture</v>
          </cell>
          <cell r="V5903">
            <v>4</v>
          </cell>
        </row>
        <row r="5904">
          <cell r="A5904" t="str">
            <v>HORSENS</v>
          </cell>
          <cell r="C5904" t="str">
            <v>HANDICAP</v>
          </cell>
          <cell r="I5904" t="str">
            <v>Rejselængde</v>
          </cell>
          <cell r="V5904">
            <v>200</v>
          </cell>
        </row>
        <row r="5905">
          <cell r="A5905" t="str">
            <v>HORSENS</v>
          </cell>
          <cell r="C5905" t="str">
            <v>HANDICAP</v>
          </cell>
          <cell r="I5905" t="str">
            <v>Passagerer</v>
          </cell>
          <cell r="V5905">
            <v>4</v>
          </cell>
        </row>
        <row r="5906">
          <cell r="A5906" t="str">
            <v>HORSENS</v>
          </cell>
          <cell r="C5906" t="str">
            <v>HANDICAP</v>
          </cell>
          <cell r="I5906" t="str">
            <v>Netto</v>
          </cell>
          <cell r="V5906">
            <v>3272.02</v>
          </cell>
        </row>
        <row r="5907">
          <cell r="A5907" t="str">
            <v>HORSENS</v>
          </cell>
          <cell r="C5907" t="str">
            <v>HANDICAP</v>
          </cell>
          <cell r="I5907" t="str">
            <v>Adm.omk</v>
          </cell>
          <cell r="V5907">
            <v>0</v>
          </cell>
        </row>
        <row r="5908">
          <cell r="A5908" t="str">
            <v>HORSENS</v>
          </cell>
          <cell r="C5908" t="str">
            <v>HANDICAP</v>
          </cell>
          <cell r="I5908" t="str">
            <v>EB</v>
          </cell>
          <cell r="V5908">
            <v>2052</v>
          </cell>
        </row>
        <row r="5909">
          <cell r="A5909" t="str">
            <v>HORSENS</v>
          </cell>
          <cell r="C5909" t="str">
            <v>HANDICAP</v>
          </cell>
          <cell r="I5909" t="str">
            <v>Ture</v>
          </cell>
          <cell r="V5909">
            <v>9</v>
          </cell>
        </row>
        <row r="5910">
          <cell r="A5910" t="str">
            <v>HORSENS</v>
          </cell>
          <cell r="C5910" t="str">
            <v>HANDICAP</v>
          </cell>
          <cell r="I5910" t="str">
            <v>Rejselængde</v>
          </cell>
          <cell r="V5910">
            <v>513</v>
          </cell>
        </row>
        <row r="5911">
          <cell r="A5911" t="str">
            <v>HORSENS</v>
          </cell>
          <cell r="C5911" t="str">
            <v>HANDICAP</v>
          </cell>
          <cell r="I5911" t="str">
            <v>Passagerer</v>
          </cell>
          <cell r="V5911">
            <v>9</v>
          </cell>
        </row>
        <row r="5912">
          <cell r="A5912" t="str">
            <v>HORSENS</v>
          </cell>
          <cell r="C5912" t="str">
            <v>HANDICAP</v>
          </cell>
          <cell r="I5912" t="str">
            <v>Netto</v>
          </cell>
          <cell r="V5912">
            <v>-157.9</v>
          </cell>
        </row>
        <row r="5913">
          <cell r="A5913" t="str">
            <v>HORSENS</v>
          </cell>
          <cell r="C5913" t="str">
            <v>HANDICAP</v>
          </cell>
          <cell r="I5913" t="str">
            <v>Adm.omk</v>
          </cell>
          <cell r="V5913">
            <v>0</v>
          </cell>
        </row>
        <row r="5914">
          <cell r="A5914" t="str">
            <v>HORSENS</v>
          </cell>
          <cell r="C5914" t="str">
            <v>HANDICAP</v>
          </cell>
          <cell r="I5914" t="str">
            <v>EB</v>
          </cell>
          <cell r="V5914">
            <v>212</v>
          </cell>
        </row>
        <row r="5915">
          <cell r="A5915" t="str">
            <v>HORSENS</v>
          </cell>
          <cell r="C5915" t="str">
            <v>HANDICAP</v>
          </cell>
          <cell r="I5915" t="str">
            <v>Ture</v>
          </cell>
          <cell r="V5915">
            <v>1</v>
          </cell>
        </row>
        <row r="5916">
          <cell r="A5916" t="str">
            <v>HORSENS</v>
          </cell>
          <cell r="C5916" t="str">
            <v>HANDICAP</v>
          </cell>
          <cell r="I5916" t="str">
            <v>Rejselængde</v>
          </cell>
          <cell r="V5916">
            <v>0</v>
          </cell>
        </row>
        <row r="5917">
          <cell r="A5917" t="str">
            <v>HORSENS</v>
          </cell>
          <cell r="C5917" t="str">
            <v>HANDICAP</v>
          </cell>
          <cell r="I5917" t="str">
            <v>Passagerer</v>
          </cell>
          <cell r="V5917">
            <v>1</v>
          </cell>
        </row>
        <row r="5918">
          <cell r="A5918" t="str">
            <v>HORSENS</v>
          </cell>
          <cell r="C5918" t="str">
            <v>HANDICAP</v>
          </cell>
          <cell r="I5918" t="str">
            <v>Netto</v>
          </cell>
          <cell r="V5918">
            <v>1664.7600000000002</v>
          </cell>
        </row>
        <row r="5919">
          <cell r="A5919" t="str">
            <v>HORSENS</v>
          </cell>
          <cell r="C5919" t="str">
            <v>HANDICAP</v>
          </cell>
          <cell r="I5919" t="str">
            <v>Adm.omk</v>
          </cell>
          <cell r="V5919">
            <v>0</v>
          </cell>
        </row>
        <row r="5920">
          <cell r="A5920" t="str">
            <v>HORSENS</v>
          </cell>
          <cell r="C5920" t="str">
            <v>HANDICAP</v>
          </cell>
          <cell r="I5920" t="str">
            <v>EB</v>
          </cell>
          <cell r="V5920">
            <v>548</v>
          </cell>
        </row>
        <row r="5921">
          <cell r="A5921" t="str">
            <v>HORSENS</v>
          </cell>
          <cell r="C5921" t="str">
            <v>HANDICAP</v>
          </cell>
          <cell r="I5921" t="str">
            <v>Ture</v>
          </cell>
          <cell r="V5921">
            <v>2</v>
          </cell>
        </row>
        <row r="5922">
          <cell r="A5922" t="str">
            <v>HORSENS</v>
          </cell>
          <cell r="C5922" t="str">
            <v>HANDICAP</v>
          </cell>
          <cell r="I5922" t="str">
            <v>Rejselængde</v>
          </cell>
          <cell r="V5922">
            <v>137</v>
          </cell>
        </row>
        <row r="5923">
          <cell r="A5923" t="str">
            <v>HORSENS</v>
          </cell>
          <cell r="C5923" t="str">
            <v>HANDICAP</v>
          </cell>
          <cell r="I5923" t="str">
            <v>Passagerer</v>
          </cell>
          <cell r="V5923">
            <v>2</v>
          </cell>
        </row>
        <row r="5924">
          <cell r="A5924" t="str">
            <v>HORSENS</v>
          </cell>
          <cell r="C5924" t="str">
            <v>HANDICAP</v>
          </cell>
          <cell r="I5924" t="str">
            <v>Netto</v>
          </cell>
          <cell r="V5924">
            <v>600.9</v>
          </cell>
        </row>
        <row r="5925">
          <cell r="A5925" t="str">
            <v>HORSENS</v>
          </cell>
          <cell r="C5925" t="str">
            <v>HANDICAP</v>
          </cell>
          <cell r="I5925" t="str">
            <v>Adm.omk</v>
          </cell>
          <cell r="V5925">
            <v>0</v>
          </cell>
        </row>
        <row r="5926">
          <cell r="A5926" t="str">
            <v>HORSENS</v>
          </cell>
          <cell r="C5926" t="str">
            <v>HANDICAP</v>
          </cell>
          <cell r="I5926" t="str">
            <v>EB</v>
          </cell>
          <cell r="V5926">
            <v>272</v>
          </cell>
        </row>
        <row r="5927">
          <cell r="A5927" t="str">
            <v>HORSENS</v>
          </cell>
          <cell r="C5927" t="str">
            <v>HANDICAP</v>
          </cell>
          <cell r="I5927" t="str">
            <v>Ture</v>
          </cell>
          <cell r="V5927">
            <v>1</v>
          </cell>
        </row>
        <row r="5928">
          <cell r="A5928" t="str">
            <v>HORSENS</v>
          </cell>
          <cell r="C5928" t="str">
            <v>HANDICAP</v>
          </cell>
          <cell r="I5928" t="str">
            <v>Rejselængde</v>
          </cell>
          <cell r="V5928">
            <v>68</v>
          </cell>
        </row>
        <row r="5929">
          <cell r="A5929" t="str">
            <v>HORSENS</v>
          </cell>
          <cell r="C5929" t="str">
            <v>HANDICAP</v>
          </cell>
          <cell r="I5929" t="str">
            <v>Passagerer</v>
          </cell>
          <cell r="V5929">
            <v>1</v>
          </cell>
        </row>
        <row r="5930">
          <cell r="A5930" t="str">
            <v>HORSENS</v>
          </cell>
          <cell r="C5930" t="str">
            <v>HANDICAP</v>
          </cell>
          <cell r="I5930" t="str">
            <v>Netto</v>
          </cell>
          <cell r="V5930">
            <v>2018.4900000000002</v>
          </cell>
        </row>
        <row r="5931">
          <cell r="A5931" t="str">
            <v>HORSENS</v>
          </cell>
          <cell r="C5931" t="str">
            <v>HANDICAP</v>
          </cell>
          <cell r="I5931" t="str">
            <v>Adm.omk</v>
          </cell>
          <cell r="V5931">
            <v>0</v>
          </cell>
        </row>
        <row r="5932">
          <cell r="A5932" t="str">
            <v>HORSENS</v>
          </cell>
          <cell r="C5932" t="str">
            <v>HANDICAP</v>
          </cell>
          <cell r="I5932" t="str">
            <v>EB</v>
          </cell>
          <cell r="V5932">
            <v>1512</v>
          </cell>
        </row>
        <row r="5933">
          <cell r="A5933" t="str">
            <v>HORSENS</v>
          </cell>
          <cell r="C5933" t="str">
            <v>HANDICAP</v>
          </cell>
          <cell r="I5933" t="str">
            <v>Ture</v>
          </cell>
          <cell r="V5933">
            <v>6</v>
          </cell>
        </row>
        <row r="5934">
          <cell r="A5934" t="str">
            <v>HORSENS</v>
          </cell>
          <cell r="C5934" t="str">
            <v>HANDICAP</v>
          </cell>
          <cell r="I5934" t="str">
            <v>Rejselængde</v>
          </cell>
          <cell r="V5934">
            <v>349</v>
          </cell>
        </row>
        <row r="5935">
          <cell r="A5935" t="str">
            <v>HORSENS</v>
          </cell>
          <cell r="C5935" t="str">
            <v>HANDICAP</v>
          </cell>
          <cell r="I5935" t="str">
            <v>Passagerer</v>
          </cell>
          <cell r="V5935">
            <v>7</v>
          </cell>
        </row>
        <row r="5936">
          <cell r="A5936" t="str">
            <v>HORSENS</v>
          </cell>
          <cell r="C5936" t="str">
            <v>HANDICAP</v>
          </cell>
          <cell r="I5936" t="str">
            <v>Netto</v>
          </cell>
          <cell r="V5936">
            <v>1485.84</v>
          </cell>
        </row>
        <row r="5937">
          <cell r="A5937" t="str">
            <v>HORSENS</v>
          </cell>
          <cell r="C5937" t="str">
            <v>HANDICAP</v>
          </cell>
          <cell r="I5937" t="str">
            <v>Adm.omk</v>
          </cell>
          <cell r="V5937">
            <v>0</v>
          </cell>
        </row>
        <row r="5938">
          <cell r="A5938" t="str">
            <v>HORSENS</v>
          </cell>
          <cell r="C5938" t="str">
            <v>HANDICAP</v>
          </cell>
          <cell r="I5938" t="str">
            <v>EB</v>
          </cell>
          <cell r="V5938">
            <v>584</v>
          </cell>
        </row>
        <row r="5939">
          <cell r="A5939" t="str">
            <v>HORSENS</v>
          </cell>
          <cell r="C5939" t="str">
            <v>HANDICAP</v>
          </cell>
          <cell r="I5939" t="str">
            <v>Ture</v>
          </cell>
          <cell r="V5939">
            <v>2</v>
          </cell>
        </row>
        <row r="5940">
          <cell r="A5940" t="str">
            <v>HORSENS</v>
          </cell>
          <cell r="C5940" t="str">
            <v>HANDICAP</v>
          </cell>
          <cell r="I5940" t="str">
            <v>Rejselængde</v>
          </cell>
          <cell r="V5940">
            <v>146</v>
          </cell>
        </row>
        <row r="5941">
          <cell r="A5941" t="str">
            <v>HORSENS</v>
          </cell>
          <cell r="C5941" t="str">
            <v>HANDICAP</v>
          </cell>
          <cell r="I5941" t="str">
            <v>Passagerer</v>
          </cell>
          <cell r="V5941">
            <v>2</v>
          </cell>
        </row>
        <row r="5942">
          <cell r="A5942" t="str">
            <v>HORSENS</v>
          </cell>
          <cell r="C5942" t="str">
            <v>HANDICAP</v>
          </cell>
          <cell r="I5942" t="str">
            <v>Netto</v>
          </cell>
          <cell r="V5942">
            <v>1327.7</v>
          </cell>
        </row>
        <row r="5943">
          <cell r="A5943" t="str">
            <v>HORSENS</v>
          </cell>
          <cell r="C5943" t="str">
            <v>HANDICAP</v>
          </cell>
          <cell r="I5943" t="str">
            <v>Adm.omk</v>
          </cell>
          <cell r="V5943">
            <v>0</v>
          </cell>
        </row>
        <row r="5944">
          <cell r="A5944" t="str">
            <v>HORSENS</v>
          </cell>
          <cell r="C5944" t="str">
            <v>HANDICAP</v>
          </cell>
          <cell r="I5944" t="str">
            <v>EB</v>
          </cell>
          <cell r="V5944">
            <v>448</v>
          </cell>
        </row>
        <row r="5945">
          <cell r="A5945" t="str">
            <v>HORSENS</v>
          </cell>
          <cell r="C5945" t="str">
            <v>HANDICAP</v>
          </cell>
          <cell r="I5945" t="str">
            <v>Ture</v>
          </cell>
          <cell r="V5945">
            <v>1</v>
          </cell>
        </row>
        <row r="5946">
          <cell r="A5946" t="str">
            <v>HORSENS</v>
          </cell>
          <cell r="C5946" t="str">
            <v>HANDICAP</v>
          </cell>
          <cell r="I5946" t="str">
            <v>Rejselængde</v>
          </cell>
          <cell r="V5946">
            <v>104</v>
          </cell>
        </row>
        <row r="5947">
          <cell r="A5947" t="str">
            <v>HORSENS</v>
          </cell>
          <cell r="C5947" t="str">
            <v>HANDICAP</v>
          </cell>
          <cell r="I5947" t="str">
            <v>Passagerer</v>
          </cell>
          <cell r="V5947">
            <v>2</v>
          </cell>
        </row>
        <row r="5948">
          <cell r="A5948" t="str">
            <v>HORSENS</v>
          </cell>
          <cell r="C5948" t="str">
            <v>HANDICAP</v>
          </cell>
          <cell r="I5948" t="str">
            <v>Netto</v>
          </cell>
          <cell r="V5948">
            <v>604.16</v>
          </cell>
        </row>
        <row r="5949">
          <cell r="A5949" t="str">
            <v>HORSENS</v>
          </cell>
          <cell r="C5949" t="str">
            <v>HANDICAP</v>
          </cell>
          <cell r="I5949" t="str">
            <v>Adm.omk</v>
          </cell>
          <cell r="V5949">
            <v>0</v>
          </cell>
        </row>
        <row r="5950">
          <cell r="A5950" t="str">
            <v>HORSENS</v>
          </cell>
          <cell r="C5950" t="str">
            <v>HANDICAP</v>
          </cell>
          <cell r="I5950" t="str">
            <v>EB</v>
          </cell>
          <cell r="V5950">
            <v>268</v>
          </cell>
        </row>
        <row r="5951">
          <cell r="A5951" t="str">
            <v>HORSENS</v>
          </cell>
          <cell r="C5951" t="str">
            <v>HANDICAP</v>
          </cell>
          <cell r="I5951" t="str">
            <v>Ture</v>
          </cell>
          <cell r="V5951">
            <v>1</v>
          </cell>
        </row>
        <row r="5952">
          <cell r="A5952" t="str">
            <v>HORSENS</v>
          </cell>
          <cell r="C5952" t="str">
            <v>HANDICAP</v>
          </cell>
          <cell r="I5952" t="str">
            <v>Rejselængde</v>
          </cell>
          <cell r="V5952">
            <v>67</v>
          </cell>
        </row>
        <row r="5953">
          <cell r="A5953" t="str">
            <v>HORSENS</v>
          </cell>
          <cell r="C5953" t="str">
            <v>HANDICAP</v>
          </cell>
          <cell r="I5953" t="str">
            <v>Passagerer</v>
          </cell>
          <cell r="V5953">
            <v>1</v>
          </cell>
        </row>
        <row r="5954">
          <cell r="A5954" t="str">
            <v>HORSENS</v>
          </cell>
          <cell r="C5954" t="str">
            <v>HANDICAP</v>
          </cell>
          <cell r="I5954" t="str">
            <v>Netto</v>
          </cell>
          <cell r="V5954">
            <v>623.87</v>
          </cell>
        </row>
        <row r="5955">
          <cell r="A5955" t="str">
            <v>HORSENS</v>
          </cell>
          <cell r="C5955" t="str">
            <v>HANDICAP</v>
          </cell>
          <cell r="I5955" t="str">
            <v>Adm.omk</v>
          </cell>
          <cell r="V5955">
            <v>0</v>
          </cell>
        </row>
        <row r="5956">
          <cell r="A5956" t="str">
            <v>HORSENS</v>
          </cell>
          <cell r="C5956" t="str">
            <v>HANDICAP</v>
          </cell>
          <cell r="I5956" t="str">
            <v>EB</v>
          </cell>
          <cell r="V5956">
            <v>396</v>
          </cell>
        </row>
        <row r="5957">
          <cell r="A5957" t="str">
            <v>HORSENS</v>
          </cell>
          <cell r="C5957" t="str">
            <v>HANDICAP</v>
          </cell>
          <cell r="I5957" t="str">
            <v>Ture</v>
          </cell>
          <cell r="V5957">
            <v>1</v>
          </cell>
        </row>
        <row r="5958">
          <cell r="A5958" t="str">
            <v>HORSENS</v>
          </cell>
          <cell r="C5958" t="str">
            <v>HANDICAP</v>
          </cell>
          <cell r="I5958" t="str">
            <v>Rejselængde</v>
          </cell>
          <cell r="V5958">
            <v>99</v>
          </cell>
        </row>
        <row r="5959">
          <cell r="A5959" t="str">
            <v>HORSENS</v>
          </cell>
          <cell r="C5959" t="str">
            <v>HANDICAP</v>
          </cell>
          <cell r="I5959" t="str">
            <v>Passagerer</v>
          </cell>
          <cell r="V5959">
            <v>1</v>
          </cell>
        </row>
        <row r="5960">
          <cell r="A5960" t="str">
            <v>HORSENS</v>
          </cell>
          <cell r="C5960" t="str">
            <v>HANDICAP</v>
          </cell>
          <cell r="I5960" t="str">
            <v>Netto</v>
          </cell>
          <cell r="V5960">
            <v>116.54</v>
          </cell>
        </row>
        <row r="5961">
          <cell r="A5961" t="str">
            <v>HORSENS</v>
          </cell>
          <cell r="C5961" t="str">
            <v>HANDICAP</v>
          </cell>
          <cell r="I5961" t="str">
            <v>Adm.omk</v>
          </cell>
          <cell r="V5961">
            <v>0</v>
          </cell>
        </row>
        <row r="5962">
          <cell r="A5962" t="str">
            <v>HORSENS</v>
          </cell>
          <cell r="C5962" t="str">
            <v>HANDICAP</v>
          </cell>
          <cell r="I5962" t="str">
            <v>EB</v>
          </cell>
          <cell r="V5962">
            <v>41</v>
          </cell>
        </row>
        <row r="5963">
          <cell r="A5963" t="str">
            <v>HORSENS</v>
          </cell>
          <cell r="C5963" t="str">
            <v>HANDICAP</v>
          </cell>
          <cell r="I5963" t="str">
            <v>Ture</v>
          </cell>
          <cell r="V5963">
            <v>1</v>
          </cell>
        </row>
        <row r="5964">
          <cell r="A5964" t="str">
            <v>HORSENS</v>
          </cell>
          <cell r="C5964" t="str">
            <v>HANDICAP</v>
          </cell>
          <cell r="I5964" t="str">
            <v>Rejselængde</v>
          </cell>
          <cell r="V5964">
            <v>1</v>
          </cell>
        </row>
        <row r="5965">
          <cell r="A5965" t="str">
            <v>HORSENS</v>
          </cell>
          <cell r="C5965" t="str">
            <v>HANDICAP</v>
          </cell>
          <cell r="I5965" t="str">
            <v>Passagerer</v>
          </cell>
          <cell r="V5965">
            <v>1</v>
          </cell>
        </row>
        <row r="5966">
          <cell r="A5966" t="str">
            <v>HORSENS</v>
          </cell>
          <cell r="C5966" t="str">
            <v>HANDICAP</v>
          </cell>
          <cell r="I5966" t="str">
            <v>Netto</v>
          </cell>
          <cell r="V5966">
            <v>3639.05</v>
          </cell>
        </row>
        <row r="5967">
          <cell r="A5967" t="str">
            <v>HORSENS</v>
          </cell>
          <cell r="C5967" t="str">
            <v>HANDICAP</v>
          </cell>
          <cell r="I5967" t="str">
            <v>Adm.omk</v>
          </cell>
          <cell r="V5967">
            <v>0</v>
          </cell>
        </row>
        <row r="5968">
          <cell r="A5968" t="str">
            <v>HORSENS</v>
          </cell>
          <cell r="C5968" t="str">
            <v>HANDICAP</v>
          </cell>
          <cell r="I5968" t="str">
            <v>EB</v>
          </cell>
          <cell r="V5968">
            <v>5664</v>
          </cell>
        </row>
        <row r="5969">
          <cell r="A5969" t="str">
            <v>HORSENS</v>
          </cell>
          <cell r="C5969" t="str">
            <v>HANDICAP</v>
          </cell>
          <cell r="I5969" t="str">
            <v>Ture</v>
          </cell>
          <cell r="V5969">
            <v>9</v>
          </cell>
        </row>
        <row r="5970">
          <cell r="A5970" t="str">
            <v>HORSENS</v>
          </cell>
          <cell r="C5970" t="str">
            <v>HANDICAP</v>
          </cell>
          <cell r="I5970" t="str">
            <v>Rejselængde</v>
          </cell>
          <cell r="V5970">
            <v>1060</v>
          </cell>
        </row>
        <row r="5971">
          <cell r="A5971" t="str">
            <v>HORSENS</v>
          </cell>
          <cell r="C5971" t="str">
            <v>HANDICAP</v>
          </cell>
          <cell r="I5971" t="str">
            <v>Passagerer</v>
          </cell>
          <cell r="V5971">
            <v>9</v>
          </cell>
        </row>
        <row r="5972">
          <cell r="A5972" t="str">
            <v>HORSENS</v>
          </cell>
          <cell r="C5972" t="str">
            <v>HANDICAP</v>
          </cell>
          <cell r="I5972" t="str">
            <v>Netto</v>
          </cell>
          <cell r="V5972">
            <v>3145.5</v>
          </cell>
        </row>
        <row r="5973">
          <cell r="A5973" t="str">
            <v>HORSENS</v>
          </cell>
          <cell r="C5973" t="str">
            <v>HANDICAP</v>
          </cell>
          <cell r="I5973" t="str">
            <v>Adm.omk</v>
          </cell>
          <cell r="V5973">
            <v>0</v>
          </cell>
        </row>
        <row r="5974">
          <cell r="A5974" t="str">
            <v>HORSENS</v>
          </cell>
          <cell r="C5974" t="str">
            <v>HANDICAP</v>
          </cell>
          <cell r="I5974" t="str">
            <v>EB</v>
          </cell>
          <cell r="V5974">
            <v>460</v>
          </cell>
        </row>
        <row r="5975">
          <cell r="A5975" t="str">
            <v>HORSENS</v>
          </cell>
          <cell r="C5975" t="str">
            <v>HANDICAP</v>
          </cell>
          <cell r="I5975" t="str">
            <v>Ture</v>
          </cell>
          <cell r="V5975">
            <v>4</v>
          </cell>
        </row>
        <row r="5976">
          <cell r="A5976" t="str">
            <v>HORSENS</v>
          </cell>
          <cell r="C5976" t="str">
            <v>HANDICAP</v>
          </cell>
          <cell r="I5976" t="str">
            <v>Rejselængde</v>
          </cell>
          <cell r="V5976">
            <v>115</v>
          </cell>
        </row>
        <row r="5977">
          <cell r="A5977" t="str">
            <v>HORSENS</v>
          </cell>
          <cell r="C5977" t="str">
            <v>HANDICAP</v>
          </cell>
          <cell r="I5977" t="str">
            <v>Passagerer</v>
          </cell>
          <cell r="V5977">
            <v>4</v>
          </cell>
        </row>
        <row r="5978">
          <cell r="A5978" t="str">
            <v>HORSENS</v>
          </cell>
          <cell r="C5978" t="str">
            <v>HANDICAP</v>
          </cell>
          <cell r="I5978" t="str">
            <v>Netto</v>
          </cell>
          <cell r="V5978">
            <v>3314.97</v>
          </cell>
        </row>
        <row r="5979">
          <cell r="A5979" t="str">
            <v>HORSENS</v>
          </cell>
          <cell r="C5979" t="str">
            <v>HANDICAP</v>
          </cell>
          <cell r="I5979" t="str">
            <v>Adm.omk</v>
          </cell>
          <cell r="V5979">
            <v>0</v>
          </cell>
        </row>
        <row r="5980">
          <cell r="A5980" t="str">
            <v>HORSENS</v>
          </cell>
          <cell r="C5980" t="str">
            <v>HANDICAP</v>
          </cell>
          <cell r="I5980" t="str">
            <v>EB</v>
          </cell>
          <cell r="V5980">
            <v>1028</v>
          </cell>
        </row>
        <row r="5981">
          <cell r="A5981" t="str">
            <v>HORSENS</v>
          </cell>
          <cell r="C5981" t="str">
            <v>HANDICAP</v>
          </cell>
          <cell r="I5981" t="str">
            <v>Ture</v>
          </cell>
          <cell r="V5981">
            <v>10</v>
          </cell>
        </row>
        <row r="5982">
          <cell r="A5982" t="str">
            <v>HORSENS</v>
          </cell>
          <cell r="C5982" t="str">
            <v>HANDICAP</v>
          </cell>
          <cell r="I5982" t="str">
            <v>Rejselængde</v>
          </cell>
          <cell r="V5982">
            <v>243</v>
          </cell>
        </row>
        <row r="5983">
          <cell r="A5983" t="str">
            <v>HORSENS</v>
          </cell>
          <cell r="C5983" t="str">
            <v>HANDICAP</v>
          </cell>
          <cell r="I5983" t="str">
            <v>Passagerer</v>
          </cell>
          <cell r="V5983">
            <v>11</v>
          </cell>
        </row>
        <row r="5984">
          <cell r="A5984" t="str">
            <v>HORSENS</v>
          </cell>
          <cell r="C5984" t="str">
            <v>HANDICAP</v>
          </cell>
          <cell r="I5984" t="str">
            <v>Netto</v>
          </cell>
          <cell r="V5984">
            <v>3899.35</v>
          </cell>
        </row>
        <row r="5985">
          <cell r="A5985" t="str">
            <v>HORSENS</v>
          </cell>
          <cell r="C5985" t="str">
            <v>HANDICAP</v>
          </cell>
          <cell r="I5985" t="str">
            <v>Adm.omk</v>
          </cell>
          <cell r="V5985">
            <v>0</v>
          </cell>
        </row>
        <row r="5986">
          <cell r="A5986" t="str">
            <v>HORSENS</v>
          </cell>
          <cell r="C5986" t="str">
            <v>HANDICAP</v>
          </cell>
          <cell r="I5986" t="str">
            <v>EB</v>
          </cell>
          <cell r="V5986">
            <v>832</v>
          </cell>
        </row>
        <row r="5987">
          <cell r="A5987" t="str">
            <v>HORSENS</v>
          </cell>
          <cell r="C5987" t="str">
            <v>HANDICAP</v>
          </cell>
          <cell r="I5987" t="str">
            <v>Ture</v>
          </cell>
          <cell r="V5987">
            <v>7</v>
          </cell>
        </row>
        <row r="5988">
          <cell r="A5988" t="str">
            <v>HORSENS</v>
          </cell>
          <cell r="C5988" t="str">
            <v>HANDICAP</v>
          </cell>
          <cell r="I5988" t="str">
            <v>Rejselængde</v>
          </cell>
          <cell r="V5988">
            <v>188</v>
          </cell>
        </row>
        <row r="5989">
          <cell r="A5989" t="str">
            <v>HORSENS</v>
          </cell>
          <cell r="C5989" t="str">
            <v>HANDICAP</v>
          </cell>
          <cell r="I5989" t="str">
            <v>Passagerer</v>
          </cell>
          <cell r="V5989">
            <v>9</v>
          </cell>
        </row>
        <row r="5990">
          <cell r="A5990" t="str">
            <v>HORSENS</v>
          </cell>
          <cell r="C5990" t="str">
            <v>HANDICAP</v>
          </cell>
          <cell r="I5990" t="str">
            <v>Netto</v>
          </cell>
          <cell r="V5990">
            <v>7758.7499999999991</v>
          </cell>
        </row>
        <row r="5991">
          <cell r="A5991" t="str">
            <v>HORSENS</v>
          </cell>
          <cell r="C5991" t="str">
            <v>HANDICAP</v>
          </cell>
          <cell r="I5991" t="str">
            <v>Adm.omk</v>
          </cell>
          <cell r="V5991">
            <v>0</v>
          </cell>
        </row>
        <row r="5992">
          <cell r="A5992" t="str">
            <v>HORSENS</v>
          </cell>
          <cell r="C5992" t="str">
            <v>HANDICAP</v>
          </cell>
          <cell r="I5992" t="str">
            <v>EB</v>
          </cell>
          <cell r="V5992">
            <v>2132</v>
          </cell>
        </row>
        <row r="5993">
          <cell r="A5993" t="str">
            <v>HORSENS</v>
          </cell>
          <cell r="C5993" t="str">
            <v>HANDICAP</v>
          </cell>
          <cell r="I5993" t="str">
            <v>Ture</v>
          </cell>
          <cell r="V5993">
            <v>20</v>
          </cell>
        </row>
        <row r="5994">
          <cell r="A5994" t="str">
            <v>HORSENS</v>
          </cell>
          <cell r="C5994" t="str">
            <v>HANDICAP</v>
          </cell>
          <cell r="I5994" t="str">
            <v>Rejselængde</v>
          </cell>
          <cell r="V5994">
            <v>533</v>
          </cell>
        </row>
        <row r="5995">
          <cell r="A5995" t="str">
            <v>HORSENS</v>
          </cell>
          <cell r="C5995" t="str">
            <v>HANDICAP</v>
          </cell>
          <cell r="I5995" t="str">
            <v>Passagerer</v>
          </cell>
          <cell r="V5995">
            <v>20</v>
          </cell>
        </row>
        <row r="5996">
          <cell r="A5996" t="str">
            <v>HORSENS</v>
          </cell>
          <cell r="C5996" t="str">
            <v>HANDICAP</v>
          </cell>
          <cell r="I5996" t="str">
            <v>Netto</v>
          </cell>
          <cell r="V5996">
            <v>1286.83</v>
          </cell>
        </row>
        <row r="5997">
          <cell r="A5997" t="str">
            <v>HORSENS</v>
          </cell>
          <cell r="C5997" t="str">
            <v>HANDICAP</v>
          </cell>
          <cell r="I5997" t="str">
            <v>Adm.omk</v>
          </cell>
          <cell r="V5997">
            <v>0</v>
          </cell>
        </row>
        <row r="5998">
          <cell r="A5998" t="str">
            <v>HORSENS</v>
          </cell>
          <cell r="C5998" t="str">
            <v>HANDICAP</v>
          </cell>
          <cell r="I5998" t="str">
            <v>EB</v>
          </cell>
          <cell r="V5998">
            <v>388</v>
          </cell>
        </row>
        <row r="5999">
          <cell r="A5999" t="str">
            <v>HORSENS</v>
          </cell>
          <cell r="C5999" t="str">
            <v>HANDICAP</v>
          </cell>
          <cell r="I5999" t="str">
            <v>Ture</v>
          </cell>
          <cell r="V5999">
            <v>4</v>
          </cell>
        </row>
        <row r="6000">
          <cell r="A6000" t="str">
            <v>HORSENS</v>
          </cell>
          <cell r="C6000" t="str">
            <v>HANDICAP</v>
          </cell>
          <cell r="I6000" t="str">
            <v>Rejselængde</v>
          </cell>
          <cell r="V6000">
            <v>97</v>
          </cell>
        </row>
        <row r="6001">
          <cell r="A6001" t="str">
            <v>HORSENS</v>
          </cell>
          <cell r="C6001" t="str">
            <v>HANDICAP</v>
          </cell>
          <cell r="I6001" t="str">
            <v>Passagerer</v>
          </cell>
          <cell r="V6001">
            <v>4</v>
          </cell>
        </row>
        <row r="6002">
          <cell r="A6002" t="str">
            <v>HORSENS</v>
          </cell>
          <cell r="C6002" t="str">
            <v>HANDICAP</v>
          </cell>
          <cell r="I6002" t="str">
            <v>Netto</v>
          </cell>
          <cell r="V6002">
            <v>1012.33</v>
          </cell>
        </row>
        <row r="6003">
          <cell r="A6003" t="str">
            <v>HORSENS</v>
          </cell>
          <cell r="C6003" t="str">
            <v>HANDICAP</v>
          </cell>
          <cell r="I6003" t="str">
            <v>Adm.omk</v>
          </cell>
          <cell r="V6003">
            <v>0</v>
          </cell>
        </row>
        <row r="6004">
          <cell r="A6004" t="str">
            <v>HORSENS</v>
          </cell>
          <cell r="C6004" t="str">
            <v>HANDICAP</v>
          </cell>
          <cell r="I6004" t="str">
            <v>EB</v>
          </cell>
          <cell r="V6004">
            <v>950</v>
          </cell>
        </row>
        <row r="6005">
          <cell r="A6005" t="str">
            <v>HORSENS</v>
          </cell>
          <cell r="C6005" t="str">
            <v>HANDICAP</v>
          </cell>
          <cell r="I6005" t="str">
            <v>Ture</v>
          </cell>
          <cell r="V6005">
            <v>2</v>
          </cell>
        </row>
        <row r="6006">
          <cell r="A6006" t="str">
            <v>HORSENS</v>
          </cell>
          <cell r="C6006" t="str">
            <v>HANDICAP</v>
          </cell>
          <cell r="I6006" t="str">
            <v>Rejselængde</v>
          </cell>
          <cell r="V6006">
            <v>190</v>
          </cell>
        </row>
        <row r="6007">
          <cell r="A6007" t="str">
            <v>HORSENS</v>
          </cell>
          <cell r="C6007" t="str">
            <v>HANDICAP</v>
          </cell>
          <cell r="I6007" t="str">
            <v>Passagerer</v>
          </cell>
          <cell r="V6007">
            <v>3</v>
          </cell>
        </row>
        <row r="6008">
          <cell r="A6008" t="str">
            <v>HORSENS</v>
          </cell>
          <cell r="C6008" t="str">
            <v>HANDICAP</v>
          </cell>
          <cell r="I6008" t="str">
            <v>Netto</v>
          </cell>
          <cell r="V6008">
            <v>785.31</v>
          </cell>
        </row>
        <row r="6009">
          <cell r="A6009" t="str">
            <v>HORSENS</v>
          </cell>
          <cell r="C6009" t="str">
            <v>HANDICAP</v>
          </cell>
          <cell r="I6009" t="str">
            <v>Adm.omk</v>
          </cell>
          <cell r="V6009">
            <v>0</v>
          </cell>
        </row>
        <row r="6010">
          <cell r="A6010" t="str">
            <v>HORSENS</v>
          </cell>
          <cell r="C6010" t="str">
            <v>HANDICAP</v>
          </cell>
          <cell r="I6010" t="str">
            <v>EB</v>
          </cell>
          <cell r="V6010">
            <v>756</v>
          </cell>
        </row>
        <row r="6011">
          <cell r="A6011" t="str">
            <v>HORSENS</v>
          </cell>
          <cell r="C6011" t="str">
            <v>HANDICAP</v>
          </cell>
          <cell r="I6011" t="str">
            <v>Ture</v>
          </cell>
          <cell r="V6011">
            <v>2</v>
          </cell>
        </row>
        <row r="6012">
          <cell r="A6012" t="str">
            <v>HORSENS</v>
          </cell>
          <cell r="C6012" t="str">
            <v>HANDICAP</v>
          </cell>
          <cell r="I6012" t="str">
            <v>Rejselængde</v>
          </cell>
          <cell r="V6012">
            <v>189</v>
          </cell>
        </row>
        <row r="6013">
          <cell r="A6013" t="str">
            <v>HORSENS</v>
          </cell>
          <cell r="C6013" t="str">
            <v>HANDICAP</v>
          </cell>
          <cell r="I6013" t="str">
            <v>Passagerer</v>
          </cell>
          <cell r="V6013">
            <v>2</v>
          </cell>
        </row>
        <row r="6014">
          <cell r="A6014" t="str">
            <v>HORSENS</v>
          </cell>
          <cell r="C6014" t="str">
            <v>HANDICAP</v>
          </cell>
          <cell r="I6014" t="str">
            <v>Netto</v>
          </cell>
          <cell r="V6014">
            <v>1560.67</v>
          </cell>
        </row>
        <row r="6015">
          <cell r="A6015" t="str">
            <v>HORSENS</v>
          </cell>
          <cell r="C6015" t="str">
            <v>HANDICAP</v>
          </cell>
          <cell r="I6015" t="str">
            <v>Adm.omk</v>
          </cell>
          <cell r="V6015">
            <v>0</v>
          </cell>
        </row>
        <row r="6016">
          <cell r="A6016" t="str">
            <v>HORSENS</v>
          </cell>
          <cell r="C6016" t="str">
            <v>HANDICAP</v>
          </cell>
          <cell r="I6016" t="str">
            <v>EB</v>
          </cell>
          <cell r="V6016">
            <v>752</v>
          </cell>
        </row>
        <row r="6017">
          <cell r="A6017" t="str">
            <v>HORSENS</v>
          </cell>
          <cell r="C6017" t="str">
            <v>HANDICAP</v>
          </cell>
          <cell r="I6017" t="str">
            <v>Ture</v>
          </cell>
          <cell r="V6017">
            <v>2</v>
          </cell>
        </row>
        <row r="6018">
          <cell r="A6018" t="str">
            <v>HORSENS</v>
          </cell>
          <cell r="C6018" t="str">
            <v>HANDICAP</v>
          </cell>
          <cell r="I6018" t="str">
            <v>Rejselængde</v>
          </cell>
          <cell r="V6018">
            <v>151</v>
          </cell>
        </row>
        <row r="6019">
          <cell r="A6019" t="str">
            <v>HORSENS</v>
          </cell>
          <cell r="C6019" t="str">
            <v>HANDICAP</v>
          </cell>
          <cell r="I6019" t="str">
            <v>Passagerer</v>
          </cell>
          <cell r="V6019">
            <v>3</v>
          </cell>
        </row>
        <row r="6020">
          <cell r="A6020" t="str">
            <v>HORSENS</v>
          </cell>
          <cell r="C6020" t="str">
            <v>HANDICAP</v>
          </cell>
          <cell r="I6020" t="str">
            <v>Netto</v>
          </cell>
          <cell r="V6020">
            <v>2182.4900000000002</v>
          </cell>
        </row>
        <row r="6021">
          <cell r="A6021" t="str">
            <v>HORSENS</v>
          </cell>
          <cell r="C6021" t="str">
            <v>HANDICAP</v>
          </cell>
          <cell r="I6021" t="str">
            <v>Adm.omk</v>
          </cell>
          <cell r="V6021">
            <v>0</v>
          </cell>
        </row>
        <row r="6022">
          <cell r="A6022" t="str">
            <v>HORSENS</v>
          </cell>
          <cell r="C6022" t="str">
            <v>HANDICAP</v>
          </cell>
          <cell r="I6022" t="str">
            <v>EB</v>
          </cell>
          <cell r="V6022">
            <v>1580</v>
          </cell>
        </row>
        <row r="6023">
          <cell r="A6023" t="str">
            <v>HORSENS</v>
          </cell>
          <cell r="C6023" t="str">
            <v>HANDICAP</v>
          </cell>
          <cell r="I6023" t="str">
            <v>Ture</v>
          </cell>
          <cell r="V6023">
            <v>5</v>
          </cell>
        </row>
        <row r="6024">
          <cell r="A6024" t="str">
            <v>HORSENS</v>
          </cell>
          <cell r="C6024" t="str">
            <v>HANDICAP</v>
          </cell>
          <cell r="I6024" t="str">
            <v>Rejselængde</v>
          </cell>
          <cell r="V6024">
            <v>395</v>
          </cell>
        </row>
        <row r="6025">
          <cell r="A6025" t="str">
            <v>HORSENS</v>
          </cell>
          <cell r="C6025" t="str">
            <v>HANDICAP</v>
          </cell>
          <cell r="I6025" t="str">
            <v>Passagerer</v>
          </cell>
          <cell r="V6025">
            <v>5</v>
          </cell>
        </row>
        <row r="6026">
          <cell r="A6026" t="str">
            <v>HORSENS</v>
          </cell>
          <cell r="C6026" t="str">
            <v>HANDICAP</v>
          </cell>
          <cell r="I6026" t="str">
            <v>Netto</v>
          </cell>
          <cell r="V6026">
            <v>5154.7700000000013</v>
          </cell>
        </row>
        <row r="6027">
          <cell r="A6027" t="str">
            <v>HORSENS</v>
          </cell>
          <cell r="C6027" t="str">
            <v>HANDICAP</v>
          </cell>
          <cell r="I6027" t="str">
            <v>Adm.omk</v>
          </cell>
          <cell r="V6027">
            <v>0</v>
          </cell>
        </row>
        <row r="6028">
          <cell r="A6028" t="str">
            <v>HORSENS</v>
          </cell>
          <cell r="C6028" t="str">
            <v>HANDICAP</v>
          </cell>
          <cell r="I6028" t="str">
            <v>EB</v>
          </cell>
          <cell r="V6028">
            <v>2868</v>
          </cell>
        </row>
        <row r="6029">
          <cell r="A6029" t="str">
            <v>HORSENS</v>
          </cell>
          <cell r="C6029" t="str">
            <v>HANDICAP</v>
          </cell>
          <cell r="I6029" t="str">
            <v>Ture</v>
          </cell>
          <cell r="V6029">
            <v>10</v>
          </cell>
        </row>
        <row r="6030">
          <cell r="A6030" t="str">
            <v>HORSENS</v>
          </cell>
          <cell r="C6030" t="str">
            <v>HANDICAP</v>
          </cell>
          <cell r="I6030" t="str">
            <v>Rejselængde</v>
          </cell>
          <cell r="V6030">
            <v>717</v>
          </cell>
        </row>
        <row r="6031">
          <cell r="A6031" t="str">
            <v>HORSENS</v>
          </cell>
          <cell r="C6031" t="str">
            <v>HANDICAP</v>
          </cell>
          <cell r="I6031" t="str">
            <v>Passagerer</v>
          </cell>
          <cell r="V6031">
            <v>10</v>
          </cell>
        </row>
        <row r="6032">
          <cell r="A6032" t="str">
            <v>HORSENS</v>
          </cell>
          <cell r="C6032" t="str">
            <v>HANDICAP</v>
          </cell>
          <cell r="I6032" t="str">
            <v>Netto</v>
          </cell>
          <cell r="V6032">
            <v>74.45</v>
          </cell>
        </row>
        <row r="6033">
          <cell r="A6033" t="str">
            <v>HORSENS</v>
          </cell>
          <cell r="C6033" t="str">
            <v>HANDICAP</v>
          </cell>
          <cell r="I6033" t="str">
            <v>Adm.omk</v>
          </cell>
          <cell r="V6033">
            <v>0</v>
          </cell>
        </row>
        <row r="6034">
          <cell r="A6034" t="str">
            <v>HORSENS</v>
          </cell>
          <cell r="C6034" t="str">
            <v>HANDICAP</v>
          </cell>
          <cell r="I6034" t="str">
            <v>EB</v>
          </cell>
          <cell r="V6034">
            <v>564</v>
          </cell>
        </row>
        <row r="6035">
          <cell r="A6035" t="str">
            <v>HORSENS</v>
          </cell>
          <cell r="C6035" t="str">
            <v>HANDICAP</v>
          </cell>
          <cell r="I6035" t="str">
            <v>Ture</v>
          </cell>
          <cell r="V6035">
            <v>1</v>
          </cell>
        </row>
        <row r="6036">
          <cell r="A6036" t="str">
            <v>HORSENS</v>
          </cell>
          <cell r="C6036" t="str">
            <v>HANDICAP</v>
          </cell>
          <cell r="I6036" t="str">
            <v>Rejselængde</v>
          </cell>
          <cell r="V6036">
            <v>94</v>
          </cell>
        </row>
        <row r="6037">
          <cell r="A6037" t="str">
            <v>HORSENS</v>
          </cell>
          <cell r="C6037" t="str">
            <v>HANDICAP</v>
          </cell>
          <cell r="I6037" t="str">
            <v>Passagerer</v>
          </cell>
          <cell r="V6037">
            <v>2</v>
          </cell>
        </row>
        <row r="6038">
          <cell r="A6038" t="str">
            <v>HORSENS</v>
          </cell>
          <cell r="C6038" t="str">
            <v>HANDICAP</v>
          </cell>
          <cell r="I6038" t="str">
            <v>Netto</v>
          </cell>
          <cell r="V6038">
            <v>561.29</v>
          </cell>
        </row>
        <row r="6039">
          <cell r="A6039" t="str">
            <v>HORSENS</v>
          </cell>
          <cell r="C6039" t="str">
            <v>HANDICAP</v>
          </cell>
          <cell r="I6039" t="str">
            <v>Adm.omk</v>
          </cell>
          <cell r="V6039">
            <v>0</v>
          </cell>
        </row>
        <row r="6040">
          <cell r="A6040" t="str">
            <v>HORSENS</v>
          </cell>
          <cell r="C6040" t="str">
            <v>HANDICAP</v>
          </cell>
          <cell r="I6040" t="str">
            <v>EB</v>
          </cell>
          <cell r="V6040">
            <v>316</v>
          </cell>
        </row>
        <row r="6041">
          <cell r="A6041" t="str">
            <v>HORSENS</v>
          </cell>
          <cell r="C6041" t="str">
            <v>HANDICAP</v>
          </cell>
          <cell r="I6041" t="str">
            <v>Ture</v>
          </cell>
          <cell r="V6041">
            <v>1</v>
          </cell>
        </row>
        <row r="6042">
          <cell r="A6042" t="str">
            <v>HORSENS</v>
          </cell>
          <cell r="C6042" t="str">
            <v>HANDICAP</v>
          </cell>
          <cell r="I6042" t="str">
            <v>Rejselængde</v>
          </cell>
          <cell r="V6042">
            <v>79</v>
          </cell>
        </row>
        <row r="6043">
          <cell r="A6043" t="str">
            <v>HORSENS</v>
          </cell>
          <cell r="C6043" t="str">
            <v>HANDICAP</v>
          </cell>
          <cell r="I6043" t="str">
            <v>Passagerer</v>
          </cell>
          <cell r="V6043">
            <v>1</v>
          </cell>
        </row>
        <row r="6044">
          <cell r="A6044" t="str">
            <v>HORSENS</v>
          </cell>
          <cell r="C6044" t="str">
            <v>HANDICAP</v>
          </cell>
          <cell r="I6044" t="str">
            <v>Netto</v>
          </cell>
          <cell r="V6044">
            <v>18004.649999999998</v>
          </cell>
        </row>
        <row r="6045">
          <cell r="A6045" t="str">
            <v>HORSENS</v>
          </cell>
          <cell r="C6045" t="str">
            <v>HANDICAP</v>
          </cell>
          <cell r="I6045" t="str">
            <v>Adm.omk</v>
          </cell>
          <cell r="V6045">
            <v>0</v>
          </cell>
        </row>
        <row r="6046">
          <cell r="A6046" t="str">
            <v>HORSENS</v>
          </cell>
          <cell r="C6046" t="str">
            <v>HANDICAP</v>
          </cell>
          <cell r="I6046" t="str">
            <v>EB</v>
          </cell>
          <cell r="V6046">
            <v>3390</v>
          </cell>
        </row>
        <row r="6047">
          <cell r="A6047" t="str">
            <v>HORSENS</v>
          </cell>
          <cell r="C6047" t="str">
            <v>HANDICAP</v>
          </cell>
          <cell r="I6047" t="str">
            <v>Ture</v>
          </cell>
          <cell r="V6047">
            <v>22</v>
          </cell>
        </row>
        <row r="6048">
          <cell r="A6048" t="str">
            <v>HORSENS</v>
          </cell>
          <cell r="C6048" t="str">
            <v>HANDICAP</v>
          </cell>
          <cell r="I6048" t="str">
            <v>Rejselængde</v>
          </cell>
          <cell r="V6048">
            <v>843</v>
          </cell>
        </row>
        <row r="6049">
          <cell r="A6049" t="str">
            <v>HORSENS</v>
          </cell>
          <cell r="C6049" t="str">
            <v>HANDICAP</v>
          </cell>
          <cell r="I6049" t="str">
            <v>Passagerer</v>
          </cell>
          <cell r="V6049">
            <v>27</v>
          </cell>
        </row>
        <row r="6050">
          <cell r="A6050" t="str">
            <v>HORSENS</v>
          </cell>
          <cell r="C6050" t="str">
            <v>HANDICAP</v>
          </cell>
          <cell r="I6050" t="str">
            <v>Netto</v>
          </cell>
          <cell r="V6050">
            <v>13988.9</v>
          </cell>
        </row>
        <row r="6051">
          <cell r="A6051" t="str">
            <v>HORSENS</v>
          </cell>
          <cell r="C6051" t="str">
            <v>HANDICAP</v>
          </cell>
          <cell r="I6051" t="str">
            <v>Adm.omk</v>
          </cell>
          <cell r="V6051">
            <v>0</v>
          </cell>
        </row>
        <row r="6052">
          <cell r="A6052" t="str">
            <v>HORSENS</v>
          </cell>
          <cell r="C6052" t="str">
            <v>HANDICAP</v>
          </cell>
          <cell r="I6052" t="str">
            <v>EB</v>
          </cell>
          <cell r="V6052">
            <v>4855</v>
          </cell>
        </row>
        <row r="6053">
          <cell r="A6053" t="str">
            <v>HORSENS</v>
          </cell>
          <cell r="C6053" t="str">
            <v>HANDICAP</v>
          </cell>
          <cell r="I6053" t="str">
            <v>Ture</v>
          </cell>
          <cell r="V6053">
            <v>29</v>
          </cell>
        </row>
        <row r="6054">
          <cell r="A6054" t="str">
            <v>HORSENS</v>
          </cell>
          <cell r="C6054" t="str">
            <v>HANDICAP</v>
          </cell>
          <cell r="I6054" t="str">
            <v>Rejselængde</v>
          </cell>
          <cell r="V6054">
            <v>1190</v>
          </cell>
        </row>
        <row r="6055">
          <cell r="A6055" t="str">
            <v>HORSENS</v>
          </cell>
          <cell r="C6055" t="str">
            <v>HANDICAP</v>
          </cell>
          <cell r="I6055" t="str">
            <v>Passagerer</v>
          </cell>
          <cell r="V6055">
            <v>30</v>
          </cell>
        </row>
        <row r="6056">
          <cell r="A6056" t="str">
            <v>HORSENS</v>
          </cell>
          <cell r="C6056" t="str">
            <v>HANDICAP</v>
          </cell>
          <cell r="I6056" t="str">
            <v>Netto</v>
          </cell>
          <cell r="V6056">
            <v>10612.73</v>
          </cell>
        </row>
        <row r="6057">
          <cell r="A6057" t="str">
            <v>HORSENS</v>
          </cell>
          <cell r="C6057" t="str">
            <v>HANDICAP</v>
          </cell>
          <cell r="I6057" t="str">
            <v>Adm.omk</v>
          </cell>
          <cell r="V6057">
            <v>0</v>
          </cell>
        </row>
        <row r="6058">
          <cell r="A6058" t="str">
            <v>HORSENS</v>
          </cell>
          <cell r="C6058" t="str">
            <v>HANDICAP</v>
          </cell>
          <cell r="I6058" t="str">
            <v>EB</v>
          </cell>
          <cell r="V6058">
            <v>3436</v>
          </cell>
        </row>
        <row r="6059">
          <cell r="A6059" t="str">
            <v>HORSENS</v>
          </cell>
          <cell r="C6059" t="str">
            <v>HANDICAP</v>
          </cell>
          <cell r="I6059" t="str">
            <v>Ture</v>
          </cell>
          <cell r="V6059">
            <v>17</v>
          </cell>
        </row>
        <row r="6060">
          <cell r="A6060" t="str">
            <v>HORSENS</v>
          </cell>
          <cell r="C6060" t="str">
            <v>HANDICAP</v>
          </cell>
          <cell r="I6060" t="str">
            <v>Rejselængde</v>
          </cell>
          <cell r="V6060">
            <v>690</v>
          </cell>
        </row>
        <row r="6061">
          <cell r="A6061" t="str">
            <v>HORSENS</v>
          </cell>
          <cell r="C6061" t="str">
            <v>HANDICAP</v>
          </cell>
          <cell r="I6061" t="str">
            <v>Passagerer</v>
          </cell>
          <cell r="V6061">
            <v>29</v>
          </cell>
        </row>
        <row r="6062">
          <cell r="A6062" t="str">
            <v>HORSENS</v>
          </cell>
          <cell r="C6062" t="str">
            <v>HANDICAP</v>
          </cell>
          <cell r="I6062" t="str">
            <v>Netto</v>
          </cell>
          <cell r="V6062">
            <v>7133.5800000000008</v>
          </cell>
        </row>
        <row r="6063">
          <cell r="A6063" t="str">
            <v>HORSENS</v>
          </cell>
          <cell r="C6063" t="str">
            <v>HANDICAP</v>
          </cell>
          <cell r="I6063" t="str">
            <v>Adm.omk</v>
          </cell>
          <cell r="V6063">
            <v>0</v>
          </cell>
        </row>
        <row r="6064">
          <cell r="A6064" t="str">
            <v>HORSENS</v>
          </cell>
          <cell r="C6064" t="str">
            <v>HANDICAP</v>
          </cell>
          <cell r="I6064" t="str">
            <v>EB</v>
          </cell>
          <cell r="V6064">
            <v>2670</v>
          </cell>
        </row>
        <row r="6065">
          <cell r="A6065" t="str">
            <v>HORSENS</v>
          </cell>
          <cell r="C6065" t="str">
            <v>HANDICAP</v>
          </cell>
          <cell r="I6065" t="str">
            <v>Ture</v>
          </cell>
          <cell r="V6065">
            <v>20</v>
          </cell>
        </row>
        <row r="6066">
          <cell r="A6066" t="str">
            <v>HORSENS</v>
          </cell>
          <cell r="C6066" t="str">
            <v>HANDICAP</v>
          </cell>
          <cell r="I6066" t="str">
            <v>Rejselængde</v>
          </cell>
          <cell r="V6066">
            <v>602</v>
          </cell>
        </row>
        <row r="6067">
          <cell r="A6067" t="str">
            <v>HORSENS</v>
          </cell>
          <cell r="C6067" t="str">
            <v>HANDICAP</v>
          </cell>
          <cell r="I6067" t="str">
            <v>Passagerer</v>
          </cell>
          <cell r="V6067">
            <v>29</v>
          </cell>
        </row>
        <row r="6068">
          <cell r="A6068" t="str">
            <v>HORSENS</v>
          </cell>
          <cell r="C6068" t="str">
            <v>HANDICAP</v>
          </cell>
          <cell r="I6068" t="str">
            <v>Netto</v>
          </cell>
          <cell r="V6068">
            <v>842.86</v>
          </cell>
        </row>
        <row r="6069">
          <cell r="A6069" t="str">
            <v>HORSENS</v>
          </cell>
          <cell r="C6069" t="str">
            <v>HANDICAP</v>
          </cell>
          <cell r="I6069" t="str">
            <v>Adm.omk</v>
          </cell>
          <cell r="V6069">
            <v>0</v>
          </cell>
        </row>
        <row r="6070">
          <cell r="A6070" t="str">
            <v>HORSENS</v>
          </cell>
          <cell r="C6070" t="str">
            <v>HANDICAP</v>
          </cell>
          <cell r="I6070" t="str">
            <v>EB</v>
          </cell>
          <cell r="V6070">
            <v>180</v>
          </cell>
        </row>
        <row r="6071">
          <cell r="A6071" t="str">
            <v>HORSENS</v>
          </cell>
          <cell r="C6071" t="str">
            <v>HANDICAP</v>
          </cell>
          <cell r="I6071" t="str">
            <v>Ture</v>
          </cell>
          <cell r="V6071">
            <v>1</v>
          </cell>
        </row>
        <row r="6072">
          <cell r="A6072" t="str">
            <v>HORSENS</v>
          </cell>
          <cell r="C6072" t="str">
            <v>HANDICAP</v>
          </cell>
          <cell r="I6072" t="str">
            <v>Rejselængde</v>
          </cell>
          <cell r="V6072">
            <v>45</v>
          </cell>
        </row>
        <row r="6073">
          <cell r="A6073" t="str">
            <v>HORSENS</v>
          </cell>
          <cell r="C6073" t="str">
            <v>HANDICAP</v>
          </cell>
          <cell r="I6073" t="str">
            <v>Passagerer</v>
          </cell>
          <cell r="V6073">
            <v>1</v>
          </cell>
        </row>
        <row r="6074">
          <cell r="A6074" t="str">
            <v>HORSENS</v>
          </cell>
          <cell r="C6074" t="str">
            <v>HANDICAP</v>
          </cell>
          <cell r="I6074" t="str">
            <v>Netto</v>
          </cell>
          <cell r="V6074">
            <v>627.94000000000005</v>
          </cell>
        </row>
        <row r="6075">
          <cell r="A6075" t="str">
            <v>HORSENS</v>
          </cell>
          <cell r="C6075" t="str">
            <v>HANDICAP</v>
          </cell>
          <cell r="I6075" t="str">
            <v>Adm.omk</v>
          </cell>
          <cell r="V6075">
            <v>0</v>
          </cell>
        </row>
        <row r="6076">
          <cell r="A6076" t="str">
            <v>HORSENS</v>
          </cell>
          <cell r="C6076" t="str">
            <v>HANDICAP</v>
          </cell>
          <cell r="I6076" t="str">
            <v>EB</v>
          </cell>
          <cell r="V6076">
            <v>356</v>
          </cell>
        </row>
        <row r="6077">
          <cell r="A6077" t="str">
            <v>HORSENS</v>
          </cell>
          <cell r="C6077" t="str">
            <v>HANDICAP</v>
          </cell>
          <cell r="I6077" t="str">
            <v>Ture</v>
          </cell>
          <cell r="V6077">
            <v>2</v>
          </cell>
        </row>
        <row r="6078">
          <cell r="A6078" t="str">
            <v>HORSENS</v>
          </cell>
          <cell r="C6078" t="str">
            <v>HANDICAP</v>
          </cell>
          <cell r="I6078" t="str">
            <v>Rejselængde</v>
          </cell>
          <cell r="V6078">
            <v>89</v>
          </cell>
        </row>
        <row r="6079">
          <cell r="A6079" t="str">
            <v>HORSENS</v>
          </cell>
          <cell r="C6079" t="str">
            <v>HANDICAP</v>
          </cell>
          <cell r="I6079" t="str">
            <v>Passagerer</v>
          </cell>
          <cell r="V6079">
            <v>2</v>
          </cell>
        </row>
        <row r="6080">
          <cell r="A6080" t="str">
            <v>HORSENS</v>
          </cell>
          <cell r="C6080" t="str">
            <v>HANDICAP</v>
          </cell>
          <cell r="I6080" t="str">
            <v>Netto</v>
          </cell>
          <cell r="V6080">
            <v>727.71</v>
          </cell>
        </row>
        <row r="6081">
          <cell r="A6081" t="str">
            <v>HORSENS</v>
          </cell>
          <cell r="C6081" t="str">
            <v>HANDICAP</v>
          </cell>
          <cell r="I6081" t="str">
            <v>Adm.omk</v>
          </cell>
          <cell r="V6081">
            <v>0</v>
          </cell>
        </row>
        <row r="6082">
          <cell r="A6082" t="str">
            <v>HORSENS</v>
          </cell>
          <cell r="C6082" t="str">
            <v>HANDICAP</v>
          </cell>
          <cell r="I6082" t="str">
            <v>EB</v>
          </cell>
          <cell r="V6082">
            <v>0</v>
          </cell>
        </row>
        <row r="6083">
          <cell r="A6083" t="str">
            <v>HORSENS</v>
          </cell>
          <cell r="C6083" t="str">
            <v>HANDICAP</v>
          </cell>
          <cell r="I6083" t="str">
            <v>Ture</v>
          </cell>
          <cell r="V6083">
            <v>1</v>
          </cell>
        </row>
        <row r="6084">
          <cell r="A6084" t="str">
            <v>HORSENS</v>
          </cell>
          <cell r="C6084" t="str">
            <v>HANDICAP</v>
          </cell>
          <cell r="I6084" t="str">
            <v>Rejselængde</v>
          </cell>
          <cell r="V6084">
            <v>49</v>
          </cell>
        </row>
        <row r="6085">
          <cell r="A6085" t="str">
            <v>HORSENS</v>
          </cell>
          <cell r="C6085" t="str">
            <v>HANDICAP</v>
          </cell>
          <cell r="I6085" t="str">
            <v>Passagerer</v>
          </cell>
          <cell r="V6085">
            <v>2</v>
          </cell>
        </row>
        <row r="6086">
          <cell r="A6086" t="str">
            <v>HORSENS</v>
          </cell>
          <cell r="C6086" t="str">
            <v>HANDICAP</v>
          </cell>
          <cell r="I6086" t="str">
            <v>Netto</v>
          </cell>
          <cell r="V6086">
            <v>1208.3599999999999</v>
          </cell>
        </row>
        <row r="6087">
          <cell r="A6087" t="str">
            <v>HORSENS</v>
          </cell>
          <cell r="C6087" t="str">
            <v>HANDICAP</v>
          </cell>
          <cell r="I6087" t="str">
            <v>Adm.omk</v>
          </cell>
          <cell r="V6087">
            <v>0</v>
          </cell>
        </row>
        <row r="6088">
          <cell r="A6088" t="str">
            <v>HORSENS</v>
          </cell>
          <cell r="C6088" t="str">
            <v>HANDICAP</v>
          </cell>
          <cell r="I6088" t="str">
            <v>EB</v>
          </cell>
          <cell r="V6088">
            <v>0</v>
          </cell>
        </row>
        <row r="6089">
          <cell r="A6089" t="str">
            <v>HORSENS</v>
          </cell>
          <cell r="C6089" t="str">
            <v>HANDICAP</v>
          </cell>
          <cell r="I6089" t="str">
            <v>Ture</v>
          </cell>
          <cell r="V6089">
            <v>1</v>
          </cell>
        </row>
        <row r="6090">
          <cell r="A6090" t="str">
            <v>HORSENS</v>
          </cell>
          <cell r="C6090" t="str">
            <v>HANDICAP</v>
          </cell>
          <cell r="I6090" t="str">
            <v>Rejselængde</v>
          </cell>
          <cell r="V6090">
            <v>40</v>
          </cell>
        </row>
        <row r="6091">
          <cell r="A6091" t="str">
            <v>HORSENS</v>
          </cell>
          <cell r="C6091" t="str">
            <v>HANDICAP</v>
          </cell>
          <cell r="I6091" t="str">
            <v>Passagerer</v>
          </cell>
          <cell r="V6091">
            <v>1</v>
          </cell>
        </row>
        <row r="6092">
          <cell r="A6092" t="str">
            <v>HORSENS</v>
          </cell>
          <cell r="C6092" t="str">
            <v>HANDICAP</v>
          </cell>
          <cell r="I6092" t="str">
            <v>Netto</v>
          </cell>
          <cell r="V6092">
            <v>14461.530000000002</v>
          </cell>
        </row>
        <row r="6093">
          <cell r="A6093" t="str">
            <v>HORSENS</v>
          </cell>
          <cell r="C6093" t="str">
            <v>HANDICAP</v>
          </cell>
          <cell r="I6093" t="str">
            <v>Adm.omk</v>
          </cell>
          <cell r="V6093">
            <v>0</v>
          </cell>
        </row>
        <row r="6094">
          <cell r="A6094" t="str">
            <v>HORSENS</v>
          </cell>
          <cell r="C6094" t="str">
            <v>HANDICAP</v>
          </cell>
          <cell r="I6094" t="str">
            <v>EB</v>
          </cell>
          <cell r="V6094">
            <v>3513</v>
          </cell>
        </row>
        <row r="6095">
          <cell r="A6095" t="str">
            <v>HORSENS</v>
          </cell>
          <cell r="C6095" t="str">
            <v>HANDICAP</v>
          </cell>
          <cell r="I6095" t="str">
            <v>Ture</v>
          </cell>
          <cell r="V6095">
            <v>42</v>
          </cell>
        </row>
        <row r="6096">
          <cell r="A6096" t="str">
            <v>HORSENS</v>
          </cell>
          <cell r="C6096" t="str">
            <v>HANDICAP</v>
          </cell>
          <cell r="I6096" t="str">
            <v>Rejselængde</v>
          </cell>
          <cell r="V6096">
            <v>817</v>
          </cell>
        </row>
        <row r="6097">
          <cell r="A6097" t="str">
            <v>HORSENS</v>
          </cell>
          <cell r="C6097" t="str">
            <v>HANDICAP</v>
          </cell>
          <cell r="I6097" t="str">
            <v>Passagerer</v>
          </cell>
          <cell r="V6097">
            <v>54</v>
          </cell>
        </row>
        <row r="6098">
          <cell r="A6098" t="str">
            <v>HORSENS</v>
          </cell>
          <cell r="C6098" t="str">
            <v>HANDICAP</v>
          </cell>
          <cell r="I6098" t="str">
            <v>Netto</v>
          </cell>
          <cell r="V6098">
            <v>15328.039999999999</v>
          </cell>
        </row>
        <row r="6099">
          <cell r="A6099" t="str">
            <v>HORSENS</v>
          </cell>
          <cell r="C6099" t="str">
            <v>HANDICAP</v>
          </cell>
          <cell r="I6099" t="str">
            <v>Adm.omk</v>
          </cell>
          <cell r="V6099">
            <v>0</v>
          </cell>
        </row>
        <row r="6100">
          <cell r="A6100" t="str">
            <v>HORSENS</v>
          </cell>
          <cell r="C6100" t="str">
            <v>HANDICAP</v>
          </cell>
          <cell r="I6100" t="str">
            <v>EB</v>
          </cell>
          <cell r="V6100">
            <v>4558</v>
          </cell>
        </row>
        <row r="6101">
          <cell r="A6101" t="str">
            <v>HORSENS</v>
          </cell>
          <cell r="C6101" t="str">
            <v>HANDICAP</v>
          </cell>
          <cell r="I6101" t="str">
            <v>Ture</v>
          </cell>
          <cell r="V6101">
            <v>45</v>
          </cell>
        </row>
        <row r="6102">
          <cell r="A6102" t="str">
            <v>HORSENS</v>
          </cell>
          <cell r="C6102" t="str">
            <v>HANDICAP</v>
          </cell>
          <cell r="I6102" t="str">
            <v>Rejselængde</v>
          </cell>
          <cell r="V6102">
            <v>1081</v>
          </cell>
        </row>
        <row r="6103">
          <cell r="A6103" t="str">
            <v>HORSENS</v>
          </cell>
          <cell r="C6103" t="str">
            <v>HANDICAP</v>
          </cell>
          <cell r="I6103" t="str">
            <v>Passagerer</v>
          </cell>
          <cell r="V6103">
            <v>52</v>
          </cell>
        </row>
        <row r="6104">
          <cell r="A6104" t="str">
            <v>HORSENS</v>
          </cell>
          <cell r="C6104" t="str">
            <v>HANDICAP</v>
          </cell>
          <cell r="I6104" t="str">
            <v>Netto</v>
          </cell>
          <cell r="V6104">
            <v>8832.36</v>
          </cell>
        </row>
        <row r="6105">
          <cell r="A6105" t="str">
            <v>HORSENS</v>
          </cell>
          <cell r="C6105" t="str">
            <v>HANDICAP</v>
          </cell>
          <cell r="I6105" t="str">
            <v>Adm.omk</v>
          </cell>
          <cell r="V6105">
            <v>0</v>
          </cell>
        </row>
        <row r="6106">
          <cell r="A6106" t="str">
            <v>HORSENS</v>
          </cell>
          <cell r="C6106" t="str">
            <v>HANDICAP</v>
          </cell>
          <cell r="I6106" t="str">
            <v>EB</v>
          </cell>
          <cell r="V6106">
            <v>1538</v>
          </cell>
        </row>
        <row r="6107">
          <cell r="A6107" t="str">
            <v>HORSENS</v>
          </cell>
          <cell r="C6107" t="str">
            <v>HANDICAP</v>
          </cell>
          <cell r="I6107" t="str">
            <v>Ture</v>
          </cell>
          <cell r="V6107">
            <v>13</v>
          </cell>
        </row>
        <row r="6108">
          <cell r="A6108" t="str">
            <v>HORSENS</v>
          </cell>
          <cell r="C6108" t="str">
            <v>HANDICAP</v>
          </cell>
          <cell r="I6108" t="str">
            <v>Rejselængde</v>
          </cell>
          <cell r="V6108">
            <v>311</v>
          </cell>
        </row>
        <row r="6109">
          <cell r="A6109" t="str">
            <v>HORSENS</v>
          </cell>
          <cell r="C6109" t="str">
            <v>HANDICAP</v>
          </cell>
          <cell r="I6109" t="str">
            <v>Passagerer</v>
          </cell>
          <cell r="V6109">
            <v>19</v>
          </cell>
        </row>
        <row r="6110">
          <cell r="A6110" t="str">
            <v>HORSENS</v>
          </cell>
          <cell r="C6110" t="str">
            <v>HANDICAP</v>
          </cell>
          <cell r="I6110" t="str">
            <v>Netto</v>
          </cell>
          <cell r="V6110">
            <v>20174.870000000003</v>
          </cell>
        </row>
        <row r="6111">
          <cell r="A6111" t="str">
            <v>HORSENS</v>
          </cell>
          <cell r="C6111" t="str">
            <v>HANDICAP</v>
          </cell>
          <cell r="I6111" t="str">
            <v>Adm.omk</v>
          </cell>
          <cell r="V6111">
            <v>0</v>
          </cell>
        </row>
        <row r="6112">
          <cell r="A6112" t="str">
            <v>HORSENS</v>
          </cell>
          <cell r="C6112" t="str">
            <v>HANDICAP</v>
          </cell>
          <cell r="I6112" t="str">
            <v>EB</v>
          </cell>
          <cell r="V6112">
            <v>6040</v>
          </cell>
        </row>
        <row r="6113">
          <cell r="A6113" t="str">
            <v>HORSENS</v>
          </cell>
          <cell r="C6113" t="str">
            <v>HANDICAP</v>
          </cell>
          <cell r="I6113" t="str">
            <v>Ture</v>
          </cell>
          <cell r="V6113">
            <v>68</v>
          </cell>
        </row>
        <row r="6114">
          <cell r="A6114" t="str">
            <v>HORSENS</v>
          </cell>
          <cell r="C6114" t="str">
            <v>HANDICAP</v>
          </cell>
          <cell r="I6114" t="str">
            <v>Rejselængde</v>
          </cell>
          <cell r="V6114">
            <v>1459</v>
          </cell>
        </row>
        <row r="6115">
          <cell r="A6115" t="str">
            <v>HORSENS</v>
          </cell>
          <cell r="C6115" t="str">
            <v>HANDICAP</v>
          </cell>
          <cell r="I6115" t="str">
            <v>Passagerer</v>
          </cell>
          <cell r="V6115">
            <v>73</v>
          </cell>
        </row>
        <row r="6116">
          <cell r="A6116" t="str">
            <v>HORSENS</v>
          </cell>
          <cell r="C6116" t="str">
            <v>HANDICAP</v>
          </cell>
          <cell r="I6116" t="str">
            <v>Netto</v>
          </cell>
          <cell r="V6116">
            <v>882.74</v>
          </cell>
        </row>
        <row r="6117">
          <cell r="A6117" t="str">
            <v>HORSENS</v>
          </cell>
          <cell r="C6117" t="str">
            <v>HANDICAP</v>
          </cell>
          <cell r="I6117" t="str">
            <v>Adm.omk</v>
          </cell>
          <cell r="V6117">
            <v>0</v>
          </cell>
        </row>
        <row r="6118">
          <cell r="A6118" t="str">
            <v>HORSENS</v>
          </cell>
          <cell r="C6118" t="str">
            <v>HANDICAP</v>
          </cell>
          <cell r="I6118" t="str">
            <v>EB</v>
          </cell>
          <cell r="V6118">
            <v>200</v>
          </cell>
        </row>
        <row r="6119">
          <cell r="A6119" t="str">
            <v>HORSENS</v>
          </cell>
          <cell r="C6119" t="str">
            <v>HANDICAP</v>
          </cell>
          <cell r="I6119" t="str">
            <v>Ture</v>
          </cell>
          <cell r="V6119">
            <v>1</v>
          </cell>
        </row>
        <row r="6120">
          <cell r="A6120" t="str">
            <v>HORSENS</v>
          </cell>
          <cell r="C6120" t="str">
            <v>HANDICAP</v>
          </cell>
          <cell r="I6120" t="str">
            <v>Rejselængde</v>
          </cell>
          <cell r="V6120">
            <v>25</v>
          </cell>
        </row>
        <row r="6121">
          <cell r="A6121" t="str">
            <v>HORSENS</v>
          </cell>
          <cell r="C6121" t="str">
            <v>HANDICAP</v>
          </cell>
          <cell r="I6121" t="str">
            <v>Passagerer</v>
          </cell>
          <cell r="V6121">
            <v>3</v>
          </cell>
        </row>
        <row r="6122">
          <cell r="A6122" t="str">
            <v>HORSENS</v>
          </cell>
          <cell r="C6122" t="str">
            <v>HANDICAP</v>
          </cell>
          <cell r="I6122" t="str">
            <v>Netto</v>
          </cell>
          <cell r="V6122">
            <v>5595.35</v>
          </cell>
        </row>
        <row r="6123">
          <cell r="A6123" t="str">
            <v>HORSENS</v>
          </cell>
          <cell r="C6123" t="str">
            <v>HANDICAP</v>
          </cell>
          <cell r="I6123" t="str">
            <v>Adm.omk</v>
          </cell>
          <cell r="V6123">
            <v>0</v>
          </cell>
        </row>
        <row r="6124">
          <cell r="A6124" t="str">
            <v>HORSENS</v>
          </cell>
          <cell r="C6124" t="str">
            <v>HANDICAP</v>
          </cell>
          <cell r="I6124" t="str">
            <v>EB</v>
          </cell>
          <cell r="V6124">
            <v>1640</v>
          </cell>
        </row>
        <row r="6125">
          <cell r="A6125" t="str">
            <v>HORSENS</v>
          </cell>
          <cell r="C6125" t="str">
            <v>HANDICAP</v>
          </cell>
          <cell r="I6125" t="str">
            <v>Ture</v>
          </cell>
          <cell r="V6125">
            <v>18</v>
          </cell>
        </row>
        <row r="6126">
          <cell r="A6126" t="str">
            <v>HORSENS</v>
          </cell>
          <cell r="C6126" t="str">
            <v>HANDICAP</v>
          </cell>
          <cell r="I6126" t="str">
            <v>Rejselængde</v>
          </cell>
          <cell r="V6126">
            <v>410</v>
          </cell>
        </row>
        <row r="6127">
          <cell r="A6127" t="str">
            <v>HORSENS</v>
          </cell>
          <cell r="C6127" t="str">
            <v>HANDICAP</v>
          </cell>
          <cell r="I6127" t="str">
            <v>Passagerer</v>
          </cell>
          <cell r="V6127">
            <v>18</v>
          </cell>
        </row>
        <row r="6128">
          <cell r="A6128" t="str">
            <v>HORSENS</v>
          </cell>
          <cell r="C6128" t="str">
            <v>HANDICAP</v>
          </cell>
          <cell r="I6128" t="str">
            <v>Netto</v>
          </cell>
          <cell r="V6128">
            <v>1861.02</v>
          </cell>
        </row>
        <row r="6129">
          <cell r="A6129" t="str">
            <v>HORSENS</v>
          </cell>
          <cell r="C6129" t="str">
            <v>HANDICAP</v>
          </cell>
          <cell r="I6129" t="str">
            <v>Adm.omk</v>
          </cell>
          <cell r="V6129">
            <v>0</v>
          </cell>
        </row>
        <row r="6130">
          <cell r="A6130" t="str">
            <v>HORSENS</v>
          </cell>
          <cell r="C6130" t="str">
            <v>HANDICAP</v>
          </cell>
          <cell r="I6130" t="str">
            <v>EB</v>
          </cell>
          <cell r="V6130">
            <v>699</v>
          </cell>
        </row>
        <row r="6131">
          <cell r="A6131" t="str">
            <v>HORSENS</v>
          </cell>
          <cell r="C6131" t="str">
            <v>HANDICAP</v>
          </cell>
          <cell r="I6131" t="str">
            <v>Ture</v>
          </cell>
          <cell r="V6131">
            <v>1</v>
          </cell>
        </row>
        <row r="6132">
          <cell r="A6132" t="str">
            <v>HORSENS</v>
          </cell>
          <cell r="C6132" t="str">
            <v>HANDICAP</v>
          </cell>
          <cell r="I6132" t="str">
            <v>Rejselængde</v>
          </cell>
          <cell r="V6132">
            <v>123</v>
          </cell>
        </row>
        <row r="6133">
          <cell r="A6133" t="str">
            <v>HORSENS</v>
          </cell>
          <cell r="C6133" t="str">
            <v>HANDICAP</v>
          </cell>
          <cell r="I6133" t="str">
            <v>Passagerer</v>
          </cell>
          <cell r="V6133">
            <v>1</v>
          </cell>
        </row>
        <row r="6134">
          <cell r="A6134" t="str">
            <v>HORSENS</v>
          </cell>
          <cell r="C6134" t="str">
            <v>HANDICAP</v>
          </cell>
          <cell r="I6134" t="str">
            <v>Netto</v>
          </cell>
          <cell r="V6134">
            <v>403.99</v>
          </cell>
        </row>
        <row r="6135">
          <cell r="A6135" t="str">
            <v>HORSENS</v>
          </cell>
          <cell r="C6135" t="str">
            <v>HANDICAP</v>
          </cell>
          <cell r="I6135" t="str">
            <v>Adm.omk</v>
          </cell>
          <cell r="V6135">
            <v>0</v>
          </cell>
        </row>
        <row r="6136">
          <cell r="A6136" t="str">
            <v>HORSENS</v>
          </cell>
          <cell r="C6136" t="str">
            <v>HANDICAP</v>
          </cell>
          <cell r="I6136" t="str">
            <v>EB</v>
          </cell>
          <cell r="V6136">
            <v>532</v>
          </cell>
        </row>
        <row r="6137">
          <cell r="A6137" t="str">
            <v>HORSENS</v>
          </cell>
          <cell r="C6137" t="str">
            <v>HANDICAP</v>
          </cell>
          <cell r="I6137" t="str">
            <v>Ture</v>
          </cell>
          <cell r="V6137">
            <v>1</v>
          </cell>
        </row>
        <row r="6138">
          <cell r="A6138" t="str">
            <v>HORSENS</v>
          </cell>
          <cell r="C6138" t="str">
            <v>HANDICAP</v>
          </cell>
          <cell r="I6138" t="str">
            <v>Rejselængde</v>
          </cell>
          <cell r="V6138">
            <v>111</v>
          </cell>
        </row>
        <row r="6139">
          <cell r="A6139" t="str">
            <v>HORSENS</v>
          </cell>
          <cell r="C6139" t="str">
            <v>HANDICAP</v>
          </cell>
          <cell r="I6139" t="str">
            <v>Passagerer</v>
          </cell>
          <cell r="V6139">
            <v>1</v>
          </cell>
        </row>
        <row r="6140">
          <cell r="A6140" t="str">
            <v>HORSENS</v>
          </cell>
          <cell r="C6140" t="str">
            <v>HANDICAP</v>
          </cell>
          <cell r="I6140" t="str">
            <v>Netto</v>
          </cell>
          <cell r="V6140">
            <v>5247.72</v>
          </cell>
        </row>
        <row r="6141">
          <cell r="A6141" t="str">
            <v>HORSENS</v>
          </cell>
          <cell r="C6141" t="str">
            <v>HANDICAP</v>
          </cell>
          <cell r="I6141" t="str">
            <v>Adm.omk</v>
          </cell>
          <cell r="V6141">
            <v>0</v>
          </cell>
        </row>
        <row r="6142">
          <cell r="A6142" t="str">
            <v>HORSENS</v>
          </cell>
          <cell r="C6142" t="str">
            <v>HANDICAP</v>
          </cell>
          <cell r="I6142" t="str">
            <v>EB</v>
          </cell>
          <cell r="V6142">
            <v>1680</v>
          </cell>
        </row>
        <row r="6143">
          <cell r="A6143" t="str">
            <v>HORSENS</v>
          </cell>
          <cell r="C6143" t="str">
            <v>HANDICAP</v>
          </cell>
          <cell r="I6143" t="str">
            <v>Ture</v>
          </cell>
          <cell r="V6143">
            <v>5</v>
          </cell>
        </row>
        <row r="6144">
          <cell r="A6144" t="str">
            <v>HORSENS</v>
          </cell>
          <cell r="C6144" t="str">
            <v>HANDICAP</v>
          </cell>
          <cell r="I6144" t="str">
            <v>Rejselængde</v>
          </cell>
          <cell r="V6144">
            <v>420</v>
          </cell>
        </row>
        <row r="6145">
          <cell r="A6145" t="str">
            <v>HORSENS</v>
          </cell>
          <cell r="C6145" t="str">
            <v>HANDICAP</v>
          </cell>
          <cell r="I6145" t="str">
            <v>Passagerer</v>
          </cell>
          <cell r="V6145">
            <v>5</v>
          </cell>
        </row>
        <row r="6146">
          <cell r="A6146" t="str">
            <v>HORSENS</v>
          </cell>
          <cell r="C6146" t="str">
            <v>HANDICAP</v>
          </cell>
          <cell r="I6146" t="str">
            <v>Netto</v>
          </cell>
          <cell r="V6146">
            <v>4905.68</v>
          </cell>
        </row>
        <row r="6147">
          <cell r="A6147" t="str">
            <v>HORSENS</v>
          </cell>
          <cell r="C6147" t="str">
            <v>HANDICAP</v>
          </cell>
          <cell r="I6147" t="str">
            <v>Adm.omk</v>
          </cell>
          <cell r="V6147">
            <v>0</v>
          </cell>
        </row>
        <row r="6148">
          <cell r="A6148" t="str">
            <v>HORSENS</v>
          </cell>
          <cell r="C6148" t="str">
            <v>HANDICAP</v>
          </cell>
          <cell r="I6148" t="str">
            <v>EB</v>
          </cell>
          <cell r="V6148">
            <v>2586</v>
          </cell>
        </row>
        <row r="6149">
          <cell r="A6149" t="str">
            <v>HORSENS</v>
          </cell>
          <cell r="C6149" t="str">
            <v>HANDICAP</v>
          </cell>
          <cell r="I6149" t="str">
            <v>Ture</v>
          </cell>
          <cell r="V6149">
            <v>8</v>
          </cell>
        </row>
        <row r="6150">
          <cell r="A6150" t="str">
            <v>HORSENS</v>
          </cell>
          <cell r="C6150" t="str">
            <v>HANDICAP</v>
          </cell>
          <cell r="I6150" t="str">
            <v>Rejselængde</v>
          </cell>
          <cell r="V6150">
            <v>613</v>
          </cell>
        </row>
        <row r="6151">
          <cell r="A6151" t="str">
            <v>HORSENS</v>
          </cell>
          <cell r="C6151" t="str">
            <v>HANDICAP</v>
          </cell>
          <cell r="I6151" t="str">
            <v>Passagerer</v>
          </cell>
          <cell r="V6151">
            <v>9</v>
          </cell>
        </row>
        <row r="6152">
          <cell r="A6152" t="str">
            <v>HORSENS</v>
          </cell>
          <cell r="C6152" t="str">
            <v>HANDICAP</v>
          </cell>
          <cell r="I6152" t="str">
            <v>Netto</v>
          </cell>
          <cell r="V6152">
            <v>4093.33</v>
          </cell>
        </row>
        <row r="6153">
          <cell r="A6153" t="str">
            <v>HORSENS</v>
          </cell>
          <cell r="C6153" t="str">
            <v>HANDICAP</v>
          </cell>
          <cell r="I6153" t="str">
            <v>Adm.omk</v>
          </cell>
          <cell r="V6153">
            <v>0</v>
          </cell>
        </row>
        <row r="6154">
          <cell r="A6154" t="str">
            <v>HORSENS</v>
          </cell>
          <cell r="C6154" t="str">
            <v>HANDICAP</v>
          </cell>
          <cell r="I6154" t="str">
            <v>EB</v>
          </cell>
          <cell r="V6154">
            <v>908</v>
          </cell>
        </row>
        <row r="6155">
          <cell r="A6155" t="str">
            <v>HORSENS</v>
          </cell>
          <cell r="C6155" t="str">
            <v>HANDICAP</v>
          </cell>
          <cell r="I6155" t="str">
            <v>Ture</v>
          </cell>
          <cell r="V6155">
            <v>3</v>
          </cell>
        </row>
        <row r="6156">
          <cell r="A6156" t="str">
            <v>HORSENS</v>
          </cell>
          <cell r="C6156" t="str">
            <v>HANDICAP</v>
          </cell>
          <cell r="I6156" t="str">
            <v>Rejselængde</v>
          </cell>
          <cell r="V6156">
            <v>227</v>
          </cell>
        </row>
        <row r="6157">
          <cell r="A6157" t="str">
            <v>HORSENS</v>
          </cell>
          <cell r="C6157" t="str">
            <v>HANDICAP</v>
          </cell>
          <cell r="I6157" t="str">
            <v>Passagerer</v>
          </cell>
          <cell r="V6157">
            <v>3</v>
          </cell>
        </row>
        <row r="6158">
          <cell r="A6158" t="str">
            <v>HORSENS</v>
          </cell>
          <cell r="C6158" t="str">
            <v>HANDICAP</v>
          </cell>
          <cell r="I6158" t="str">
            <v>Netto</v>
          </cell>
          <cell r="V6158">
            <v>7815.97</v>
          </cell>
        </row>
        <row r="6159">
          <cell r="A6159" t="str">
            <v>HORSENS</v>
          </cell>
          <cell r="C6159" t="str">
            <v>HANDICAP</v>
          </cell>
          <cell r="I6159" t="str">
            <v>Adm.omk</v>
          </cell>
          <cell r="V6159">
            <v>0</v>
          </cell>
        </row>
        <row r="6160">
          <cell r="A6160" t="str">
            <v>HORSENS</v>
          </cell>
          <cell r="C6160" t="str">
            <v>HANDICAP</v>
          </cell>
          <cell r="I6160" t="str">
            <v>EB</v>
          </cell>
          <cell r="V6160">
            <v>2912</v>
          </cell>
        </row>
        <row r="6161">
          <cell r="A6161" t="str">
            <v>HORSENS</v>
          </cell>
          <cell r="C6161" t="str">
            <v>HANDICAP</v>
          </cell>
          <cell r="I6161" t="str">
            <v>Ture</v>
          </cell>
          <cell r="V6161">
            <v>9</v>
          </cell>
        </row>
        <row r="6162">
          <cell r="A6162" t="str">
            <v>HORSENS</v>
          </cell>
          <cell r="C6162" t="str">
            <v>HANDICAP</v>
          </cell>
          <cell r="I6162" t="str">
            <v>Rejselængde</v>
          </cell>
          <cell r="V6162">
            <v>659</v>
          </cell>
        </row>
        <row r="6163">
          <cell r="A6163" t="str">
            <v>HORSENS</v>
          </cell>
          <cell r="C6163" t="str">
            <v>HANDICAP</v>
          </cell>
          <cell r="I6163" t="str">
            <v>Passagerer</v>
          </cell>
          <cell r="V6163">
            <v>17</v>
          </cell>
        </row>
        <row r="6164">
          <cell r="A6164" t="str">
            <v>HORSENS</v>
          </cell>
          <cell r="C6164" t="str">
            <v>HANDICAP</v>
          </cell>
          <cell r="I6164" t="str">
            <v>Netto</v>
          </cell>
          <cell r="V6164">
            <v>2185.27</v>
          </cell>
        </row>
        <row r="6165">
          <cell r="A6165" t="str">
            <v>HORSENS</v>
          </cell>
          <cell r="C6165" t="str">
            <v>HANDICAP</v>
          </cell>
          <cell r="I6165" t="str">
            <v>Adm.omk</v>
          </cell>
          <cell r="V6165">
            <v>0</v>
          </cell>
        </row>
        <row r="6166">
          <cell r="A6166" t="str">
            <v>HORSENS</v>
          </cell>
          <cell r="C6166" t="str">
            <v>HANDICAP</v>
          </cell>
          <cell r="I6166" t="str">
            <v>EB</v>
          </cell>
          <cell r="V6166">
            <v>1068</v>
          </cell>
        </row>
        <row r="6167">
          <cell r="A6167" t="str">
            <v>HORSENS</v>
          </cell>
          <cell r="C6167" t="str">
            <v>HANDICAP</v>
          </cell>
          <cell r="I6167" t="str">
            <v>Ture</v>
          </cell>
          <cell r="V6167">
            <v>3</v>
          </cell>
        </row>
        <row r="6168">
          <cell r="A6168" t="str">
            <v>HORSENS</v>
          </cell>
          <cell r="C6168" t="str">
            <v>HANDICAP</v>
          </cell>
          <cell r="I6168" t="str">
            <v>Rejselængde</v>
          </cell>
          <cell r="V6168">
            <v>267</v>
          </cell>
        </row>
        <row r="6169">
          <cell r="A6169" t="str">
            <v>HORSENS</v>
          </cell>
          <cell r="C6169" t="str">
            <v>HANDICAP</v>
          </cell>
          <cell r="I6169" t="str">
            <v>Passagerer</v>
          </cell>
          <cell r="V6169">
            <v>3</v>
          </cell>
        </row>
        <row r="6170">
          <cell r="A6170" t="str">
            <v>HORSENS</v>
          </cell>
          <cell r="C6170" t="str">
            <v>HANDICAP</v>
          </cell>
          <cell r="I6170" t="str">
            <v>Netto</v>
          </cell>
          <cell r="V6170">
            <v>1771.9</v>
          </cell>
        </row>
        <row r="6171">
          <cell r="A6171" t="str">
            <v>HORSENS</v>
          </cell>
          <cell r="C6171" t="str">
            <v>HANDICAP</v>
          </cell>
          <cell r="I6171" t="str">
            <v>Adm.omk</v>
          </cell>
          <cell r="V6171">
            <v>0</v>
          </cell>
        </row>
        <row r="6172">
          <cell r="A6172" t="str">
            <v>HORSENS</v>
          </cell>
          <cell r="C6172" t="str">
            <v>HANDICAP</v>
          </cell>
          <cell r="I6172" t="str">
            <v>EB</v>
          </cell>
          <cell r="V6172">
            <v>324</v>
          </cell>
        </row>
        <row r="6173">
          <cell r="A6173" t="str">
            <v>HORSENS</v>
          </cell>
          <cell r="C6173" t="str">
            <v>HANDICAP</v>
          </cell>
          <cell r="I6173" t="str">
            <v>Ture</v>
          </cell>
          <cell r="V6173">
            <v>1</v>
          </cell>
        </row>
        <row r="6174">
          <cell r="A6174" t="str">
            <v>HORSENS</v>
          </cell>
          <cell r="C6174" t="str">
            <v>HANDICAP</v>
          </cell>
          <cell r="I6174" t="str">
            <v>Rejselængde</v>
          </cell>
          <cell r="V6174">
            <v>81</v>
          </cell>
        </row>
        <row r="6175">
          <cell r="A6175" t="str">
            <v>HORSENS</v>
          </cell>
          <cell r="C6175" t="str">
            <v>HANDICAP</v>
          </cell>
          <cell r="I6175" t="str">
            <v>Passagerer</v>
          </cell>
          <cell r="V6175">
            <v>1</v>
          </cell>
        </row>
        <row r="6176">
          <cell r="A6176" t="str">
            <v>HORSENS</v>
          </cell>
          <cell r="C6176" t="str">
            <v>HANDICAP</v>
          </cell>
          <cell r="I6176" t="str">
            <v>Netto</v>
          </cell>
          <cell r="V6176">
            <v>29054.539999999997</v>
          </cell>
        </row>
        <row r="6177">
          <cell r="A6177" t="str">
            <v>HORSENS</v>
          </cell>
          <cell r="C6177" t="str">
            <v>HANDICAP</v>
          </cell>
          <cell r="I6177" t="str">
            <v>Adm.omk</v>
          </cell>
          <cell r="V6177">
            <v>0</v>
          </cell>
        </row>
        <row r="6178">
          <cell r="A6178" t="str">
            <v>HORSENS</v>
          </cell>
          <cell r="C6178" t="str">
            <v>HANDICAP</v>
          </cell>
          <cell r="I6178" t="str">
            <v>EB</v>
          </cell>
          <cell r="V6178">
            <v>5654</v>
          </cell>
        </row>
        <row r="6179">
          <cell r="A6179" t="str">
            <v>HORSENS</v>
          </cell>
          <cell r="C6179" t="str">
            <v>HANDICAP</v>
          </cell>
          <cell r="I6179" t="str">
            <v>Ture</v>
          </cell>
          <cell r="V6179">
            <v>44</v>
          </cell>
        </row>
        <row r="6180">
          <cell r="A6180" t="str">
            <v>HORSENS</v>
          </cell>
          <cell r="C6180" t="str">
            <v>HANDICAP</v>
          </cell>
          <cell r="I6180" t="str">
            <v>Rejselængde</v>
          </cell>
          <cell r="V6180">
            <v>1308</v>
          </cell>
        </row>
        <row r="6181">
          <cell r="A6181" t="str">
            <v>HORSENS</v>
          </cell>
          <cell r="C6181" t="str">
            <v>HANDICAP</v>
          </cell>
          <cell r="I6181" t="str">
            <v>Passagerer</v>
          </cell>
          <cell r="V6181">
            <v>52</v>
          </cell>
        </row>
        <row r="6182">
          <cell r="A6182" t="str">
            <v>HORSENS</v>
          </cell>
          <cell r="C6182" t="str">
            <v>HANDICAP</v>
          </cell>
          <cell r="I6182" t="str">
            <v>Netto</v>
          </cell>
          <cell r="V6182">
            <v>10083.709999999999</v>
          </cell>
        </row>
        <row r="6183">
          <cell r="A6183" t="str">
            <v>HORSENS</v>
          </cell>
          <cell r="C6183" t="str">
            <v>HANDICAP</v>
          </cell>
          <cell r="I6183" t="str">
            <v>Adm.omk</v>
          </cell>
          <cell r="V6183">
            <v>0</v>
          </cell>
        </row>
        <row r="6184">
          <cell r="A6184" t="str">
            <v>HORSENS</v>
          </cell>
          <cell r="C6184" t="str">
            <v>HANDICAP</v>
          </cell>
          <cell r="I6184" t="str">
            <v>EB</v>
          </cell>
          <cell r="V6184">
            <v>3374</v>
          </cell>
        </row>
        <row r="6185">
          <cell r="A6185" t="str">
            <v>HORSENS</v>
          </cell>
          <cell r="C6185" t="str">
            <v>HANDICAP</v>
          </cell>
          <cell r="I6185" t="str">
            <v>Ture</v>
          </cell>
          <cell r="V6185">
            <v>27</v>
          </cell>
        </row>
        <row r="6186">
          <cell r="A6186" t="str">
            <v>HORSENS</v>
          </cell>
          <cell r="C6186" t="str">
            <v>HANDICAP</v>
          </cell>
          <cell r="I6186" t="str">
            <v>Rejselængde</v>
          </cell>
          <cell r="V6186">
            <v>739</v>
          </cell>
        </row>
        <row r="6187">
          <cell r="A6187" t="str">
            <v>HORSENS</v>
          </cell>
          <cell r="C6187" t="str">
            <v>HANDICAP</v>
          </cell>
          <cell r="I6187" t="str">
            <v>Passagerer</v>
          </cell>
          <cell r="V6187">
            <v>35</v>
          </cell>
        </row>
        <row r="6188">
          <cell r="A6188" t="str">
            <v>HORSENS</v>
          </cell>
          <cell r="C6188" t="str">
            <v>HANDICAP</v>
          </cell>
          <cell r="I6188" t="str">
            <v>Netto</v>
          </cell>
          <cell r="V6188">
            <v>22553.32</v>
          </cell>
        </row>
        <row r="6189">
          <cell r="A6189" t="str">
            <v>HORSENS</v>
          </cell>
          <cell r="C6189" t="str">
            <v>HANDICAP</v>
          </cell>
          <cell r="I6189" t="str">
            <v>Adm.omk</v>
          </cell>
          <cell r="V6189">
            <v>0</v>
          </cell>
        </row>
        <row r="6190">
          <cell r="A6190" t="str">
            <v>HORSENS</v>
          </cell>
          <cell r="C6190" t="str">
            <v>HANDICAP</v>
          </cell>
          <cell r="I6190" t="str">
            <v>EB</v>
          </cell>
          <cell r="V6190">
            <v>5260</v>
          </cell>
        </row>
        <row r="6191">
          <cell r="A6191" t="str">
            <v>HORSENS</v>
          </cell>
          <cell r="C6191" t="str">
            <v>HANDICAP</v>
          </cell>
          <cell r="I6191" t="str">
            <v>Ture</v>
          </cell>
          <cell r="V6191">
            <v>39</v>
          </cell>
        </row>
        <row r="6192">
          <cell r="A6192" t="str">
            <v>HORSENS</v>
          </cell>
          <cell r="C6192" t="str">
            <v>HANDICAP</v>
          </cell>
          <cell r="I6192" t="str">
            <v>Rejselængde</v>
          </cell>
          <cell r="V6192">
            <v>1355</v>
          </cell>
        </row>
        <row r="6193">
          <cell r="A6193" t="str">
            <v>HORSENS</v>
          </cell>
          <cell r="C6193" t="str">
            <v>HANDICAP</v>
          </cell>
          <cell r="I6193" t="str">
            <v>Passagerer</v>
          </cell>
          <cell r="V6193">
            <v>42</v>
          </cell>
        </row>
        <row r="6194">
          <cell r="A6194" t="str">
            <v>HORSENS</v>
          </cell>
          <cell r="C6194" t="str">
            <v>HANDICAP</v>
          </cell>
          <cell r="I6194" t="str">
            <v>Netto</v>
          </cell>
          <cell r="V6194">
            <v>12105.99</v>
          </cell>
        </row>
        <row r="6195">
          <cell r="A6195" t="str">
            <v>HORSENS</v>
          </cell>
          <cell r="C6195" t="str">
            <v>HANDICAP</v>
          </cell>
          <cell r="I6195" t="str">
            <v>Adm.omk</v>
          </cell>
          <cell r="V6195">
            <v>0</v>
          </cell>
        </row>
        <row r="6196">
          <cell r="A6196" t="str">
            <v>HORSENS</v>
          </cell>
          <cell r="C6196" t="str">
            <v>HANDICAP</v>
          </cell>
          <cell r="I6196" t="str">
            <v>EB</v>
          </cell>
          <cell r="V6196">
            <v>3513</v>
          </cell>
        </row>
        <row r="6197">
          <cell r="A6197" t="str">
            <v>HORSENS</v>
          </cell>
          <cell r="C6197" t="str">
            <v>HANDICAP</v>
          </cell>
          <cell r="I6197" t="str">
            <v>Ture</v>
          </cell>
          <cell r="V6197">
            <v>30</v>
          </cell>
        </row>
        <row r="6198">
          <cell r="A6198" t="str">
            <v>HORSENS</v>
          </cell>
          <cell r="C6198" t="str">
            <v>HANDICAP</v>
          </cell>
          <cell r="I6198" t="str">
            <v>Rejselængde</v>
          </cell>
          <cell r="V6198">
            <v>837</v>
          </cell>
        </row>
        <row r="6199">
          <cell r="A6199" t="str">
            <v>HORSENS</v>
          </cell>
          <cell r="C6199" t="str">
            <v>HANDICAP</v>
          </cell>
          <cell r="I6199" t="str">
            <v>Passagerer</v>
          </cell>
          <cell r="V6199">
            <v>33</v>
          </cell>
        </row>
        <row r="6200">
          <cell r="A6200" t="str">
            <v>HORSENS</v>
          </cell>
          <cell r="C6200" t="str">
            <v>HANDICAP</v>
          </cell>
          <cell r="I6200" t="str">
            <v>Netto</v>
          </cell>
          <cell r="V6200">
            <v>2981.67</v>
          </cell>
        </row>
        <row r="6201">
          <cell r="A6201" t="str">
            <v>HORSENS</v>
          </cell>
          <cell r="C6201" t="str">
            <v>HANDICAP</v>
          </cell>
          <cell r="I6201" t="str">
            <v>Adm.omk</v>
          </cell>
          <cell r="V6201">
            <v>0</v>
          </cell>
        </row>
        <row r="6202">
          <cell r="A6202" t="str">
            <v>HORSENS</v>
          </cell>
          <cell r="C6202" t="str">
            <v>HANDICAP</v>
          </cell>
          <cell r="I6202" t="str">
            <v>EB</v>
          </cell>
          <cell r="V6202">
            <v>564</v>
          </cell>
        </row>
        <row r="6203">
          <cell r="A6203" t="str">
            <v>HORSENS</v>
          </cell>
          <cell r="C6203" t="str">
            <v>HANDICAP</v>
          </cell>
          <cell r="I6203" t="str">
            <v>Ture</v>
          </cell>
          <cell r="V6203">
            <v>5</v>
          </cell>
        </row>
        <row r="6204">
          <cell r="A6204" t="str">
            <v>HORSENS</v>
          </cell>
          <cell r="C6204" t="str">
            <v>HANDICAP</v>
          </cell>
          <cell r="I6204" t="str">
            <v>Rejselængde</v>
          </cell>
          <cell r="V6204">
            <v>141</v>
          </cell>
        </row>
        <row r="6205">
          <cell r="A6205" t="str">
            <v>HORSENS</v>
          </cell>
          <cell r="C6205" t="str">
            <v>HANDICAP</v>
          </cell>
          <cell r="I6205" t="str">
            <v>Passagerer</v>
          </cell>
          <cell r="V6205">
            <v>5</v>
          </cell>
        </row>
        <row r="6206">
          <cell r="A6206" t="str">
            <v>HORSENS</v>
          </cell>
          <cell r="C6206" t="str">
            <v>HANDICAP</v>
          </cell>
          <cell r="I6206" t="str">
            <v>Netto</v>
          </cell>
          <cell r="V6206">
            <v>2163.83</v>
          </cell>
        </row>
        <row r="6207">
          <cell r="A6207" t="str">
            <v>HORSENS</v>
          </cell>
          <cell r="C6207" t="str">
            <v>HANDICAP</v>
          </cell>
          <cell r="I6207" t="str">
            <v>Adm.omk</v>
          </cell>
          <cell r="V6207">
            <v>0</v>
          </cell>
        </row>
        <row r="6208">
          <cell r="A6208" t="str">
            <v>HORSENS</v>
          </cell>
          <cell r="C6208" t="str">
            <v>HANDICAP</v>
          </cell>
          <cell r="I6208" t="str">
            <v>EB</v>
          </cell>
          <cell r="V6208">
            <v>656</v>
          </cell>
        </row>
        <row r="6209">
          <cell r="A6209" t="str">
            <v>HORSENS</v>
          </cell>
          <cell r="C6209" t="str">
            <v>HANDICAP</v>
          </cell>
          <cell r="I6209" t="str">
            <v>Ture</v>
          </cell>
          <cell r="V6209">
            <v>2</v>
          </cell>
        </row>
        <row r="6210">
          <cell r="A6210" t="str">
            <v>HORSENS</v>
          </cell>
          <cell r="C6210" t="str">
            <v>HANDICAP</v>
          </cell>
          <cell r="I6210" t="str">
            <v>Rejselængde</v>
          </cell>
          <cell r="V6210">
            <v>127</v>
          </cell>
        </row>
        <row r="6211">
          <cell r="A6211" t="str">
            <v>HORSENS</v>
          </cell>
          <cell r="C6211" t="str">
            <v>HANDICAP</v>
          </cell>
          <cell r="I6211" t="str">
            <v>Passagerer</v>
          </cell>
          <cell r="V6211">
            <v>3</v>
          </cell>
        </row>
        <row r="6212">
          <cell r="A6212" t="str">
            <v>HORSENS</v>
          </cell>
          <cell r="C6212" t="str">
            <v>HANDICAP</v>
          </cell>
          <cell r="I6212" t="str">
            <v>Netto</v>
          </cell>
          <cell r="V6212">
            <v>4195.82</v>
          </cell>
        </row>
        <row r="6213">
          <cell r="A6213" t="str">
            <v>HORSENS</v>
          </cell>
          <cell r="C6213" t="str">
            <v>HANDICAP</v>
          </cell>
          <cell r="I6213" t="str">
            <v>Adm.omk</v>
          </cell>
          <cell r="V6213">
            <v>0</v>
          </cell>
        </row>
        <row r="6214">
          <cell r="A6214" t="str">
            <v>HORSENS</v>
          </cell>
          <cell r="C6214" t="str">
            <v>HANDICAP</v>
          </cell>
          <cell r="I6214" t="str">
            <v>EB</v>
          </cell>
          <cell r="V6214">
            <v>2096</v>
          </cell>
        </row>
        <row r="6215">
          <cell r="A6215" t="str">
            <v>HORSENS</v>
          </cell>
          <cell r="C6215" t="str">
            <v>HANDICAP</v>
          </cell>
          <cell r="I6215" t="str">
            <v>Ture</v>
          </cell>
          <cell r="V6215">
            <v>7</v>
          </cell>
        </row>
        <row r="6216">
          <cell r="A6216" t="str">
            <v>HORSENS</v>
          </cell>
          <cell r="C6216" t="str">
            <v>HANDICAP</v>
          </cell>
          <cell r="I6216" t="str">
            <v>Rejselængde</v>
          </cell>
          <cell r="V6216">
            <v>524</v>
          </cell>
        </row>
        <row r="6217">
          <cell r="A6217" t="str">
            <v>HORSENS</v>
          </cell>
          <cell r="C6217" t="str">
            <v>HANDICAP</v>
          </cell>
          <cell r="I6217" t="str">
            <v>Passagerer</v>
          </cell>
          <cell r="V6217">
            <v>7</v>
          </cell>
        </row>
        <row r="6218">
          <cell r="A6218" t="str">
            <v>HORSENS</v>
          </cell>
          <cell r="C6218" t="str">
            <v>HANDICAP</v>
          </cell>
          <cell r="I6218" t="str">
            <v>Netto</v>
          </cell>
          <cell r="V6218">
            <v>6336.3899999999994</v>
          </cell>
        </row>
        <row r="6219">
          <cell r="A6219" t="str">
            <v>HORSENS</v>
          </cell>
          <cell r="C6219" t="str">
            <v>HANDICAP</v>
          </cell>
          <cell r="I6219" t="str">
            <v>Adm.omk</v>
          </cell>
          <cell r="V6219">
            <v>0</v>
          </cell>
        </row>
        <row r="6220">
          <cell r="A6220" t="str">
            <v>HORSENS</v>
          </cell>
          <cell r="C6220" t="str">
            <v>HANDICAP</v>
          </cell>
          <cell r="I6220" t="str">
            <v>EB</v>
          </cell>
          <cell r="V6220">
            <v>1784</v>
          </cell>
        </row>
        <row r="6221">
          <cell r="A6221" t="str">
            <v>HORSENS</v>
          </cell>
          <cell r="C6221" t="str">
            <v>HANDICAP</v>
          </cell>
          <cell r="I6221" t="str">
            <v>Ture</v>
          </cell>
          <cell r="V6221">
            <v>6</v>
          </cell>
        </row>
        <row r="6222">
          <cell r="A6222" t="str">
            <v>HORSENS</v>
          </cell>
          <cell r="C6222" t="str">
            <v>HANDICAP</v>
          </cell>
          <cell r="I6222" t="str">
            <v>Rejselængde</v>
          </cell>
          <cell r="V6222">
            <v>446</v>
          </cell>
        </row>
        <row r="6223">
          <cell r="A6223" t="str">
            <v>HORSENS</v>
          </cell>
          <cell r="C6223" t="str">
            <v>HANDICAP</v>
          </cell>
          <cell r="I6223" t="str">
            <v>Passagerer</v>
          </cell>
          <cell r="V6223">
            <v>6</v>
          </cell>
        </row>
        <row r="6224">
          <cell r="A6224" t="str">
            <v>HORSENS</v>
          </cell>
          <cell r="C6224" t="str">
            <v>HANDICAP</v>
          </cell>
          <cell r="I6224" t="str">
            <v>Netto</v>
          </cell>
          <cell r="V6224">
            <v>2320.56</v>
          </cell>
        </row>
        <row r="6225">
          <cell r="A6225" t="str">
            <v>HORSENS</v>
          </cell>
          <cell r="C6225" t="str">
            <v>HANDICAP</v>
          </cell>
          <cell r="I6225" t="str">
            <v>Adm.omk</v>
          </cell>
          <cell r="V6225">
            <v>0</v>
          </cell>
        </row>
        <row r="6226">
          <cell r="A6226" t="str">
            <v>HORSENS</v>
          </cell>
          <cell r="C6226" t="str">
            <v>HANDICAP</v>
          </cell>
          <cell r="I6226" t="str">
            <v>EB</v>
          </cell>
          <cell r="V6226">
            <v>2026</v>
          </cell>
        </row>
        <row r="6227">
          <cell r="A6227" t="str">
            <v>HORSENS</v>
          </cell>
          <cell r="C6227" t="str">
            <v>HANDICAP</v>
          </cell>
          <cell r="I6227" t="str">
            <v>Ture</v>
          </cell>
          <cell r="V6227">
            <v>6</v>
          </cell>
        </row>
        <row r="6228">
          <cell r="A6228" t="str">
            <v>HORSENS</v>
          </cell>
          <cell r="C6228" t="str">
            <v>HANDICAP</v>
          </cell>
          <cell r="I6228" t="str">
            <v>Rejselængde</v>
          </cell>
          <cell r="V6228">
            <v>472</v>
          </cell>
        </row>
        <row r="6229">
          <cell r="A6229" t="str">
            <v>HORSENS</v>
          </cell>
          <cell r="C6229" t="str">
            <v>HANDICAP</v>
          </cell>
          <cell r="I6229" t="str">
            <v>Passagerer</v>
          </cell>
          <cell r="V6229">
            <v>7</v>
          </cell>
        </row>
        <row r="6230">
          <cell r="A6230" t="str">
            <v>HORSENS</v>
          </cell>
          <cell r="C6230" t="str">
            <v>HANDICAP</v>
          </cell>
          <cell r="I6230" t="str">
            <v>Netto</v>
          </cell>
          <cell r="V6230">
            <v>1084.19</v>
          </cell>
        </row>
        <row r="6231">
          <cell r="A6231" t="str">
            <v>HORSENS</v>
          </cell>
          <cell r="C6231" t="str">
            <v>HANDICAP</v>
          </cell>
          <cell r="I6231" t="str">
            <v>Adm.omk</v>
          </cell>
          <cell r="V6231">
            <v>0</v>
          </cell>
        </row>
        <row r="6232">
          <cell r="A6232" t="str">
            <v>HORSENS</v>
          </cell>
          <cell r="C6232" t="str">
            <v>HANDICAP</v>
          </cell>
          <cell r="I6232" t="str">
            <v>EB</v>
          </cell>
          <cell r="V6232">
            <v>332</v>
          </cell>
        </row>
        <row r="6233">
          <cell r="A6233" t="str">
            <v>HORSENS</v>
          </cell>
          <cell r="C6233" t="str">
            <v>HANDICAP</v>
          </cell>
          <cell r="I6233" t="str">
            <v>Ture</v>
          </cell>
          <cell r="V6233">
            <v>1</v>
          </cell>
        </row>
        <row r="6234">
          <cell r="A6234" t="str">
            <v>HORSENS</v>
          </cell>
          <cell r="C6234" t="str">
            <v>HANDICAP</v>
          </cell>
          <cell r="I6234" t="str">
            <v>Rejselængde</v>
          </cell>
          <cell r="V6234">
            <v>83</v>
          </cell>
        </row>
        <row r="6235">
          <cell r="A6235" t="str">
            <v>HORSENS</v>
          </cell>
          <cell r="C6235" t="str">
            <v>HANDICAP</v>
          </cell>
          <cell r="I6235" t="str">
            <v>Passagerer</v>
          </cell>
          <cell r="V6235">
            <v>1</v>
          </cell>
        </row>
        <row r="6236">
          <cell r="A6236" t="str">
            <v>HORSENS</v>
          </cell>
          <cell r="C6236" t="str">
            <v>HANDICAP</v>
          </cell>
          <cell r="I6236" t="str">
            <v>Netto</v>
          </cell>
          <cell r="V6236">
            <v>1201.46</v>
          </cell>
        </row>
        <row r="6237">
          <cell r="A6237" t="str">
            <v>HORSENS</v>
          </cell>
          <cell r="C6237" t="str">
            <v>HANDICAP</v>
          </cell>
          <cell r="I6237" t="str">
            <v>Adm.omk</v>
          </cell>
          <cell r="V6237">
            <v>0</v>
          </cell>
        </row>
        <row r="6238">
          <cell r="A6238" t="str">
            <v>HORSENS</v>
          </cell>
          <cell r="C6238" t="str">
            <v>HANDICAP</v>
          </cell>
          <cell r="I6238" t="str">
            <v>EB</v>
          </cell>
          <cell r="V6238">
            <v>656</v>
          </cell>
        </row>
        <row r="6239">
          <cell r="A6239" t="str">
            <v>HORSENS</v>
          </cell>
          <cell r="C6239" t="str">
            <v>HANDICAP</v>
          </cell>
          <cell r="I6239" t="str">
            <v>Ture</v>
          </cell>
          <cell r="V6239">
            <v>2</v>
          </cell>
        </row>
        <row r="6240">
          <cell r="A6240" t="str">
            <v>HORSENS</v>
          </cell>
          <cell r="C6240" t="str">
            <v>HANDICAP</v>
          </cell>
          <cell r="I6240" t="str">
            <v>Rejselængde</v>
          </cell>
          <cell r="V6240">
            <v>164</v>
          </cell>
        </row>
        <row r="6241">
          <cell r="A6241" t="str">
            <v>HORSENS</v>
          </cell>
          <cell r="C6241" t="str">
            <v>HANDICAP</v>
          </cell>
          <cell r="I6241" t="str">
            <v>Passagerer</v>
          </cell>
          <cell r="V6241">
            <v>2</v>
          </cell>
        </row>
        <row r="6242">
          <cell r="A6242" t="str">
            <v>IKAST-BRANDE</v>
          </cell>
          <cell r="C6242" t="str">
            <v>HANDICAP</v>
          </cell>
          <cell r="I6242" t="str">
            <v>Netto</v>
          </cell>
          <cell r="V6242">
            <v>2372.7799999999997</v>
          </cell>
        </row>
        <row r="6243">
          <cell r="A6243" t="str">
            <v>IKAST-BRANDE</v>
          </cell>
          <cell r="C6243" t="str">
            <v>HANDICAP</v>
          </cell>
          <cell r="I6243" t="str">
            <v>Adm.omk</v>
          </cell>
          <cell r="V6243">
            <v>0</v>
          </cell>
        </row>
        <row r="6244">
          <cell r="A6244" t="str">
            <v>IKAST-BRANDE</v>
          </cell>
          <cell r="C6244" t="str">
            <v>HANDICAP</v>
          </cell>
          <cell r="I6244" t="str">
            <v>EB</v>
          </cell>
          <cell r="V6244">
            <v>516</v>
          </cell>
        </row>
        <row r="6245">
          <cell r="A6245" t="str">
            <v>IKAST-BRANDE</v>
          </cell>
          <cell r="C6245" t="str">
            <v>HANDICAP</v>
          </cell>
          <cell r="I6245" t="str">
            <v>Ture</v>
          </cell>
          <cell r="V6245">
            <v>2</v>
          </cell>
        </row>
        <row r="6246">
          <cell r="A6246" t="str">
            <v>IKAST-BRANDE</v>
          </cell>
          <cell r="C6246" t="str">
            <v>HANDICAP</v>
          </cell>
          <cell r="I6246" t="str">
            <v>Rejselængde</v>
          </cell>
          <cell r="V6246">
            <v>129</v>
          </cell>
        </row>
        <row r="6247">
          <cell r="A6247" t="str">
            <v>IKAST-BRANDE</v>
          </cell>
          <cell r="C6247" t="str">
            <v>HANDICAP</v>
          </cell>
          <cell r="I6247" t="str">
            <v>Passagerer</v>
          </cell>
          <cell r="V6247">
            <v>3</v>
          </cell>
        </row>
        <row r="6248">
          <cell r="A6248" t="str">
            <v>IKAST-BRANDE</v>
          </cell>
          <cell r="C6248" t="str">
            <v>HANDICAP</v>
          </cell>
          <cell r="I6248" t="str">
            <v>Netto</v>
          </cell>
          <cell r="V6248">
            <v>2928.62</v>
          </cell>
        </row>
        <row r="6249">
          <cell r="A6249" t="str">
            <v>IKAST-BRANDE</v>
          </cell>
          <cell r="C6249" t="str">
            <v>HANDICAP</v>
          </cell>
          <cell r="I6249" t="str">
            <v>Adm.omk</v>
          </cell>
          <cell r="V6249">
            <v>0</v>
          </cell>
        </row>
        <row r="6250">
          <cell r="A6250" t="str">
            <v>IKAST-BRANDE</v>
          </cell>
          <cell r="C6250" t="str">
            <v>HANDICAP</v>
          </cell>
          <cell r="I6250" t="str">
            <v>EB</v>
          </cell>
          <cell r="V6250">
            <v>1484</v>
          </cell>
        </row>
        <row r="6251">
          <cell r="A6251" t="str">
            <v>IKAST-BRANDE</v>
          </cell>
          <cell r="C6251" t="str">
            <v>HANDICAP</v>
          </cell>
          <cell r="I6251" t="str">
            <v>Ture</v>
          </cell>
          <cell r="V6251">
            <v>8</v>
          </cell>
        </row>
        <row r="6252">
          <cell r="A6252" t="str">
            <v>IKAST-BRANDE</v>
          </cell>
          <cell r="C6252" t="str">
            <v>HANDICAP</v>
          </cell>
          <cell r="I6252" t="str">
            <v>Rejselængde</v>
          </cell>
          <cell r="V6252">
            <v>334</v>
          </cell>
        </row>
        <row r="6253">
          <cell r="A6253" t="str">
            <v>IKAST-BRANDE</v>
          </cell>
          <cell r="C6253" t="str">
            <v>HANDICAP</v>
          </cell>
          <cell r="I6253" t="str">
            <v>Passagerer</v>
          </cell>
          <cell r="V6253">
            <v>10</v>
          </cell>
        </row>
        <row r="6254">
          <cell r="A6254" t="str">
            <v>IKAST-BRANDE</v>
          </cell>
          <cell r="C6254" t="str">
            <v>HANDICAP</v>
          </cell>
          <cell r="I6254" t="str">
            <v>Netto</v>
          </cell>
          <cell r="V6254">
            <v>16902.32</v>
          </cell>
        </row>
        <row r="6255">
          <cell r="A6255" t="str">
            <v>IKAST-BRANDE</v>
          </cell>
          <cell r="C6255" t="str">
            <v>HANDICAP</v>
          </cell>
          <cell r="I6255" t="str">
            <v>Adm.omk</v>
          </cell>
          <cell r="V6255">
            <v>0</v>
          </cell>
        </row>
        <row r="6256">
          <cell r="A6256" t="str">
            <v>IKAST-BRANDE</v>
          </cell>
          <cell r="C6256" t="str">
            <v>HANDICAP</v>
          </cell>
          <cell r="I6256" t="str">
            <v>EB</v>
          </cell>
          <cell r="V6256">
            <v>5731</v>
          </cell>
        </row>
        <row r="6257">
          <cell r="A6257" t="str">
            <v>IKAST-BRANDE</v>
          </cell>
          <cell r="C6257" t="str">
            <v>HANDICAP</v>
          </cell>
          <cell r="I6257" t="str">
            <v>Ture</v>
          </cell>
          <cell r="V6257">
            <v>23</v>
          </cell>
        </row>
        <row r="6258">
          <cell r="A6258" t="str">
            <v>IKAST-BRANDE</v>
          </cell>
          <cell r="C6258" t="str">
            <v>HANDICAP</v>
          </cell>
          <cell r="I6258" t="str">
            <v>Rejselængde</v>
          </cell>
          <cell r="V6258">
            <v>1393</v>
          </cell>
        </row>
        <row r="6259">
          <cell r="A6259" t="str">
            <v>IKAST-BRANDE</v>
          </cell>
          <cell r="C6259" t="str">
            <v>HANDICAP</v>
          </cell>
          <cell r="I6259" t="str">
            <v>Passagerer</v>
          </cell>
          <cell r="V6259">
            <v>24</v>
          </cell>
        </row>
        <row r="6260">
          <cell r="A6260" t="str">
            <v>IKAST-BRANDE</v>
          </cell>
          <cell r="C6260" t="str">
            <v>HANDICAP</v>
          </cell>
          <cell r="I6260" t="str">
            <v>Netto</v>
          </cell>
          <cell r="V6260">
            <v>8422.7800000000007</v>
          </cell>
        </row>
        <row r="6261">
          <cell r="A6261" t="str">
            <v>IKAST-BRANDE</v>
          </cell>
          <cell r="C6261" t="str">
            <v>HANDICAP</v>
          </cell>
          <cell r="I6261" t="str">
            <v>Adm.omk</v>
          </cell>
          <cell r="V6261">
            <v>0</v>
          </cell>
        </row>
        <row r="6262">
          <cell r="A6262" t="str">
            <v>IKAST-BRANDE</v>
          </cell>
          <cell r="C6262" t="str">
            <v>HANDICAP</v>
          </cell>
          <cell r="I6262" t="str">
            <v>EB</v>
          </cell>
          <cell r="V6262">
            <v>3872</v>
          </cell>
        </row>
        <row r="6263">
          <cell r="A6263" t="str">
            <v>IKAST-BRANDE</v>
          </cell>
          <cell r="C6263" t="str">
            <v>HANDICAP</v>
          </cell>
          <cell r="I6263" t="str">
            <v>Ture</v>
          </cell>
          <cell r="V6263">
            <v>16</v>
          </cell>
        </row>
        <row r="6264">
          <cell r="A6264" t="str">
            <v>IKAST-BRANDE</v>
          </cell>
          <cell r="C6264" t="str">
            <v>HANDICAP</v>
          </cell>
          <cell r="I6264" t="str">
            <v>Rejselængde</v>
          </cell>
          <cell r="V6264">
            <v>968</v>
          </cell>
        </row>
        <row r="6265">
          <cell r="A6265" t="str">
            <v>IKAST-BRANDE</v>
          </cell>
          <cell r="C6265" t="str">
            <v>HANDICAP</v>
          </cell>
          <cell r="I6265" t="str">
            <v>Passagerer</v>
          </cell>
          <cell r="V6265">
            <v>16</v>
          </cell>
        </row>
        <row r="6266">
          <cell r="A6266" t="str">
            <v>IKAST-BRANDE</v>
          </cell>
          <cell r="C6266" t="str">
            <v>HANDICAP</v>
          </cell>
          <cell r="I6266" t="str">
            <v>Netto</v>
          </cell>
          <cell r="V6266">
            <v>1786.9099999999999</v>
          </cell>
        </row>
        <row r="6267">
          <cell r="A6267" t="str">
            <v>IKAST-BRANDE</v>
          </cell>
          <cell r="C6267" t="str">
            <v>HANDICAP</v>
          </cell>
          <cell r="I6267" t="str">
            <v>Adm.omk</v>
          </cell>
          <cell r="V6267">
            <v>0</v>
          </cell>
        </row>
        <row r="6268">
          <cell r="A6268" t="str">
            <v>IKAST-BRANDE</v>
          </cell>
          <cell r="C6268" t="str">
            <v>HANDICAP</v>
          </cell>
          <cell r="I6268" t="str">
            <v>EB</v>
          </cell>
          <cell r="V6268">
            <v>1072</v>
          </cell>
        </row>
        <row r="6269">
          <cell r="A6269" t="str">
            <v>IKAST-BRANDE</v>
          </cell>
          <cell r="C6269" t="str">
            <v>HANDICAP</v>
          </cell>
          <cell r="I6269" t="str">
            <v>Ture</v>
          </cell>
          <cell r="V6269">
            <v>4</v>
          </cell>
        </row>
        <row r="6270">
          <cell r="A6270" t="str">
            <v>IKAST-BRANDE</v>
          </cell>
          <cell r="C6270" t="str">
            <v>HANDICAP</v>
          </cell>
          <cell r="I6270" t="str">
            <v>Rejselængde</v>
          </cell>
          <cell r="V6270">
            <v>268</v>
          </cell>
        </row>
        <row r="6271">
          <cell r="A6271" t="str">
            <v>IKAST-BRANDE</v>
          </cell>
          <cell r="C6271" t="str">
            <v>HANDICAP</v>
          </cell>
          <cell r="I6271" t="str">
            <v>Passagerer</v>
          </cell>
          <cell r="V6271">
            <v>4</v>
          </cell>
        </row>
        <row r="6272">
          <cell r="A6272" t="str">
            <v>IKAST-BRANDE</v>
          </cell>
          <cell r="C6272" t="str">
            <v>HANDICAP</v>
          </cell>
          <cell r="I6272" t="str">
            <v>Netto</v>
          </cell>
          <cell r="V6272">
            <v>535.74</v>
          </cell>
        </row>
        <row r="6273">
          <cell r="A6273" t="str">
            <v>IKAST-BRANDE</v>
          </cell>
          <cell r="C6273" t="str">
            <v>HANDICAP</v>
          </cell>
          <cell r="I6273" t="str">
            <v>Adm.omk</v>
          </cell>
          <cell r="V6273">
            <v>0</v>
          </cell>
        </row>
        <row r="6274">
          <cell r="A6274" t="str">
            <v>IKAST-BRANDE</v>
          </cell>
          <cell r="C6274" t="str">
            <v>HANDICAP</v>
          </cell>
          <cell r="I6274" t="str">
            <v>EB</v>
          </cell>
          <cell r="V6274">
            <v>0</v>
          </cell>
        </row>
        <row r="6275">
          <cell r="A6275" t="str">
            <v>IKAST-BRANDE</v>
          </cell>
          <cell r="C6275" t="str">
            <v>HANDICAP</v>
          </cell>
          <cell r="I6275" t="str">
            <v>Ture</v>
          </cell>
          <cell r="V6275">
            <v>1</v>
          </cell>
        </row>
        <row r="6276">
          <cell r="A6276" t="str">
            <v>IKAST-BRANDE</v>
          </cell>
          <cell r="C6276" t="str">
            <v>HANDICAP</v>
          </cell>
          <cell r="I6276" t="str">
            <v>Rejselængde</v>
          </cell>
          <cell r="V6276">
            <v>69</v>
          </cell>
        </row>
        <row r="6277">
          <cell r="A6277" t="str">
            <v>IKAST-BRANDE</v>
          </cell>
          <cell r="C6277" t="str">
            <v>HANDICAP</v>
          </cell>
          <cell r="I6277" t="str">
            <v>Passagerer</v>
          </cell>
          <cell r="V6277">
            <v>1</v>
          </cell>
        </row>
        <row r="6278">
          <cell r="A6278" t="str">
            <v>IKAST-BRANDE</v>
          </cell>
          <cell r="C6278" t="str">
            <v>HANDICAP</v>
          </cell>
          <cell r="I6278" t="str">
            <v>Netto</v>
          </cell>
          <cell r="V6278">
            <v>540.84</v>
          </cell>
        </row>
        <row r="6279">
          <cell r="A6279" t="str">
            <v>IKAST-BRANDE</v>
          </cell>
          <cell r="C6279" t="str">
            <v>HANDICAP</v>
          </cell>
          <cell r="I6279" t="str">
            <v>Adm.omk</v>
          </cell>
          <cell r="V6279">
            <v>0</v>
          </cell>
        </row>
        <row r="6280">
          <cell r="A6280" t="str">
            <v>IKAST-BRANDE</v>
          </cell>
          <cell r="C6280" t="str">
            <v>HANDICAP</v>
          </cell>
          <cell r="I6280" t="str">
            <v>EB</v>
          </cell>
          <cell r="V6280">
            <v>104</v>
          </cell>
        </row>
        <row r="6281">
          <cell r="A6281" t="str">
            <v>IKAST-BRANDE</v>
          </cell>
          <cell r="C6281" t="str">
            <v>HANDICAP</v>
          </cell>
          <cell r="I6281" t="str">
            <v>Ture</v>
          </cell>
          <cell r="V6281">
            <v>1</v>
          </cell>
        </row>
        <row r="6282">
          <cell r="A6282" t="str">
            <v>IKAST-BRANDE</v>
          </cell>
          <cell r="C6282" t="str">
            <v>HANDICAP</v>
          </cell>
          <cell r="I6282" t="str">
            <v>Rejselængde</v>
          </cell>
          <cell r="V6282">
            <v>26</v>
          </cell>
        </row>
        <row r="6283">
          <cell r="A6283" t="str">
            <v>IKAST-BRANDE</v>
          </cell>
          <cell r="C6283" t="str">
            <v>HANDICAP</v>
          </cell>
          <cell r="I6283" t="str">
            <v>Passagerer</v>
          </cell>
          <cell r="V6283">
            <v>1</v>
          </cell>
        </row>
        <row r="6284">
          <cell r="A6284" t="str">
            <v>IKAST-BRANDE</v>
          </cell>
          <cell r="C6284" t="str">
            <v>HANDICAP</v>
          </cell>
          <cell r="I6284" t="str">
            <v>Netto</v>
          </cell>
          <cell r="V6284">
            <v>4228.9800000000005</v>
          </cell>
        </row>
        <row r="6285">
          <cell r="A6285" t="str">
            <v>IKAST-BRANDE</v>
          </cell>
          <cell r="C6285" t="str">
            <v>HANDICAP</v>
          </cell>
          <cell r="I6285" t="str">
            <v>Adm.omk</v>
          </cell>
          <cell r="V6285">
            <v>0</v>
          </cell>
        </row>
        <row r="6286">
          <cell r="A6286" t="str">
            <v>IKAST-BRANDE</v>
          </cell>
          <cell r="C6286" t="str">
            <v>HANDICAP</v>
          </cell>
          <cell r="I6286" t="str">
            <v>EB</v>
          </cell>
          <cell r="V6286">
            <v>1088</v>
          </cell>
        </row>
        <row r="6287">
          <cell r="A6287" t="str">
            <v>IKAST-BRANDE</v>
          </cell>
          <cell r="C6287" t="str">
            <v>HANDICAP</v>
          </cell>
          <cell r="I6287" t="str">
            <v>Ture</v>
          </cell>
          <cell r="V6287">
            <v>10</v>
          </cell>
        </row>
        <row r="6288">
          <cell r="A6288" t="str">
            <v>IKAST-BRANDE</v>
          </cell>
          <cell r="C6288" t="str">
            <v>HANDICAP</v>
          </cell>
          <cell r="I6288" t="str">
            <v>Rejselængde</v>
          </cell>
          <cell r="V6288">
            <v>272</v>
          </cell>
        </row>
        <row r="6289">
          <cell r="A6289" t="str">
            <v>IKAST-BRANDE</v>
          </cell>
          <cell r="C6289" t="str">
            <v>HANDICAP</v>
          </cell>
          <cell r="I6289" t="str">
            <v>Passagerer</v>
          </cell>
          <cell r="V6289">
            <v>10</v>
          </cell>
        </row>
        <row r="6290">
          <cell r="A6290" t="str">
            <v>IKAST-BRANDE</v>
          </cell>
          <cell r="C6290" t="str">
            <v>HANDICAP</v>
          </cell>
          <cell r="I6290" t="str">
            <v>Netto</v>
          </cell>
          <cell r="V6290">
            <v>1274.8699999999999</v>
          </cell>
        </row>
        <row r="6291">
          <cell r="A6291" t="str">
            <v>IKAST-BRANDE</v>
          </cell>
          <cell r="C6291" t="str">
            <v>HANDICAP</v>
          </cell>
          <cell r="I6291" t="str">
            <v>Adm.omk</v>
          </cell>
          <cell r="V6291">
            <v>0</v>
          </cell>
        </row>
        <row r="6292">
          <cell r="A6292" t="str">
            <v>IKAST-BRANDE</v>
          </cell>
          <cell r="C6292" t="str">
            <v>HANDICAP</v>
          </cell>
          <cell r="I6292" t="str">
            <v>EB</v>
          </cell>
          <cell r="V6292">
            <v>270</v>
          </cell>
        </row>
        <row r="6293">
          <cell r="A6293" t="str">
            <v>IKAST-BRANDE</v>
          </cell>
          <cell r="C6293" t="str">
            <v>HANDICAP</v>
          </cell>
          <cell r="I6293" t="str">
            <v>Ture</v>
          </cell>
          <cell r="V6293">
            <v>2</v>
          </cell>
        </row>
        <row r="6294">
          <cell r="A6294" t="str">
            <v>IKAST-BRANDE</v>
          </cell>
          <cell r="C6294" t="str">
            <v>HANDICAP</v>
          </cell>
          <cell r="I6294" t="str">
            <v>Rejselængde</v>
          </cell>
          <cell r="V6294">
            <v>60</v>
          </cell>
        </row>
        <row r="6295">
          <cell r="A6295" t="str">
            <v>IKAST-BRANDE</v>
          </cell>
          <cell r="C6295" t="str">
            <v>HANDICAP</v>
          </cell>
          <cell r="I6295" t="str">
            <v>Passagerer</v>
          </cell>
          <cell r="V6295">
            <v>3</v>
          </cell>
        </row>
        <row r="6296">
          <cell r="A6296" t="str">
            <v>IKAST-BRANDE</v>
          </cell>
          <cell r="C6296" t="str">
            <v>HANDICAP</v>
          </cell>
          <cell r="I6296" t="str">
            <v>Netto</v>
          </cell>
          <cell r="V6296">
            <v>1418.53</v>
          </cell>
        </row>
        <row r="6297">
          <cell r="A6297" t="str">
            <v>IKAST-BRANDE</v>
          </cell>
          <cell r="C6297" t="str">
            <v>HANDICAP</v>
          </cell>
          <cell r="I6297" t="str">
            <v>Adm.omk</v>
          </cell>
          <cell r="V6297">
            <v>0</v>
          </cell>
        </row>
        <row r="6298">
          <cell r="A6298" t="str">
            <v>IKAST-BRANDE</v>
          </cell>
          <cell r="C6298" t="str">
            <v>HANDICAP</v>
          </cell>
          <cell r="I6298" t="str">
            <v>EB</v>
          </cell>
          <cell r="V6298">
            <v>572</v>
          </cell>
        </row>
        <row r="6299">
          <cell r="A6299" t="str">
            <v>IKAST-BRANDE</v>
          </cell>
          <cell r="C6299" t="str">
            <v>HANDICAP</v>
          </cell>
          <cell r="I6299" t="str">
            <v>Ture</v>
          </cell>
          <cell r="V6299">
            <v>4</v>
          </cell>
        </row>
        <row r="6300">
          <cell r="A6300" t="str">
            <v>IKAST-BRANDE</v>
          </cell>
          <cell r="C6300" t="str">
            <v>HANDICAP</v>
          </cell>
          <cell r="I6300" t="str">
            <v>Rejselængde</v>
          </cell>
          <cell r="V6300">
            <v>143</v>
          </cell>
        </row>
        <row r="6301">
          <cell r="A6301" t="str">
            <v>IKAST-BRANDE</v>
          </cell>
          <cell r="C6301" t="str">
            <v>HANDICAP</v>
          </cell>
          <cell r="I6301" t="str">
            <v>Passagerer</v>
          </cell>
          <cell r="V6301">
            <v>4</v>
          </cell>
        </row>
        <row r="6302">
          <cell r="A6302" t="str">
            <v>IKAST-BRANDE</v>
          </cell>
          <cell r="C6302" t="str">
            <v>HANDICAP</v>
          </cell>
          <cell r="I6302" t="str">
            <v>Netto</v>
          </cell>
          <cell r="V6302">
            <v>2301.3199999999997</v>
          </cell>
        </row>
        <row r="6303">
          <cell r="A6303" t="str">
            <v>IKAST-BRANDE</v>
          </cell>
          <cell r="C6303" t="str">
            <v>HANDICAP</v>
          </cell>
          <cell r="I6303" t="str">
            <v>Adm.omk</v>
          </cell>
          <cell r="V6303">
            <v>0</v>
          </cell>
        </row>
        <row r="6304">
          <cell r="A6304" t="str">
            <v>IKAST-BRANDE</v>
          </cell>
          <cell r="C6304" t="str">
            <v>HANDICAP</v>
          </cell>
          <cell r="I6304" t="str">
            <v>EB</v>
          </cell>
          <cell r="V6304">
            <v>1060</v>
          </cell>
        </row>
        <row r="6305">
          <cell r="A6305" t="str">
            <v>IKAST-BRANDE</v>
          </cell>
          <cell r="C6305" t="str">
            <v>HANDICAP</v>
          </cell>
          <cell r="I6305" t="str">
            <v>Ture</v>
          </cell>
          <cell r="V6305">
            <v>3</v>
          </cell>
        </row>
        <row r="6306">
          <cell r="A6306" t="str">
            <v>IKAST-BRANDE</v>
          </cell>
          <cell r="C6306" t="str">
            <v>HANDICAP</v>
          </cell>
          <cell r="I6306" t="str">
            <v>Rejselængde</v>
          </cell>
          <cell r="V6306">
            <v>265</v>
          </cell>
        </row>
        <row r="6307">
          <cell r="A6307" t="str">
            <v>IKAST-BRANDE</v>
          </cell>
          <cell r="C6307" t="str">
            <v>HANDICAP</v>
          </cell>
          <cell r="I6307" t="str">
            <v>Passagerer</v>
          </cell>
          <cell r="V6307">
            <v>3</v>
          </cell>
        </row>
        <row r="6308">
          <cell r="A6308" t="str">
            <v>IKAST-BRANDE</v>
          </cell>
          <cell r="C6308" t="str">
            <v>HANDICAP</v>
          </cell>
          <cell r="I6308" t="str">
            <v>Netto</v>
          </cell>
          <cell r="V6308">
            <v>1695.73</v>
          </cell>
        </row>
        <row r="6309">
          <cell r="A6309" t="str">
            <v>IKAST-BRANDE</v>
          </cell>
          <cell r="C6309" t="str">
            <v>HANDICAP</v>
          </cell>
          <cell r="I6309" t="str">
            <v>Adm.omk</v>
          </cell>
          <cell r="V6309">
            <v>0</v>
          </cell>
        </row>
        <row r="6310">
          <cell r="A6310" t="str">
            <v>IKAST-BRANDE</v>
          </cell>
          <cell r="C6310" t="str">
            <v>HANDICAP</v>
          </cell>
          <cell r="I6310" t="str">
            <v>EB</v>
          </cell>
          <cell r="V6310">
            <v>332</v>
          </cell>
        </row>
        <row r="6311">
          <cell r="A6311" t="str">
            <v>IKAST-BRANDE</v>
          </cell>
          <cell r="C6311" t="str">
            <v>HANDICAP</v>
          </cell>
          <cell r="I6311" t="str">
            <v>Ture</v>
          </cell>
          <cell r="V6311">
            <v>1</v>
          </cell>
        </row>
        <row r="6312">
          <cell r="A6312" t="str">
            <v>IKAST-BRANDE</v>
          </cell>
          <cell r="C6312" t="str">
            <v>HANDICAP</v>
          </cell>
          <cell r="I6312" t="str">
            <v>Rejselængde</v>
          </cell>
          <cell r="V6312">
            <v>83</v>
          </cell>
        </row>
        <row r="6313">
          <cell r="A6313" t="str">
            <v>IKAST-BRANDE</v>
          </cell>
          <cell r="C6313" t="str">
            <v>HANDICAP</v>
          </cell>
          <cell r="I6313" t="str">
            <v>Passagerer</v>
          </cell>
          <cell r="V6313">
            <v>2</v>
          </cell>
        </row>
        <row r="6314">
          <cell r="A6314" t="str">
            <v>IKAST-BRANDE</v>
          </cell>
          <cell r="C6314" t="str">
            <v>HANDICAP</v>
          </cell>
          <cell r="I6314" t="str">
            <v>Netto</v>
          </cell>
          <cell r="V6314">
            <v>1056.6100000000001</v>
          </cell>
        </row>
        <row r="6315">
          <cell r="A6315" t="str">
            <v>IKAST-BRANDE</v>
          </cell>
          <cell r="C6315" t="str">
            <v>HANDICAP</v>
          </cell>
          <cell r="I6315" t="str">
            <v>Adm.omk</v>
          </cell>
          <cell r="V6315">
            <v>0</v>
          </cell>
        </row>
        <row r="6316">
          <cell r="A6316" t="str">
            <v>IKAST-BRANDE</v>
          </cell>
          <cell r="C6316" t="str">
            <v>HANDICAP</v>
          </cell>
          <cell r="I6316" t="str">
            <v>EB</v>
          </cell>
          <cell r="V6316">
            <v>816</v>
          </cell>
        </row>
        <row r="6317">
          <cell r="A6317" t="str">
            <v>IKAST-BRANDE</v>
          </cell>
          <cell r="C6317" t="str">
            <v>HANDICAP</v>
          </cell>
          <cell r="I6317" t="str">
            <v>Ture</v>
          </cell>
          <cell r="V6317">
            <v>3</v>
          </cell>
        </row>
        <row r="6318">
          <cell r="A6318" t="str">
            <v>IKAST-BRANDE</v>
          </cell>
          <cell r="C6318" t="str">
            <v>HANDICAP</v>
          </cell>
          <cell r="I6318" t="str">
            <v>Rejselængde</v>
          </cell>
          <cell r="V6318">
            <v>204</v>
          </cell>
        </row>
        <row r="6319">
          <cell r="A6319" t="str">
            <v>IKAST-BRANDE</v>
          </cell>
          <cell r="C6319" t="str">
            <v>HANDICAP</v>
          </cell>
          <cell r="I6319" t="str">
            <v>Passagerer</v>
          </cell>
          <cell r="V6319">
            <v>3</v>
          </cell>
        </row>
        <row r="6320">
          <cell r="A6320" t="str">
            <v>IKAST-BRANDE</v>
          </cell>
          <cell r="C6320" t="str">
            <v>HANDICAP</v>
          </cell>
          <cell r="I6320" t="str">
            <v>Netto</v>
          </cell>
          <cell r="V6320">
            <v>300.35000000000002</v>
          </cell>
        </row>
        <row r="6321">
          <cell r="A6321" t="str">
            <v>IKAST-BRANDE</v>
          </cell>
          <cell r="C6321" t="str">
            <v>HANDICAP</v>
          </cell>
          <cell r="I6321" t="str">
            <v>Adm.omk</v>
          </cell>
          <cell r="V6321">
            <v>0</v>
          </cell>
        </row>
        <row r="6322">
          <cell r="A6322" t="str">
            <v>IKAST-BRANDE</v>
          </cell>
          <cell r="C6322" t="str">
            <v>HANDICAP</v>
          </cell>
          <cell r="I6322" t="str">
            <v>EB</v>
          </cell>
          <cell r="V6322">
            <v>204</v>
          </cell>
        </row>
        <row r="6323">
          <cell r="A6323" t="str">
            <v>IKAST-BRANDE</v>
          </cell>
          <cell r="C6323" t="str">
            <v>HANDICAP</v>
          </cell>
          <cell r="I6323" t="str">
            <v>Ture</v>
          </cell>
          <cell r="V6323">
            <v>1</v>
          </cell>
        </row>
        <row r="6324">
          <cell r="A6324" t="str">
            <v>IKAST-BRANDE</v>
          </cell>
          <cell r="C6324" t="str">
            <v>HANDICAP</v>
          </cell>
          <cell r="I6324" t="str">
            <v>Rejselængde</v>
          </cell>
          <cell r="V6324">
            <v>51</v>
          </cell>
        </row>
        <row r="6325">
          <cell r="A6325" t="str">
            <v>IKAST-BRANDE</v>
          </cell>
          <cell r="C6325" t="str">
            <v>HANDICAP</v>
          </cell>
          <cell r="I6325" t="str">
            <v>Passagerer</v>
          </cell>
          <cell r="V6325">
            <v>1</v>
          </cell>
        </row>
        <row r="6326">
          <cell r="A6326" t="str">
            <v>IKAST-BRANDE</v>
          </cell>
          <cell r="C6326" t="str">
            <v>HANDICAP</v>
          </cell>
          <cell r="I6326" t="str">
            <v>Netto</v>
          </cell>
          <cell r="V6326">
            <v>587.6</v>
          </cell>
        </row>
        <row r="6327">
          <cell r="A6327" t="str">
            <v>IKAST-BRANDE</v>
          </cell>
          <cell r="C6327" t="str">
            <v>HANDICAP</v>
          </cell>
          <cell r="I6327" t="str">
            <v>Adm.omk</v>
          </cell>
          <cell r="V6327">
            <v>0</v>
          </cell>
        </row>
        <row r="6328">
          <cell r="A6328" t="str">
            <v>IKAST-BRANDE</v>
          </cell>
          <cell r="C6328" t="str">
            <v>HANDICAP</v>
          </cell>
          <cell r="I6328" t="str">
            <v>EB</v>
          </cell>
          <cell r="V6328">
            <v>328</v>
          </cell>
        </row>
        <row r="6329">
          <cell r="A6329" t="str">
            <v>IKAST-BRANDE</v>
          </cell>
          <cell r="C6329" t="str">
            <v>HANDICAP</v>
          </cell>
          <cell r="I6329" t="str">
            <v>Ture</v>
          </cell>
          <cell r="V6329">
            <v>2</v>
          </cell>
        </row>
        <row r="6330">
          <cell r="A6330" t="str">
            <v>IKAST-BRANDE</v>
          </cell>
          <cell r="C6330" t="str">
            <v>HANDICAP</v>
          </cell>
          <cell r="I6330" t="str">
            <v>Rejselængde</v>
          </cell>
          <cell r="V6330">
            <v>82</v>
          </cell>
        </row>
        <row r="6331">
          <cell r="A6331" t="str">
            <v>IKAST-BRANDE</v>
          </cell>
          <cell r="C6331" t="str">
            <v>HANDICAP</v>
          </cell>
          <cell r="I6331" t="str">
            <v>Passagerer</v>
          </cell>
          <cell r="V6331">
            <v>2</v>
          </cell>
        </row>
        <row r="6332">
          <cell r="A6332" t="str">
            <v>IKAST-BRANDE</v>
          </cell>
          <cell r="C6332" t="str">
            <v>HANDICAP</v>
          </cell>
          <cell r="I6332" t="str">
            <v>Netto</v>
          </cell>
          <cell r="V6332">
            <v>2233.1099999999997</v>
          </cell>
        </row>
        <row r="6333">
          <cell r="A6333" t="str">
            <v>IKAST-BRANDE</v>
          </cell>
          <cell r="C6333" t="str">
            <v>HANDICAP</v>
          </cell>
          <cell r="I6333" t="str">
            <v>Adm.omk</v>
          </cell>
          <cell r="V6333">
            <v>0</v>
          </cell>
        </row>
        <row r="6334">
          <cell r="A6334" t="str">
            <v>IKAST-BRANDE</v>
          </cell>
          <cell r="C6334" t="str">
            <v>HANDICAP</v>
          </cell>
          <cell r="I6334" t="str">
            <v>EB</v>
          </cell>
          <cell r="V6334">
            <v>1268</v>
          </cell>
        </row>
        <row r="6335">
          <cell r="A6335" t="str">
            <v>IKAST-BRANDE</v>
          </cell>
          <cell r="C6335" t="str">
            <v>HANDICAP</v>
          </cell>
          <cell r="I6335" t="str">
            <v>Ture</v>
          </cell>
          <cell r="V6335">
            <v>4</v>
          </cell>
        </row>
        <row r="6336">
          <cell r="A6336" t="str">
            <v>IKAST-BRANDE</v>
          </cell>
          <cell r="C6336" t="str">
            <v>HANDICAP</v>
          </cell>
          <cell r="I6336" t="str">
            <v>Rejselængde</v>
          </cell>
          <cell r="V6336">
            <v>317</v>
          </cell>
        </row>
        <row r="6337">
          <cell r="A6337" t="str">
            <v>IKAST-BRANDE</v>
          </cell>
          <cell r="C6337" t="str">
            <v>HANDICAP</v>
          </cell>
          <cell r="I6337" t="str">
            <v>Passagerer</v>
          </cell>
          <cell r="V6337">
            <v>4</v>
          </cell>
        </row>
        <row r="6338">
          <cell r="A6338" t="str">
            <v>IKAST-BRANDE</v>
          </cell>
          <cell r="C6338" t="str">
            <v>HANDICAP</v>
          </cell>
          <cell r="I6338" t="str">
            <v>Netto</v>
          </cell>
          <cell r="V6338">
            <v>708.83</v>
          </cell>
        </row>
        <row r="6339">
          <cell r="A6339" t="str">
            <v>IKAST-BRANDE</v>
          </cell>
          <cell r="C6339" t="str">
            <v>HANDICAP</v>
          </cell>
          <cell r="I6339" t="str">
            <v>Adm.omk</v>
          </cell>
          <cell r="V6339">
            <v>0</v>
          </cell>
        </row>
        <row r="6340">
          <cell r="A6340" t="str">
            <v>IKAST-BRANDE</v>
          </cell>
          <cell r="C6340" t="str">
            <v>HANDICAP</v>
          </cell>
          <cell r="I6340" t="str">
            <v>EB</v>
          </cell>
          <cell r="V6340">
            <v>192</v>
          </cell>
        </row>
        <row r="6341">
          <cell r="A6341" t="str">
            <v>IKAST-BRANDE</v>
          </cell>
          <cell r="C6341" t="str">
            <v>HANDICAP</v>
          </cell>
          <cell r="I6341" t="str">
            <v>Ture</v>
          </cell>
          <cell r="V6341">
            <v>1</v>
          </cell>
        </row>
        <row r="6342">
          <cell r="A6342" t="str">
            <v>IKAST-BRANDE</v>
          </cell>
          <cell r="C6342" t="str">
            <v>HANDICAP</v>
          </cell>
          <cell r="I6342" t="str">
            <v>Rejselængde</v>
          </cell>
          <cell r="V6342">
            <v>48</v>
          </cell>
        </row>
        <row r="6343">
          <cell r="A6343" t="str">
            <v>IKAST-BRANDE</v>
          </cell>
          <cell r="C6343" t="str">
            <v>HANDICAP</v>
          </cell>
          <cell r="I6343" t="str">
            <v>Passagerer</v>
          </cell>
          <cell r="V6343">
            <v>1</v>
          </cell>
        </row>
        <row r="6344">
          <cell r="A6344" t="str">
            <v>IKAST-BRANDE</v>
          </cell>
          <cell r="C6344" t="str">
            <v>HANDICAP</v>
          </cell>
          <cell r="I6344" t="str">
            <v>Netto</v>
          </cell>
          <cell r="V6344">
            <v>3376.8100000000004</v>
          </cell>
        </row>
        <row r="6345">
          <cell r="A6345" t="str">
            <v>IKAST-BRANDE</v>
          </cell>
          <cell r="C6345" t="str">
            <v>HANDICAP</v>
          </cell>
          <cell r="I6345" t="str">
            <v>Adm.omk</v>
          </cell>
          <cell r="V6345">
            <v>0</v>
          </cell>
        </row>
        <row r="6346">
          <cell r="A6346" t="str">
            <v>IKAST-BRANDE</v>
          </cell>
          <cell r="C6346" t="str">
            <v>HANDICAP</v>
          </cell>
          <cell r="I6346" t="str">
            <v>EB</v>
          </cell>
          <cell r="V6346">
            <v>2224</v>
          </cell>
        </row>
        <row r="6347">
          <cell r="A6347" t="str">
            <v>IKAST-BRANDE</v>
          </cell>
          <cell r="C6347" t="str">
            <v>HANDICAP</v>
          </cell>
          <cell r="I6347" t="str">
            <v>Ture</v>
          </cell>
          <cell r="V6347">
            <v>7</v>
          </cell>
        </row>
        <row r="6348">
          <cell r="A6348" t="str">
            <v>IKAST-BRANDE</v>
          </cell>
          <cell r="C6348" t="str">
            <v>HANDICAP</v>
          </cell>
          <cell r="I6348" t="str">
            <v>Rejselængde</v>
          </cell>
          <cell r="V6348">
            <v>556</v>
          </cell>
        </row>
        <row r="6349">
          <cell r="A6349" t="str">
            <v>IKAST-BRANDE</v>
          </cell>
          <cell r="C6349" t="str">
            <v>HANDICAP</v>
          </cell>
          <cell r="I6349" t="str">
            <v>Passagerer</v>
          </cell>
          <cell r="V6349">
            <v>7</v>
          </cell>
        </row>
        <row r="6350">
          <cell r="A6350" t="str">
            <v>IKAST-BRANDE</v>
          </cell>
          <cell r="C6350" t="str">
            <v>HANDICAP</v>
          </cell>
          <cell r="I6350" t="str">
            <v>Netto</v>
          </cell>
          <cell r="V6350">
            <v>3532.9900000000002</v>
          </cell>
        </row>
        <row r="6351">
          <cell r="A6351" t="str">
            <v>IKAST-BRANDE</v>
          </cell>
          <cell r="C6351" t="str">
            <v>HANDICAP</v>
          </cell>
          <cell r="I6351" t="str">
            <v>Adm.omk</v>
          </cell>
          <cell r="V6351">
            <v>0</v>
          </cell>
        </row>
        <row r="6352">
          <cell r="A6352" t="str">
            <v>IKAST-BRANDE</v>
          </cell>
          <cell r="C6352" t="str">
            <v>HANDICAP</v>
          </cell>
          <cell r="I6352" t="str">
            <v>EB</v>
          </cell>
          <cell r="V6352">
            <v>1570</v>
          </cell>
        </row>
        <row r="6353">
          <cell r="A6353" t="str">
            <v>IKAST-BRANDE</v>
          </cell>
          <cell r="C6353" t="str">
            <v>HANDICAP</v>
          </cell>
          <cell r="I6353" t="str">
            <v>Ture</v>
          </cell>
          <cell r="V6353">
            <v>5</v>
          </cell>
        </row>
        <row r="6354">
          <cell r="A6354" t="str">
            <v>IKAST-BRANDE</v>
          </cell>
          <cell r="C6354" t="str">
            <v>HANDICAP</v>
          </cell>
          <cell r="I6354" t="str">
            <v>Rejselængde</v>
          </cell>
          <cell r="V6354">
            <v>288</v>
          </cell>
        </row>
        <row r="6355">
          <cell r="A6355" t="str">
            <v>IKAST-BRANDE</v>
          </cell>
          <cell r="C6355" t="str">
            <v>HANDICAP</v>
          </cell>
          <cell r="I6355" t="str">
            <v>Passagerer</v>
          </cell>
          <cell r="V6355">
            <v>7</v>
          </cell>
        </row>
        <row r="6356">
          <cell r="A6356" t="str">
            <v>IKAST-BRANDE</v>
          </cell>
          <cell r="C6356" t="str">
            <v>HANDICAP</v>
          </cell>
          <cell r="I6356" t="str">
            <v>Netto</v>
          </cell>
          <cell r="V6356">
            <v>29483</v>
          </cell>
        </row>
        <row r="6357">
          <cell r="A6357" t="str">
            <v>IKAST-BRANDE</v>
          </cell>
          <cell r="C6357" t="str">
            <v>HANDICAP</v>
          </cell>
          <cell r="I6357" t="str">
            <v>Adm.omk</v>
          </cell>
          <cell r="V6357">
            <v>0</v>
          </cell>
        </row>
        <row r="6358">
          <cell r="A6358" t="str">
            <v>IKAST-BRANDE</v>
          </cell>
          <cell r="C6358" t="str">
            <v>HANDICAP</v>
          </cell>
          <cell r="I6358" t="str">
            <v>EB</v>
          </cell>
          <cell r="V6358">
            <v>7330</v>
          </cell>
        </row>
        <row r="6359">
          <cell r="A6359" t="str">
            <v>IKAST-BRANDE</v>
          </cell>
          <cell r="C6359" t="str">
            <v>HANDICAP</v>
          </cell>
          <cell r="I6359" t="str">
            <v>Ture</v>
          </cell>
          <cell r="V6359">
            <v>31</v>
          </cell>
        </row>
        <row r="6360">
          <cell r="A6360" t="str">
            <v>IKAST-BRANDE</v>
          </cell>
          <cell r="C6360" t="str">
            <v>HANDICAP</v>
          </cell>
          <cell r="I6360" t="str">
            <v>Rejselængde</v>
          </cell>
          <cell r="V6360">
            <v>1784</v>
          </cell>
        </row>
        <row r="6361">
          <cell r="A6361" t="str">
            <v>IKAST-BRANDE</v>
          </cell>
          <cell r="C6361" t="str">
            <v>HANDICAP</v>
          </cell>
          <cell r="I6361" t="str">
            <v>Passagerer</v>
          </cell>
          <cell r="V6361">
            <v>33</v>
          </cell>
        </row>
        <row r="6362">
          <cell r="A6362" t="str">
            <v>IKAST-BRANDE</v>
          </cell>
          <cell r="C6362" t="str">
            <v>HANDICAP</v>
          </cell>
          <cell r="I6362" t="str">
            <v>Netto</v>
          </cell>
          <cell r="V6362">
            <v>34404.97</v>
          </cell>
        </row>
        <row r="6363">
          <cell r="A6363" t="str">
            <v>IKAST-BRANDE</v>
          </cell>
          <cell r="C6363" t="str">
            <v>HANDICAP</v>
          </cell>
          <cell r="I6363" t="str">
            <v>Adm.omk</v>
          </cell>
          <cell r="V6363">
            <v>0</v>
          </cell>
        </row>
        <row r="6364">
          <cell r="A6364" t="str">
            <v>IKAST-BRANDE</v>
          </cell>
          <cell r="C6364" t="str">
            <v>HANDICAP</v>
          </cell>
          <cell r="I6364" t="str">
            <v>EB</v>
          </cell>
          <cell r="V6364">
            <v>5421</v>
          </cell>
        </row>
        <row r="6365">
          <cell r="A6365" t="str">
            <v>IKAST-BRANDE</v>
          </cell>
          <cell r="C6365" t="str">
            <v>HANDICAP</v>
          </cell>
          <cell r="I6365" t="str">
            <v>Ture</v>
          </cell>
          <cell r="V6365">
            <v>65</v>
          </cell>
        </row>
        <row r="6366">
          <cell r="A6366" t="str">
            <v>IKAST-BRANDE</v>
          </cell>
          <cell r="C6366" t="str">
            <v>HANDICAP</v>
          </cell>
          <cell r="I6366" t="str">
            <v>Rejselængde</v>
          </cell>
          <cell r="V6366">
            <v>1222</v>
          </cell>
        </row>
        <row r="6367">
          <cell r="A6367" t="str">
            <v>IKAST-BRANDE</v>
          </cell>
          <cell r="C6367" t="str">
            <v>HANDICAP</v>
          </cell>
          <cell r="I6367" t="str">
            <v>Passagerer</v>
          </cell>
          <cell r="V6367">
            <v>85</v>
          </cell>
        </row>
        <row r="6368">
          <cell r="A6368" t="str">
            <v>IKAST-BRANDE</v>
          </cell>
          <cell r="C6368" t="str">
            <v>HANDICAP</v>
          </cell>
          <cell r="I6368" t="str">
            <v>Netto</v>
          </cell>
          <cell r="V6368">
            <v>5214.16</v>
          </cell>
        </row>
        <row r="6369">
          <cell r="A6369" t="str">
            <v>IKAST-BRANDE</v>
          </cell>
          <cell r="C6369" t="str">
            <v>HANDICAP</v>
          </cell>
          <cell r="I6369" t="str">
            <v>Adm.omk</v>
          </cell>
          <cell r="V6369">
            <v>0</v>
          </cell>
        </row>
        <row r="6370">
          <cell r="A6370" t="str">
            <v>IKAST-BRANDE</v>
          </cell>
          <cell r="C6370" t="str">
            <v>HANDICAP</v>
          </cell>
          <cell r="I6370" t="str">
            <v>EB</v>
          </cell>
          <cell r="V6370">
            <v>1430</v>
          </cell>
        </row>
        <row r="6371">
          <cell r="A6371" t="str">
            <v>IKAST-BRANDE</v>
          </cell>
          <cell r="C6371" t="str">
            <v>HANDICAP</v>
          </cell>
          <cell r="I6371" t="str">
            <v>Ture</v>
          </cell>
          <cell r="V6371">
            <v>22</v>
          </cell>
        </row>
        <row r="6372">
          <cell r="A6372" t="str">
            <v>IKAST-BRANDE</v>
          </cell>
          <cell r="C6372" t="str">
            <v>HANDICAP</v>
          </cell>
          <cell r="I6372" t="str">
            <v>Rejselængde</v>
          </cell>
          <cell r="V6372">
            <v>324</v>
          </cell>
        </row>
        <row r="6373">
          <cell r="A6373" t="str">
            <v>IKAST-BRANDE</v>
          </cell>
          <cell r="C6373" t="str">
            <v>HANDICAP</v>
          </cell>
          <cell r="I6373" t="str">
            <v>Passagerer</v>
          </cell>
          <cell r="V6373">
            <v>26</v>
          </cell>
        </row>
        <row r="6374">
          <cell r="A6374" t="str">
            <v>IKAST-BRANDE</v>
          </cell>
          <cell r="C6374" t="str">
            <v>HANDICAP</v>
          </cell>
          <cell r="I6374" t="str">
            <v>Netto</v>
          </cell>
          <cell r="V6374">
            <v>57308.84</v>
          </cell>
        </row>
        <row r="6375">
          <cell r="A6375" t="str">
            <v>IKAST-BRANDE</v>
          </cell>
          <cell r="C6375" t="str">
            <v>HANDICAP</v>
          </cell>
          <cell r="I6375" t="str">
            <v>Adm.omk</v>
          </cell>
          <cell r="V6375">
            <v>0</v>
          </cell>
        </row>
        <row r="6376">
          <cell r="A6376" t="str">
            <v>IKAST-BRANDE</v>
          </cell>
          <cell r="C6376" t="str">
            <v>HANDICAP</v>
          </cell>
          <cell r="I6376" t="str">
            <v>EB</v>
          </cell>
          <cell r="V6376">
            <v>8542</v>
          </cell>
        </row>
        <row r="6377">
          <cell r="A6377" t="str">
            <v>IKAST-BRANDE</v>
          </cell>
          <cell r="C6377" t="str">
            <v>HANDICAP</v>
          </cell>
          <cell r="I6377" t="str">
            <v>Ture</v>
          </cell>
          <cell r="V6377">
            <v>122</v>
          </cell>
        </row>
        <row r="6378">
          <cell r="A6378" t="str">
            <v>IKAST-BRANDE</v>
          </cell>
          <cell r="C6378" t="str">
            <v>HANDICAP</v>
          </cell>
          <cell r="I6378" t="str">
            <v>Rejselængde</v>
          </cell>
          <cell r="V6378">
            <v>1906</v>
          </cell>
        </row>
        <row r="6379">
          <cell r="A6379" t="str">
            <v>IKAST-BRANDE</v>
          </cell>
          <cell r="C6379" t="str">
            <v>HANDICAP</v>
          </cell>
          <cell r="I6379" t="str">
            <v>Passagerer</v>
          </cell>
          <cell r="V6379">
            <v>146</v>
          </cell>
        </row>
        <row r="6380">
          <cell r="A6380" t="str">
            <v>IKAST-BRANDE</v>
          </cell>
          <cell r="C6380" t="str">
            <v>HANDICAP</v>
          </cell>
          <cell r="I6380" t="str">
            <v>Netto</v>
          </cell>
          <cell r="V6380">
            <v>17267.41</v>
          </cell>
        </row>
        <row r="6381">
          <cell r="A6381" t="str">
            <v>IKAST-BRANDE</v>
          </cell>
          <cell r="C6381" t="str">
            <v>HANDICAP</v>
          </cell>
          <cell r="I6381" t="str">
            <v>Adm.omk</v>
          </cell>
          <cell r="V6381">
            <v>0</v>
          </cell>
        </row>
        <row r="6382">
          <cell r="A6382" t="str">
            <v>IKAST-BRANDE</v>
          </cell>
          <cell r="C6382" t="str">
            <v>HANDICAP</v>
          </cell>
          <cell r="I6382" t="str">
            <v>EB</v>
          </cell>
          <cell r="V6382">
            <v>5371</v>
          </cell>
        </row>
        <row r="6383">
          <cell r="A6383" t="str">
            <v>IKAST-BRANDE</v>
          </cell>
          <cell r="C6383" t="str">
            <v>HANDICAP</v>
          </cell>
          <cell r="I6383" t="str">
            <v>Ture</v>
          </cell>
          <cell r="V6383">
            <v>66</v>
          </cell>
        </row>
        <row r="6384">
          <cell r="A6384" t="str">
            <v>IKAST-BRANDE</v>
          </cell>
          <cell r="C6384" t="str">
            <v>HANDICAP</v>
          </cell>
          <cell r="I6384" t="str">
            <v>Rejselængde</v>
          </cell>
          <cell r="V6384">
            <v>1266</v>
          </cell>
        </row>
        <row r="6385">
          <cell r="A6385" t="str">
            <v>IKAST-BRANDE</v>
          </cell>
          <cell r="C6385" t="str">
            <v>HANDICAP</v>
          </cell>
          <cell r="I6385" t="str">
            <v>Passagerer</v>
          </cell>
          <cell r="V6385">
            <v>67</v>
          </cell>
        </row>
        <row r="6386">
          <cell r="A6386" t="str">
            <v>IKAST-BRANDE</v>
          </cell>
          <cell r="C6386" t="str">
            <v>HANDICAP</v>
          </cell>
          <cell r="I6386" t="str">
            <v>Netto</v>
          </cell>
          <cell r="V6386">
            <v>2102.34</v>
          </cell>
        </row>
        <row r="6387">
          <cell r="A6387" t="str">
            <v>IKAST-BRANDE</v>
          </cell>
          <cell r="C6387" t="str">
            <v>HANDICAP</v>
          </cell>
          <cell r="I6387" t="str">
            <v>Adm.omk</v>
          </cell>
          <cell r="V6387">
            <v>0</v>
          </cell>
        </row>
        <row r="6388">
          <cell r="A6388" t="str">
            <v>IKAST-BRANDE</v>
          </cell>
          <cell r="C6388" t="str">
            <v>HANDICAP</v>
          </cell>
          <cell r="I6388" t="str">
            <v>EB</v>
          </cell>
          <cell r="V6388">
            <v>258</v>
          </cell>
        </row>
        <row r="6389">
          <cell r="A6389" t="str">
            <v>IKAST-BRANDE</v>
          </cell>
          <cell r="C6389" t="str">
            <v>HANDICAP</v>
          </cell>
          <cell r="I6389" t="str">
            <v>Ture</v>
          </cell>
          <cell r="V6389">
            <v>5</v>
          </cell>
        </row>
        <row r="6390">
          <cell r="A6390" t="str">
            <v>IKAST-BRANDE</v>
          </cell>
          <cell r="C6390" t="str">
            <v>HANDICAP</v>
          </cell>
          <cell r="I6390" t="str">
            <v>Rejselængde</v>
          </cell>
          <cell r="V6390">
            <v>64</v>
          </cell>
        </row>
        <row r="6391">
          <cell r="A6391" t="str">
            <v>IKAST-BRANDE</v>
          </cell>
          <cell r="C6391" t="str">
            <v>HANDICAP</v>
          </cell>
          <cell r="I6391" t="str">
            <v>Passagerer</v>
          </cell>
          <cell r="V6391">
            <v>5</v>
          </cell>
        </row>
        <row r="6392">
          <cell r="A6392" t="str">
            <v>IKAST-BRANDE</v>
          </cell>
          <cell r="C6392" t="str">
            <v>HANDICAP</v>
          </cell>
          <cell r="I6392" t="str">
            <v>Netto</v>
          </cell>
          <cell r="V6392">
            <v>1335.3</v>
          </cell>
        </row>
        <row r="6393">
          <cell r="A6393" t="str">
            <v>IKAST-BRANDE</v>
          </cell>
          <cell r="C6393" t="str">
            <v>HANDICAP</v>
          </cell>
          <cell r="I6393" t="str">
            <v>Adm.omk</v>
          </cell>
          <cell r="V6393">
            <v>0</v>
          </cell>
        </row>
        <row r="6394">
          <cell r="A6394" t="str">
            <v>IKAST-BRANDE</v>
          </cell>
          <cell r="C6394" t="str">
            <v>HANDICAP</v>
          </cell>
          <cell r="I6394" t="str">
            <v>EB</v>
          </cell>
          <cell r="V6394">
            <v>372</v>
          </cell>
        </row>
        <row r="6395">
          <cell r="A6395" t="str">
            <v>IKAST-BRANDE</v>
          </cell>
          <cell r="C6395" t="str">
            <v>HANDICAP</v>
          </cell>
          <cell r="I6395" t="str">
            <v>Ture</v>
          </cell>
          <cell r="V6395">
            <v>6</v>
          </cell>
        </row>
        <row r="6396">
          <cell r="A6396" t="str">
            <v>IKAST-BRANDE</v>
          </cell>
          <cell r="C6396" t="str">
            <v>HANDICAP</v>
          </cell>
          <cell r="I6396" t="str">
            <v>Rejselængde</v>
          </cell>
          <cell r="V6396">
            <v>93</v>
          </cell>
        </row>
        <row r="6397">
          <cell r="A6397" t="str">
            <v>IKAST-BRANDE</v>
          </cell>
          <cell r="C6397" t="str">
            <v>HANDICAP</v>
          </cell>
          <cell r="I6397" t="str">
            <v>Passagerer</v>
          </cell>
          <cell r="V6397">
            <v>6</v>
          </cell>
        </row>
        <row r="6398">
          <cell r="A6398" t="str">
            <v>IKAST-BRANDE</v>
          </cell>
          <cell r="C6398" t="str">
            <v>HANDICAP</v>
          </cell>
          <cell r="I6398" t="str">
            <v>Netto</v>
          </cell>
          <cell r="V6398">
            <v>279.64999999999998</v>
          </cell>
        </row>
        <row r="6399">
          <cell r="A6399" t="str">
            <v>IKAST-BRANDE</v>
          </cell>
          <cell r="C6399" t="str">
            <v>HANDICAP</v>
          </cell>
          <cell r="I6399" t="str">
            <v>Adm.omk</v>
          </cell>
          <cell r="V6399">
            <v>0</v>
          </cell>
        </row>
        <row r="6400">
          <cell r="A6400" t="str">
            <v>IKAST-BRANDE</v>
          </cell>
          <cell r="C6400" t="str">
            <v>HANDICAP</v>
          </cell>
          <cell r="I6400" t="str">
            <v>EB</v>
          </cell>
          <cell r="V6400">
            <v>0</v>
          </cell>
        </row>
        <row r="6401">
          <cell r="A6401" t="str">
            <v>IKAST-BRANDE</v>
          </cell>
          <cell r="C6401" t="str">
            <v>HANDICAP</v>
          </cell>
          <cell r="I6401" t="str">
            <v>Ture</v>
          </cell>
          <cell r="V6401">
            <v>1</v>
          </cell>
        </row>
        <row r="6402">
          <cell r="A6402" t="str">
            <v>IKAST-BRANDE</v>
          </cell>
          <cell r="C6402" t="str">
            <v>HANDICAP</v>
          </cell>
          <cell r="I6402" t="str">
            <v>Rejselængde</v>
          </cell>
          <cell r="V6402">
            <v>12</v>
          </cell>
        </row>
        <row r="6403">
          <cell r="A6403" t="str">
            <v>IKAST-BRANDE</v>
          </cell>
          <cell r="C6403" t="str">
            <v>HANDICAP</v>
          </cell>
          <cell r="I6403" t="str">
            <v>Passagerer</v>
          </cell>
          <cell r="V6403">
            <v>1</v>
          </cell>
        </row>
        <row r="6404">
          <cell r="A6404" t="str">
            <v>IKAST-BRANDE</v>
          </cell>
          <cell r="C6404" t="str">
            <v>HANDICAP</v>
          </cell>
          <cell r="I6404" t="str">
            <v>Netto</v>
          </cell>
          <cell r="V6404">
            <v>3602.04</v>
          </cell>
        </row>
        <row r="6405">
          <cell r="A6405" t="str">
            <v>IKAST-BRANDE</v>
          </cell>
          <cell r="C6405" t="str">
            <v>HANDICAP</v>
          </cell>
          <cell r="I6405" t="str">
            <v>Adm.omk</v>
          </cell>
          <cell r="V6405">
            <v>0</v>
          </cell>
        </row>
        <row r="6406">
          <cell r="A6406" t="str">
            <v>IKAST-BRANDE</v>
          </cell>
          <cell r="C6406" t="str">
            <v>HANDICAP</v>
          </cell>
          <cell r="I6406" t="str">
            <v>EB</v>
          </cell>
          <cell r="V6406">
            <v>1164</v>
          </cell>
        </row>
        <row r="6407">
          <cell r="A6407" t="str">
            <v>IKAST-BRANDE</v>
          </cell>
          <cell r="C6407" t="str">
            <v>HANDICAP</v>
          </cell>
          <cell r="I6407" t="str">
            <v>Ture</v>
          </cell>
          <cell r="V6407">
            <v>4</v>
          </cell>
        </row>
        <row r="6408">
          <cell r="A6408" t="str">
            <v>IKAST-BRANDE</v>
          </cell>
          <cell r="C6408" t="str">
            <v>HANDICAP</v>
          </cell>
          <cell r="I6408" t="str">
            <v>Rejselængde</v>
          </cell>
          <cell r="V6408">
            <v>227</v>
          </cell>
        </row>
        <row r="6409">
          <cell r="A6409" t="str">
            <v>IKAST-BRANDE</v>
          </cell>
          <cell r="C6409" t="str">
            <v>HANDICAP</v>
          </cell>
          <cell r="I6409" t="str">
            <v>Passagerer</v>
          </cell>
          <cell r="V6409">
            <v>6</v>
          </cell>
        </row>
        <row r="6410">
          <cell r="A6410" t="str">
            <v>IKAST-BRANDE</v>
          </cell>
          <cell r="C6410" t="str">
            <v>HANDICAP</v>
          </cell>
          <cell r="I6410" t="str">
            <v>Netto</v>
          </cell>
          <cell r="V6410">
            <v>674.96</v>
          </cell>
        </row>
        <row r="6411">
          <cell r="A6411" t="str">
            <v>IKAST-BRANDE</v>
          </cell>
          <cell r="C6411" t="str">
            <v>HANDICAP</v>
          </cell>
          <cell r="I6411" t="str">
            <v>Adm.omk</v>
          </cell>
          <cell r="V6411">
            <v>0</v>
          </cell>
        </row>
        <row r="6412">
          <cell r="A6412" t="str">
            <v>IKAST-BRANDE</v>
          </cell>
          <cell r="C6412" t="str">
            <v>HANDICAP</v>
          </cell>
          <cell r="I6412" t="str">
            <v>EB</v>
          </cell>
          <cell r="V6412">
            <v>352</v>
          </cell>
        </row>
        <row r="6413">
          <cell r="A6413" t="str">
            <v>IKAST-BRANDE</v>
          </cell>
          <cell r="C6413" t="str">
            <v>HANDICAP</v>
          </cell>
          <cell r="I6413" t="str">
            <v>Ture</v>
          </cell>
          <cell r="V6413">
            <v>2</v>
          </cell>
        </row>
        <row r="6414">
          <cell r="A6414" t="str">
            <v>IKAST-BRANDE</v>
          </cell>
          <cell r="C6414" t="str">
            <v>HANDICAP</v>
          </cell>
          <cell r="I6414" t="str">
            <v>Rejselængde</v>
          </cell>
          <cell r="V6414">
            <v>88</v>
          </cell>
        </row>
        <row r="6415">
          <cell r="A6415" t="str">
            <v>IKAST-BRANDE</v>
          </cell>
          <cell r="C6415" t="str">
            <v>HANDICAP</v>
          </cell>
          <cell r="I6415" t="str">
            <v>Passagerer</v>
          </cell>
          <cell r="V6415">
            <v>3</v>
          </cell>
        </row>
        <row r="6416">
          <cell r="A6416" t="str">
            <v>IKAST-BRANDE</v>
          </cell>
          <cell r="C6416" t="str">
            <v>HANDICAP</v>
          </cell>
          <cell r="I6416" t="str">
            <v>Netto</v>
          </cell>
          <cell r="V6416">
            <v>4013.09</v>
          </cell>
        </row>
        <row r="6417">
          <cell r="A6417" t="str">
            <v>IKAST-BRANDE</v>
          </cell>
          <cell r="C6417" t="str">
            <v>HANDICAP</v>
          </cell>
          <cell r="I6417" t="str">
            <v>Adm.omk</v>
          </cell>
          <cell r="V6417">
            <v>0</v>
          </cell>
        </row>
        <row r="6418">
          <cell r="A6418" t="str">
            <v>IKAST-BRANDE</v>
          </cell>
          <cell r="C6418" t="str">
            <v>HANDICAP</v>
          </cell>
          <cell r="I6418" t="str">
            <v>EB</v>
          </cell>
          <cell r="V6418">
            <v>468</v>
          </cell>
        </row>
        <row r="6419">
          <cell r="A6419" t="str">
            <v>IKAST-BRANDE</v>
          </cell>
          <cell r="C6419" t="str">
            <v>HANDICAP</v>
          </cell>
          <cell r="I6419" t="str">
            <v>Ture</v>
          </cell>
          <cell r="V6419">
            <v>3</v>
          </cell>
        </row>
        <row r="6420">
          <cell r="A6420" t="str">
            <v>IKAST-BRANDE</v>
          </cell>
          <cell r="C6420" t="str">
            <v>HANDICAP</v>
          </cell>
          <cell r="I6420" t="str">
            <v>Rejselængde</v>
          </cell>
          <cell r="V6420">
            <v>117</v>
          </cell>
        </row>
        <row r="6421">
          <cell r="A6421" t="str">
            <v>IKAST-BRANDE</v>
          </cell>
          <cell r="C6421" t="str">
            <v>HANDICAP</v>
          </cell>
          <cell r="I6421" t="str">
            <v>Passagerer</v>
          </cell>
          <cell r="V6421">
            <v>6</v>
          </cell>
        </row>
        <row r="6422">
          <cell r="A6422" t="str">
            <v>IKAST-BRANDE</v>
          </cell>
          <cell r="C6422" t="str">
            <v>HANDICAP</v>
          </cell>
          <cell r="I6422" t="str">
            <v>Netto</v>
          </cell>
          <cell r="V6422">
            <v>562.71</v>
          </cell>
        </row>
        <row r="6423">
          <cell r="A6423" t="str">
            <v>IKAST-BRANDE</v>
          </cell>
          <cell r="C6423" t="str">
            <v>HANDICAP</v>
          </cell>
          <cell r="I6423" t="str">
            <v>Adm.omk</v>
          </cell>
          <cell r="V6423">
            <v>0</v>
          </cell>
        </row>
        <row r="6424">
          <cell r="A6424" t="str">
            <v>IKAST-BRANDE</v>
          </cell>
          <cell r="C6424" t="str">
            <v>HANDICAP</v>
          </cell>
          <cell r="I6424" t="str">
            <v>EB</v>
          </cell>
          <cell r="V6424">
            <v>212</v>
          </cell>
        </row>
        <row r="6425">
          <cell r="A6425" t="str">
            <v>IKAST-BRANDE</v>
          </cell>
          <cell r="C6425" t="str">
            <v>HANDICAP</v>
          </cell>
          <cell r="I6425" t="str">
            <v>Ture</v>
          </cell>
          <cell r="V6425">
            <v>1</v>
          </cell>
        </row>
        <row r="6426">
          <cell r="A6426" t="str">
            <v>IKAST-BRANDE</v>
          </cell>
          <cell r="C6426" t="str">
            <v>HANDICAP</v>
          </cell>
          <cell r="I6426" t="str">
            <v>Rejselængde</v>
          </cell>
          <cell r="V6426">
            <v>53</v>
          </cell>
        </row>
        <row r="6427">
          <cell r="A6427" t="str">
            <v>IKAST-BRANDE</v>
          </cell>
          <cell r="C6427" t="str">
            <v>HANDICAP</v>
          </cell>
          <cell r="I6427" t="str">
            <v>Passagerer</v>
          </cell>
          <cell r="V6427">
            <v>1</v>
          </cell>
        </row>
        <row r="6428">
          <cell r="A6428" t="str">
            <v>IKAST-BRANDE</v>
          </cell>
          <cell r="C6428" t="str">
            <v>HANDICAP</v>
          </cell>
          <cell r="I6428" t="str">
            <v>Netto</v>
          </cell>
          <cell r="V6428">
            <v>1380.0300000000002</v>
          </cell>
        </row>
        <row r="6429">
          <cell r="A6429" t="str">
            <v>IKAST-BRANDE</v>
          </cell>
          <cell r="C6429" t="str">
            <v>HANDICAP</v>
          </cell>
          <cell r="I6429" t="str">
            <v>Adm.omk</v>
          </cell>
          <cell r="V6429">
            <v>0</v>
          </cell>
        </row>
        <row r="6430">
          <cell r="A6430" t="str">
            <v>IKAST-BRANDE</v>
          </cell>
          <cell r="C6430" t="str">
            <v>HANDICAP</v>
          </cell>
          <cell r="I6430" t="str">
            <v>EB</v>
          </cell>
          <cell r="V6430">
            <v>488</v>
          </cell>
        </row>
        <row r="6431">
          <cell r="A6431" t="str">
            <v>IKAST-BRANDE</v>
          </cell>
          <cell r="C6431" t="str">
            <v>HANDICAP</v>
          </cell>
          <cell r="I6431" t="str">
            <v>Ture</v>
          </cell>
          <cell r="V6431">
            <v>2</v>
          </cell>
        </row>
        <row r="6432">
          <cell r="A6432" t="str">
            <v>IKAST-BRANDE</v>
          </cell>
          <cell r="C6432" t="str">
            <v>HANDICAP</v>
          </cell>
          <cell r="I6432" t="str">
            <v>Rejselængde</v>
          </cell>
          <cell r="V6432">
            <v>122</v>
          </cell>
        </row>
        <row r="6433">
          <cell r="A6433" t="str">
            <v>IKAST-BRANDE</v>
          </cell>
          <cell r="C6433" t="str">
            <v>HANDICAP</v>
          </cell>
          <cell r="I6433" t="str">
            <v>Passagerer</v>
          </cell>
          <cell r="V6433">
            <v>2</v>
          </cell>
        </row>
        <row r="6434">
          <cell r="A6434" t="str">
            <v>IKAST-BRANDE</v>
          </cell>
          <cell r="C6434" t="str">
            <v>HANDICAP</v>
          </cell>
          <cell r="I6434" t="str">
            <v>Netto</v>
          </cell>
          <cell r="V6434">
            <v>4627.3500000000004</v>
          </cell>
        </row>
        <row r="6435">
          <cell r="A6435" t="str">
            <v>IKAST-BRANDE</v>
          </cell>
          <cell r="C6435" t="str">
            <v>HANDICAP</v>
          </cell>
          <cell r="I6435" t="str">
            <v>Adm.omk</v>
          </cell>
          <cell r="V6435">
            <v>0</v>
          </cell>
        </row>
        <row r="6436">
          <cell r="A6436" t="str">
            <v>IKAST-BRANDE</v>
          </cell>
          <cell r="C6436" t="str">
            <v>HANDICAP</v>
          </cell>
          <cell r="I6436" t="str">
            <v>EB</v>
          </cell>
          <cell r="V6436">
            <v>1068</v>
          </cell>
        </row>
        <row r="6437">
          <cell r="A6437" t="str">
            <v>IKAST-BRANDE</v>
          </cell>
          <cell r="C6437" t="str">
            <v>HANDICAP</v>
          </cell>
          <cell r="I6437" t="str">
            <v>Ture</v>
          </cell>
          <cell r="V6437">
            <v>9</v>
          </cell>
        </row>
        <row r="6438">
          <cell r="A6438" t="str">
            <v>IKAST-BRANDE</v>
          </cell>
          <cell r="C6438" t="str">
            <v>HANDICAP</v>
          </cell>
          <cell r="I6438" t="str">
            <v>Rejselængde</v>
          </cell>
          <cell r="V6438">
            <v>242</v>
          </cell>
        </row>
        <row r="6439">
          <cell r="A6439" t="str">
            <v>IKAST-BRANDE</v>
          </cell>
          <cell r="C6439" t="str">
            <v>HANDICAP</v>
          </cell>
          <cell r="I6439" t="str">
            <v>Passagerer</v>
          </cell>
          <cell r="V6439">
            <v>10</v>
          </cell>
        </row>
        <row r="6440">
          <cell r="A6440" t="str">
            <v>IKAST-BRANDE</v>
          </cell>
          <cell r="C6440" t="str">
            <v>HANDICAP</v>
          </cell>
          <cell r="I6440" t="str">
            <v>Netto</v>
          </cell>
          <cell r="V6440">
            <v>2798.03</v>
          </cell>
        </row>
        <row r="6441">
          <cell r="A6441" t="str">
            <v>IKAST-BRANDE</v>
          </cell>
          <cell r="C6441" t="str">
            <v>HANDICAP</v>
          </cell>
          <cell r="I6441" t="str">
            <v>Adm.omk</v>
          </cell>
          <cell r="V6441">
            <v>0</v>
          </cell>
        </row>
        <row r="6442">
          <cell r="A6442" t="str">
            <v>IKAST-BRANDE</v>
          </cell>
          <cell r="C6442" t="str">
            <v>HANDICAP</v>
          </cell>
          <cell r="I6442" t="str">
            <v>EB</v>
          </cell>
          <cell r="V6442">
            <v>764</v>
          </cell>
        </row>
        <row r="6443">
          <cell r="A6443" t="str">
            <v>IKAST-BRANDE</v>
          </cell>
          <cell r="C6443" t="str">
            <v>HANDICAP</v>
          </cell>
          <cell r="I6443" t="str">
            <v>Ture</v>
          </cell>
          <cell r="V6443">
            <v>15</v>
          </cell>
        </row>
        <row r="6444">
          <cell r="A6444" t="str">
            <v>IKAST-BRANDE</v>
          </cell>
          <cell r="C6444" t="str">
            <v>HANDICAP</v>
          </cell>
          <cell r="I6444" t="str">
            <v>Rejselængde</v>
          </cell>
          <cell r="V6444">
            <v>84</v>
          </cell>
        </row>
        <row r="6445">
          <cell r="A6445" t="str">
            <v>IKAST-BRANDE</v>
          </cell>
          <cell r="C6445" t="str">
            <v>HANDICAP</v>
          </cell>
          <cell r="I6445" t="str">
            <v>Passagerer</v>
          </cell>
          <cell r="V6445">
            <v>18</v>
          </cell>
        </row>
        <row r="6446">
          <cell r="A6446" t="str">
            <v>IKAST-BRANDE</v>
          </cell>
          <cell r="C6446" t="str">
            <v>HANDICAP</v>
          </cell>
          <cell r="I6446" t="str">
            <v>Netto</v>
          </cell>
          <cell r="V6446">
            <v>24659.03</v>
          </cell>
        </row>
        <row r="6447">
          <cell r="A6447" t="str">
            <v>IKAST-BRANDE</v>
          </cell>
          <cell r="C6447" t="str">
            <v>HANDICAP</v>
          </cell>
          <cell r="I6447" t="str">
            <v>Adm.omk</v>
          </cell>
          <cell r="V6447">
            <v>0</v>
          </cell>
        </row>
        <row r="6448">
          <cell r="A6448" t="str">
            <v>IKAST-BRANDE</v>
          </cell>
          <cell r="C6448" t="str">
            <v>HANDICAP</v>
          </cell>
          <cell r="I6448" t="str">
            <v>EB</v>
          </cell>
          <cell r="V6448">
            <v>5080</v>
          </cell>
        </row>
        <row r="6449">
          <cell r="A6449" t="str">
            <v>IKAST-BRANDE</v>
          </cell>
          <cell r="C6449" t="str">
            <v>HANDICAP</v>
          </cell>
          <cell r="I6449" t="str">
            <v>Ture</v>
          </cell>
          <cell r="V6449">
            <v>53</v>
          </cell>
        </row>
        <row r="6450">
          <cell r="A6450" t="str">
            <v>IKAST-BRANDE</v>
          </cell>
          <cell r="C6450" t="str">
            <v>HANDICAP</v>
          </cell>
          <cell r="I6450" t="str">
            <v>Rejselængde</v>
          </cell>
          <cell r="V6450">
            <v>1254</v>
          </cell>
        </row>
        <row r="6451">
          <cell r="A6451" t="str">
            <v>IKAST-BRANDE</v>
          </cell>
          <cell r="C6451" t="str">
            <v>HANDICAP</v>
          </cell>
          <cell r="I6451" t="str">
            <v>Passagerer</v>
          </cell>
          <cell r="V6451">
            <v>54</v>
          </cell>
        </row>
        <row r="6452">
          <cell r="A6452" t="str">
            <v>IKAST-BRANDE</v>
          </cell>
          <cell r="C6452" t="str">
            <v>HANDICAP</v>
          </cell>
          <cell r="I6452" t="str">
            <v>Netto</v>
          </cell>
          <cell r="V6452">
            <v>6320.96</v>
          </cell>
        </row>
        <row r="6453">
          <cell r="A6453" t="str">
            <v>IKAST-BRANDE</v>
          </cell>
          <cell r="C6453" t="str">
            <v>HANDICAP</v>
          </cell>
          <cell r="I6453" t="str">
            <v>Adm.omk</v>
          </cell>
          <cell r="V6453">
            <v>0</v>
          </cell>
        </row>
        <row r="6454">
          <cell r="A6454" t="str">
            <v>IKAST-BRANDE</v>
          </cell>
          <cell r="C6454" t="str">
            <v>HANDICAP</v>
          </cell>
          <cell r="I6454" t="str">
            <v>EB</v>
          </cell>
          <cell r="V6454">
            <v>2484</v>
          </cell>
        </row>
        <row r="6455">
          <cell r="A6455" t="str">
            <v>IKAST-BRANDE</v>
          </cell>
          <cell r="C6455" t="str">
            <v>HANDICAP</v>
          </cell>
          <cell r="I6455" t="str">
            <v>Ture</v>
          </cell>
          <cell r="V6455">
            <v>15</v>
          </cell>
        </row>
        <row r="6456">
          <cell r="A6456" t="str">
            <v>IKAST-BRANDE</v>
          </cell>
          <cell r="C6456" t="str">
            <v>HANDICAP</v>
          </cell>
          <cell r="I6456" t="str">
            <v>Rejselængde</v>
          </cell>
          <cell r="V6456">
            <v>621</v>
          </cell>
        </row>
        <row r="6457">
          <cell r="A6457" t="str">
            <v>IKAST-BRANDE</v>
          </cell>
          <cell r="C6457" t="str">
            <v>HANDICAP</v>
          </cell>
          <cell r="I6457" t="str">
            <v>Passagerer</v>
          </cell>
          <cell r="V6457">
            <v>15</v>
          </cell>
        </row>
        <row r="6458">
          <cell r="A6458" t="str">
            <v>IKAST-BRANDE</v>
          </cell>
          <cell r="C6458" t="str">
            <v>FLEXTUR</v>
          </cell>
          <cell r="I6458" t="str">
            <v>Netto</v>
          </cell>
          <cell r="V6458">
            <v>1111.5999999999999</v>
          </cell>
        </row>
        <row r="6459">
          <cell r="A6459" t="str">
            <v>IKAST-BRANDE</v>
          </cell>
          <cell r="C6459" t="str">
            <v>FLEXTUR</v>
          </cell>
          <cell r="I6459" t="str">
            <v>Adm.omk</v>
          </cell>
          <cell r="V6459">
            <v>64.319999999999993</v>
          </cell>
        </row>
        <row r="6460">
          <cell r="A6460" t="str">
            <v>IKAST-BRANDE</v>
          </cell>
          <cell r="C6460" t="str">
            <v>FLEXTUR</v>
          </cell>
          <cell r="I6460" t="str">
            <v>EB</v>
          </cell>
          <cell r="V6460">
            <v>368</v>
          </cell>
        </row>
        <row r="6461">
          <cell r="A6461" t="str">
            <v>IKAST-BRANDE</v>
          </cell>
          <cell r="C6461" t="str">
            <v>FLEXTUR</v>
          </cell>
          <cell r="I6461" t="str">
            <v>Ture</v>
          </cell>
          <cell r="V6461">
            <v>2</v>
          </cell>
        </row>
        <row r="6462">
          <cell r="A6462" t="str">
            <v>IKAST-BRANDE</v>
          </cell>
          <cell r="C6462" t="str">
            <v>FLEXTUR</v>
          </cell>
          <cell r="I6462" t="str">
            <v>Rejselængde</v>
          </cell>
          <cell r="V6462">
            <v>46</v>
          </cell>
        </row>
        <row r="6463">
          <cell r="A6463" t="str">
            <v>IKAST-BRANDE</v>
          </cell>
          <cell r="C6463" t="str">
            <v>FLEXTUR</v>
          </cell>
          <cell r="I6463" t="str">
            <v>Passagerer</v>
          </cell>
          <cell r="V6463">
            <v>6</v>
          </cell>
        </row>
        <row r="6464">
          <cell r="A6464" t="str">
            <v>IKAST-BRANDE</v>
          </cell>
          <cell r="C6464" t="str">
            <v>FLEXTUR</v>
          </cell>
          <cell r="I6464" t="str">
            <v>Netto</v>
          </cell>
          <cell r="V6464">
            <v>126788.88999999998</v>
          </cell>
        </row>
        <row r="6465">
          <cell r="A6465" t="str">
            <v>IKAST-BRANDE</v>
          </cell>
          <cell r="C6465" t="str">
            <v>FLEXTUR</v>
          </cell>
          <cell r="I6465" t="str">
            <v>Adm.omk</v>
          </cell>
          <cell r="V6465">
            <v>92267.039999999979</v>
          </cell>
        </row>
        <row r="6466">
          <cell r="A6466" t="str">
            <v>IKAST-BRANDE</v>
          </cell>
          <cell r="C6466" t="str">
            <v>FLEXTUR</v>
          </cell>
          <cell r="I6466" t="str">
            <v>EB</v>
          </cell>
          <cell r="V6466">
            <v>174271</v>
          </cell>
        </row>
        <row r="6467">
          <cell r="A6467" t="str">
            <v>IKAST-BRANDE</v>
          </cell>
          <cell r="C6467" t="str">
            <v>FLEXTUR</v>
          </cell>
          <cell r="I6467" t="str">
            <v>Ture</v>
          </cell>
          <cell r="V6467">
            <v>2869</v>
          </cell>
        </row>
        <row r="6468">
          <cell r="A6468" t="str">
            <v>IKAST-BRANDE</v>
          </cell>
          <cell r="C6468" t="str">
            <v>FLEXTUR</v>
          </cell>
          <cell r="I6468" t="str">
            <v>Rejselængde</v>
          </cell>
          <cell r="V6468">
            <v>18135</v>
          </cell>
        </row>
        <row r="6469">
          <cell r="A6469" t="str">
            <v>IKAST-BRANDE</v>
          </cell>
          <cell r="C6469" t="str">
            <v>FLEXTUR</v>
          </cell>
          <cell r="I6469" t="str">
            <v>Passagerer</v>
          </cell>
          <cell r="V6469">
            <v>3064</v>
          </cell>
        </row>
        <row r="6470">
          <cell r="A6470" t="str">
            <v>IKAST-BRANDE</v>
          </cell>
          <cell r="C6470" t="str">
            <v>FLEXTUR</v>
          </cell>
          <cell r="I6470" t="str">
            <v>Netto</v>
          </cell>
          <cell r="V6470">
            <v>141.32</v>
          </cell>
        </row>
        <row r="6471">
          <cell r="A6471" t="str">
            <v>IKAST-BRANDE</v>
          </cell>
          <cell r="C6471" t="str">
            <v>FLEXTUR</v>
          </cell>
          <cell r="I6471" t="str">
            <v>Adm.omk</v>
          </cell>
          <cell r="V6471">
            <v>64.319999999999993</v>
          </cell>
        </row>
        <row r="6472">
          <cell r="A6472" t="str">
            <v>IKAST-BRANDE</v>
          </cell>
          <cell r="C6472" t="str">
            <v>FLEXTUR</v>
          </cell>
          <cell r="I6472" t="str">
            <v>EB</v>
          </cell>
          <cell r="V6472">
            <v>1106</v>
          </cell>
        </row>
        <row r="6473">
          <cell r="A6473" t="str">
            <v>IKAST-BRANDE</v>
          </cell>
          <cell r="C6473" t="str">
            <v>FLEXTUR</v>
          </cell>
          <cell r="I6473" t="str">
            <v>Ture</v>
          </cell>
          <cell r="V6473">
            <v>2</v>
          </cell>
        </row>
        <row r="6474">
          <cell r="A6474" t="str">
            <v>IKAST-BRANDE</v>
          </cell>
          <cell r="C6474" t="str">
            <v>FLEXTUR</v>
          </cell>
          <cell r="I6474" t="str">
            <v>Rejselængde</v>
          </cell>
          <cell r="V6474">
            <v>68</v>
          </cell>
        </row>
        <row r="6475">
          <cell r="A6475" t="str">
            <v>IKAST-BRANDE</v>
          </cell>
          <cell r="C6475" t="str">
            <v>FLEXTUR</v>
          </cell>
          <cell r="I6475" t="str">
            <v>Passagerer</v>
          </cell>
          <cell r="V6475">
            <v>4</v>
          </cell>
        </row>
        <row r="6476">
          <cell r="A6476" t="str">
            <v>IKAST-BRANDE</v>
          </cell>
          <cell r="C6476" t="str">
            <v>FLEXTUR</v>
          </cell>
          <cell r="I6476" t="str">
            <v>Netto</v>
          </cell>
          <cell r="V6476">
            <v>37763.410000000003</v>
          </cell>
        </row>
        <row r="6477">
          <cell r="A6477" t="str">
            <v>IKAST-BRANDE</v>
          </cell>
          <cell r="C6477" t="str">
            <v>FLEXTUR</v>
          </cell>
          <cell r="I6477" t="str">
            <v>Adm.omk</v>
          </cell>
          <cell r="V6477">
            <v>31291.679999999997</v>
          </cell>
        </row>
        <row r="6478">
          <cell r="A6478" t="str">
            <v>IKAST-BRANDE</v>
          </cell>
          <cell r="C6478" t="str">
            <v>FLEXTUR</v>
          </cell>
          <cell r="I6478" t="str">
            <v>EB</v>
          </cell>
          <cell r="V6478">
            <v>65756</v>
          </cell>
        </row>
        <row r="6479">
          <cell r="A6479" t="str">
            <v>IKAST-BRANDE</v>
          </cell>
          <cell r="C6479" t="str">
            <v>FLEXTUR</v>
          </cell>
          <cell r="I6479" t="str">
            <v>Ture</v>
          </cell>
          <cell r="V6479">
            <v>973</v>
          </cell>
        </row>
        <row r="6480">
          <cell r="A6480" t="str">
            <v>IKAST-BRANDE</v>
          </cell>
          <cell r="C6480" t="str">
            <v>FLEXTUR</v>
          </cell>
          <cell r="I6480" t="str">
            <v>Rejselængde</v>
          </cell>
          <cell r="V6480">
            <v>4436</v>
          </cell>
        </row>
        <row r="6481">
          <cell r="A6481" t="str">
            <v>IKAST-BRANDE</v>
          </cell>
          <cell r="C6481" t="str">
            <v>FLEXTUR</v>
          </cell>
          <cell r="I6481" t="str">
            <v>Passagerer</v>
          </cell>
          <cell r="V6481">
            <v>1323</v>
          </cell>
        </row>
        <row r="6482">
          <cell r="A6482" t="str">
            <v>IKAST-BRANDE</v>
          </cell>
          <cell r="C6482" t="str">
            <v>FLEXTUR</v>
          </cell>
          <cell r="I6482" t="str">
            <v>Netto</v>
          </cell>
          <cell r="V6482">
            <v>440.32</v>
          </cell>
        </row>
        <row r="6483">
          <cell r="A6483" t="str">
            <v>IKAST-BRANDE</v>
          </cell>
          <cell r="C6483" t="str">
            <v>FLEXTUR</v>
          </cell>
          <cell r="I6483" t="str">
            <v>Adm.omk</v>
          </cell>
          <cell r="V6483">
            <v>32.159999999999997</v>
          </cell>
        </row>
        <row r="6484">
          <cell r="A6484" t="str">
            <v>IKAST-BRANDE</v>
          </cell>
          <cell r="C6484" t="str">
            <v>FLEXTUR</v>
          </cell>
          <cell r="I6484" t="str">
            <v>EB</v>
          </cell>
          <cell r="V6484">
            <v>0</v>
          </cell>
        </row>
        <row r="6485">
          <cell r="A6485" t="str">
            <v>IKAST-BRANDE</v>
          </cell>
          <cell r="C6485" t="str">
            <v>FLEXTUR</v>
          </cell>
          <cell r="I6485" t="str">
            <v>Ture</v>
          </cell>
          <cell r="V6485">
            <v>1</v>
          </cell>
        </row>
        <row r="6486">
          <cell r="A6486" t="str">
            <v>IKAST-BRANDE</v>
          </cell>
          <cell r="C6486" t="str">
            <v>FLEXTUR</v>
          </cell>
          <cell r="I6486" t="str">
            <v>Rejselængde</v>
          </cell>
          <cell r="V6486">
            <v>2</v>
          </cell>
        </row>
        <row r="6487">
          <cell r="A6487" t="str">
            <v>IKAST-BRANDE</v>
          </cell>
          <cell r="C6487" t="str">
            <v>FLEXTUR</v>
          </cell>
          <cell r="I6487" t="str">
            <v>Passagerer</v>
          </cell>
          <cell r="V6487">
            <v>4</v>
          </cell>
        </row>
        <row r="6488">
          <cell r="A6488" t="str">
            <v>IKAST-BRANDE</v>
          </cell>
          <cell r="C6488" t="str">
            <v>FLEXTUR</v>
          </cell>
          <cell r="I6488" t="str">
            <v>Netto</v>
          </cell>
          <cell r="V6488">
            <v>14964.230000000001</v>
          </cell>
        </row>
        <row r="6489">
          <cell r="A6489" t="str">
            <v>IKAST-BRANDE</v>
          </cell>
          <cell r="C6489" t="str">
            <v>FLEXTUR</v>
          </cell>
          <cell r="I6489" t="str">
            <v>Adm.omk</v>
          </cell>
          <cell r="V6489">
            <v>8168.64</v>
          </cell>
        </row>
        <row r="6490">
          <cell r="A6490" t="str">
            <v>IKAST-BRANDE</v>
          </cell>
          <cell r="C6490" t="str">
            <v>FLEXTUR</v>
          </cell>
          <cell r="I6490" t="str">
            <v>EB</v>
          </cell>
          <cell r="V6490">
            <v>18338</v>
          </cell>
        </row>
        <row r="6491">
          <cell r="A6491" t="str">
            <v>IKAST-BRANDE</v>
          </cell>
          <cell r="C6491" t="str">
            <v>FLEXTUR</v>
          </cell>
          <cell r="I6491" t="str">
            <v>Ture</v>
          </cell>
          <cell r="V6491">
            <v>254</v>
          </cell>
        </row>
        <row r="6492">
          <cell r="A6492" t="str">
            <v>IKAST-BRANDE</v>
          </cell>
          <cell r="C6492" t="str">
            <v>FLEXTUR</v>
          </cell>
          <cell r="I6492" t="str">
            <v>Rejselængde</v>
          </cell>
          <cell r="V6492">
            <v>1937</v>
          </cell>
        </row>
        <row r="6493">
          <cell r="A6493" t="str">
            <v>IKAST-BRANDE</v>
          </cell>
          <cell r="C6493" t="str">
            <v>FLEXTUR</v>
          </cell>
          <cell r="I6493" t="str">
            <v>Passagerer</v>
          </cell>
          <cell r="V6493">
            <v>288</v>
          </cell>
        </row>
        <row r="6494">
          <cell r="A6494" t="str">
            <v>IKAST-BRANDE</v>
          </cell>
          <cell r="C6494" t="str">
            <v>FLEXTUR</v>
          </cell>
          <cell r="I6494" t="str">
            <v>Netto</v>
          </cell>
          <cell r="V6494">
            <v>18872.11</v>
          </cell>
        </row>
        <row r="6495">
          <cell r="A6495" t="str">
            <v>IKAST-BRANDE</v>
          </cell>
          <cell r="C6495" t="str">
            <v>FLEXTUR</v>
          </cell>
          <cell r="I6495" t="str">
            <v>Adm.omk</v>
          </cell>
          <cell r="V6495">
            <v>7300.32</v>
          </cell>
        </row>
        <row r="6496">
          <cell r="A6496" t="str">
            <v>IKAST-BRANDE</v>
          </cell>
          <cell r="C6496" t="str">
            <v>FLEXTUR</v>
          </cell>
          <cell r="I6496" t="str">
            <v>EB</v>
          </cell>
          <cell r="V6496">
            <v>16873</v>
          </cell>
        </row>
        <row r="6497">
          <cell r="A6497" t="str">
            <v>IKAST-BRANDE</v>
          </cell>
          <cell r="C6497" t="str">
            <v>FLEXTUR</v>
          </cell>
          <cell r="I6497" t="str">
            <v>Ture</v>
          </cell>
          <cell r="V6497">
            <v>227</v>
          </cell>
        </row>
        <row r="6498">
          <cell r="A6498" t="str">
            <v>IKAST-BRANDE</v>
          </cell>
          <cell r="C6498" t="str">
            <v>FLEXTUR</v>
          </cell>
          <cell r="I6498" t="str">
            <v>Rejselængde</v>
          </cell>
          <cell r="V6498">
            <v>2079</v>
          </cell>
        </row>
        <row r="6499">
          <cell r="A6499" t="str">
            <v>IKAST-BRANDE</v>
          </cell>
          <cell r="C6499" t="str">
            <v>FLEXTUR</v>
          </cell>
          <cell r="I6499" t="str">
            <v>Passagerer</v>
          </cell>
          <cell r="V6499">
            <v>260</v>
          </cell>
        </row>
        <row r="6500">
          <cell r="A6500" t="str">
            <v>IKAST-BRANDE</v>
          </cell>
          <cell r="C6500" t="str">
            <v>FLEXTUR</v>
          </cell>
          <cell r="I6500" t="str">
            <v>Netto</v>
          </cell>
          <cell r="V6500">
            <v>142.01</v>
          </cell>
        </row>
        <row r="6501">
          <cell r="A6501" t="str">
            <v>IKAST-BRANDE</v>
          </cell>
          <cell r="C6501" t="str">
            <v>FLEXTUR</v>
          </cell>
          <cell r="I6501" t="str">
            <v>Adm.omk</v>
          </cell>
          <cell r="V6501">
            <v>96.47999999999999</v>
          </cell>
        </row>
        <row r="6502">
          <cell r="A6502" t="str">
            <v>IKAST-BRANDE</v>
          </cell>
          <cell r="C6502" t="str">
            <v>FLEXTUR</v>
          </cell>
          <cell r="I6502" t="str">
            <v>EB</v>
          </cell>
          <cell r="V6502">
            <v>469</v>
          </cell>
        </row>
        <row r="6503">
          <cell r="A6503" t="str">
            <v>IKAST-BRANDE</v>
          </cell>
          <cell r="C6503" t="str">
            <v>FLEXTUR</v>
          </cell>
          <cell r="I6503" t="str">
            <v>Ture</v>
          </cell>
          <cell r="V6503">
            <v>3</v>
          </cell>
        </row>
        <row r="6504">
          <cell r="A6504" t="str">
            <v>IKAST-BRANDE</v>
          </cell>
          <cell r="C6504" t="str">
            <v>FLEXTUR</v>
          </cell>
          <cell r="I6504" t="str">
            <v>Rejselængde</v>
          </cell>
          <cell r="V6504">
            <v>67</v>
          </cell>
        </row>
        <row r="6505">
          <cell r="A6505" t="str">
            <v>IKAST-BRANDE</v>
          </cell>
          <cell r="C6505" t="str">
            <v>FLEXTUR</v>
          </cell>
          <cell r="I6505" t="str">
            <v>Passagerer</v>
          </cell>
          <cell r="V6505">
            <v>3</v>
          </cell>
        </row>
        <row r="6506">
          <cell r="A6506" t="str">
            <v>IKAST-BRANDE</v>
          </cell>
          <cell r="C6506" t="str">
            <v>HANDICAP</v>
          </cell>
          <cell r="I6506" t="str">
            <v>Netto</v>
          </cell>
          <cell r="V6506">
            <v>212831.12</v>
          </cell>
        </row>
        <row r="6507">
          <cell r="A6507" t="str">
            <v>IKAST-BRANDE</v>
          </cell>
          <cell r="C6507" t="str">
            <v>HANDICAP</v>
          </cell>
          <cell r="I6507" t="str">
            <v>Adm.omk</v>
          </cell>
          <cell r="V6507">
            <v>0</v>
          </cell>
        </row>
        <row r="6508">
          <cell r="A6508" t="str">
            <v>IKAST-BRANDE</v>
          </cell>
          <cell r="C6508" t="str">
            <v>HANDICAP</v>
          </cell>
          <cell r="I6508" t="str">
            <v>EB</v>
          </cell>
          <cell r="V6508">
            <v>37442</v>
          </cell>
        </row>
        <row r="6509">
          <cell r="A6509" t="str">
            <v>IKAST-BRANDE</v>
          </cell>
          <cell r="C6509" t="str">
            <v>HANDICAP</v>
          </cell>
          <cell r="I6509" t="str">
            <v>Ture</v>
          </cell>
          <cell r="V6509">
            <v>535</v>
          </cell>
        </row>
        <row r="6510">
          <cell r="A6510" t="str">
            <v>IKAST-BRANDE</v>
          </cell>
          <cell r="C6510" t="str">
            <v>HANDICAP</v>
          </cell>
          <cell r="I6510" t="str">
            <v>Rejselængde</v>
          </cell>
          <cell r="V6510">
            <v>6378</v>
          </cell>
        </row>
        <row r="6511">
          <cell r="A6511" t="str">
            <v>IKAST-BRANDE</v>
          </cell>
          <cell r="C6511" t="str">
            <v>HANDICAP</v>
          </cell>
          <cell r="I6511" t="str">
            <v>Passagerer</v>
          </cell>
          <cell r="V6511">
            <v>700</v>
          </cell>
        </row>
        <row r="6512">
          <cell r="A6512" t="str">
            <v>IKAST-BRANDE</v>
          </cell>
          <cell r="C6512" t="str">
            <v>HANDICAP</v>
          </cell>
          <cell r="I6512" t="str">
            <v>Netto</v>
          </cell>
          <cell r="V6512">
            <v>110390.13</v>
          </cell>
        </row>
        <row r="6513">
          <cell r="A6513" t="str">
            <v>IKAST-BRANDE</v>
          </cell>
          <cell r="C6513" t="str">
            <v>HANDICAP</v>
          </cell>
          <cell r="I6513" t="str">
            <v>Adm.omk</v>
          </cell>
          <cell r="V6513">
            <v>0</v>
          </cell>
        </row>
        <row r="6514">
          <cell r="A6514" t="str">
            <v>IKAST-BRANDE</v>
          </cell>
          <cell r="C6514" t="str">
            <v>HANDICAP</v>
          </cell>
          <cell r="I6514" t="str">
            <v>EB</v>
          </cell>
          <cell r="V6514">
            <v>41350</v>
          </cell>
        </row>
        <row r="6515">
          <cell r="A6515" t="str">
            <v>IKAST-BRANDE</v>
          </cell>
          <cell r="C6515" t="str">
            <v>HANDICAP</v>
          </cell>
          <cell r="I6515" t="str">
            <v>Ture</v>
          </cell>
          <cell r="V6515">
            <v>599</v>
          </cell>
        </row>
        <row r="6516">
          <cell r="A6516" t="str">
            <v>IKAST-BRANDE</v>
          </cell>
          <cell r="C6516" t="str">
            <v>HANDICAP</v>
          </cell>
          <cell r="I6516" t="str">
            <v>Rejselængde</v>
          </cell>
          <cell r="V6516">
            <v>7150</v>
          </cell>
        </row>
        <row r="6517">
          <cell r="A6517" t="str">
            <v>IKAST-BRANDE</v>
          </cell>
          <cell r="C6517" t="str">
            <v>HANDICAP</v>
          </cell>
          <cell r="I6517" t="str">
            <v>Passagerer</v>
          </cell>
          <cell r="V6517">
            <v>615</v>
          </cell>
        </row>
        <row r="6518">
          <cell r="A6518" t="str">
            <v>IKAST-BRANDE</v>
          </cell>
          <cell r="C6518" t="str">
            <v>HANDICAP</v>
          </cell>
          <cell r="I6518" t="str">
            <v>Netto</v>
          </cell>
          <cell r="V6518">
            <v>323634.19</v>
          </cell>
        </row>
        <row r="6519">
          <cell r="A6519" t="str">
            <v>IKAST-BRANDE</v>
          </cell>
          <cell r="C6519" t="str">
            <v>HANDICAP</v>
          </cell>
          <cell r="I6519" t="str">
            <v>Adm.omk</v>
          </cell>
          <cell r="V6519">
            <v>0</v>
          </cell>
        </row>
        <row r="6520">
          <cell r="A6520" t="str">
            <v>IKAST-BRANDE</v>
          </cell>
          <cell r="C6520" t="str">
            <v>HANDICAP</v>
          </cell>
          <cell r="I6520" t="str">
            <v>EB</v>
          </cell>
          <cell r="V6520">
            <v>62547</v>
          </cell>
        </row>
        <row r="6521">
          <cell r="A6521" t="str">
            <v>IKAST-BRANDE</v>
          </cell>
          <cell r="C6521" t="str">
            <v>HANDICAP</v>
          </cell>
          <cell r="I6521" t="str">
            <v>Ture</v>
          </cell>
          <cell r="V6521">
            <v>893</v>
          </cell>
        </row>
        <row r="6522">
          <cell r="A6522" t="str">
            <v>IKAST-BRANDE</v>
          </cell>
          <cell r="C6522" t="str">
            <v>HANDICAP</v>
          </cell>
          <cell r="I6522" t="str">
            <v>Rejselængde</v>
          </cell>
          <cell r="V6522">
            <v>10593</v>
          </cell>
        </row>
        <row r="6523">
          <cell r="A6523" t="str">
            <v>IKAST-BRANDE</v>
          </cell>
          <cell r="C6523" t="str">
            <v>HANDICAP</v>
          </cell>
          <cell r="I6523" t="str">
            <v>Passagerer</v>
          </cell>
          <cell r="V6523">
            <v>996</v>
          </cell>
        </row>
        <row r="6524">
          <cell r="A6524" t="str">
            <v>IKAST-BRANDE</v>
          </cell>
          <cell r="C6524" t="str">
            <v>HANDICAP</v>
          </cell>
          <cell r="I6524" t="str">
            <v>Netto</v>
          </cell>
          <cell r="V6524">
            <v>202544.53999999998</v>
          </cell>
        </row>
        <row r="6525">
          <cell r="A6525" t="str">
            <v>IKAST-BRANDE</v>
          </cell>
          <cell r="C6525" t="str">
            <v>HANDICAP</v>
          </cell>
          <cell r="I6525" t="str">
            <v>Adm.omk</v>
          </cell>
          <cell r="V6525">
            <v>0</v>
          </cell>
        </row>
        <row r="6526">
          <cell r="A6526" t="str">
            <v>IKAST-BRANDE</v>
          </cell>
          <cell r="C6526" t="str">
            <v>HANDICAP</v>
          </cell>
          <cell r="I6526" t="str">
            <v>EB</v>
          </cell>
          <cell r="V6526">
            <v>78784</v>
          </cell>
        </row>
        <row r="6527">
          <cell r="A6527" t="str">
            <v>IKAST-BRANDE</v>
          </cell>
          <cell r="C6527" t="str">
            <v>HANDICAP</v>
          </cell>
          <cell r="I6527" t="str">
            <v>Ture</v>
          </cell>
          <cell r="V6527">
            <v>1118</v>
          </cell>
        </row>
        <row r="6528">
          <cell r="A6528" t="str">
            <v>IKAST-BRANDE</v>
          </cell>
          <cell r="C6528" t="str">
            <v>HANDICAP</v>
          </cell>
          <cell r="I6528" t="str">
            <v>Rejselængde</v>
          </cell>
          <cell r="V6528">
            <v>13337</v>
          </cell>
        </row>
        <row r="6529">
          <cell r="A6529" t="str">
            <v>IKAST-BRANDE</v>
          </cell>
          <cell r="C6529" t="str">
            <v>HANDICAP</v>
          </cell>
          <cell r="I6529" t="str">
            <v>Passagerer</v>
          </cell>
          <cell r="V6529">
            <v>1126</v>
          </cell>
        </row>
        <row r="6530">
          <cell r="A6530" t="str">
            <v>IKAST-BRANDE</v>
          </cell>
          <cell r="C6530" t="str">
            <v>HANDICAP</v>
          </cell>
          <cell r="I6530" t="str">
            <v>Netto</v>
          </cell>
          <cell r="V6530">
            <v>34264.69</v>
          </cell>
        </row>
        <row r="6531">
          <cell r="A6531" t="str">
            <v>IKAST-BRANDE</v>
          </cell>
          <cell r="C6531" t="str">
            <v>HANDICAP</v>
          </cell>
          <cell r="I6531" t="str">
            <v>Adm.omk</v>
          </cell>
          <cell r="V6531">
            <v>0</v>
          </cell>
        </row>
        <row r="6532">
          <cell r="A6532" t="str">
            <v>IKAST-BRANDE</v>
          </cell>
          <cell r="C6532" t="str">
            <v>HANDICAP</v>
          </cell>
          <cell r="I6532" t="str">
            <v>EB</v>
          </cell>
          <cell r="V6532">
            <v>6727</v>
          </cell>
        </row>
        <row r="6533">
          <cell r="A6533" t="str">
            <v>IKAST-BRANDE</v>
          </cell>
          <cell r="C6533" t="str">
            <v>HANDICAP</v>
          </cell>
          <cell r="I6533" t="str">
            <v>Ture</v>
          </cell>
          <cell r="V6533">
            <v>115</v>
          </cell>
        </row>
        <row r="6534">
          <cell r="A6534" t="str">
            <v>IKAST-BRANDE</v>
          </cell>
          <cell r="C6534" t="str">
            <v>HANDICAP</v>
          </cell>
          <cell r="I6534" t="str">
            <v>Rejselængde</v>
          </cell>
          <cell r="V6534">
            <v>787</v>
          </cell>
        </row>
        <row r="6535">
          <cell r="A6535" t="str">
            <v>IKAST-BRANDE</v>
          </cell>
          <cell r="C6535" t="str">
            <v>HANDICAP</v>
          </cell>
          <cell r="I6535" t="str">
            <v>Passagerer</v>
          </cell>
          <cell r="V6535">
            <v>129</v>
          </cell>
        </row>
        <row r="6536">
          <cell r="A6536" t="str">
            <v>IKAST-BRANDE</v>
          </cell>
          <cell r="C6536" t="str">
            <v>HANDICAP</v>
          </cell>
          <cell r="I6536" t="str">
            <v>Netto</v>
          </cell>
          <cell r="V6536">
            <v>17330.890000000003</v>
          </cell>
        </row>
        <row r="6537">
          <cell r="A6537" t="str">
            <v>IKAST-BRANDE</v>
          </cell>
          <cell r="C6537" t="str">
            <v>HANDICAP</v>
          </cell>
          <cell r="I6537" t="str">
            <v>Adm.omk</v>
          </cell>
          <cell r="V6537">
            <v>0</v>
          </cell>
        </row>
        <row r="6538">
          <cell r="A6538" t="str">
            <v>IKAST-BRANDE</v>
          </cell>
          <cell r="C6538" t="str">
            <v>HANDICAP</v>
          </cell>
          <cell r="I6538" t="str">
            <v>EB</v>
          </cell>
          <cell r="V6538">
            <v>7322</v>
          </cell>
        </row>
        <row r="6539">
          <cell r="A6539" t="str">
            <v>IKAST-BRANDE</v>
          </cell>
          <cell r="C6539" t="str">
            <v>HANDICAP</v>
          </cell>
          <cell r="I6539" t="str">
            <v>Ture</v>
          </cell>
          <cell r="V6539">
            <v>131</v>
          </cell>
        </row>
        <row r="6540">
          <cell r="A6540" t="str">
            <v>IKAST-BRANDE</v>
          </cell>
          <cell r="C6540" t="str">
            <v>HANDICAP</v>
          </cell>
          <cell r="I6540" t="str">
            <v>Rejselængde</v>
          </cell>
          <cell r="V6540">
            <v>1259</v>
          </cell>
        </row>
        <row r="6541">
          <cell r="A6541" t="str">
            <v>IKAST-BRANDE</v>
          </cell>
          <cell r="C6541" t="str">
            <v>HANDICAP</v>
          </cell>
          <cell r="I6541" t="str">
            <v>Passagerer</v>
          </cell>
          <cell r="V6541">
            <v>134</v>
          </cell>
        </row>
        <row r="6542">
          <cell r="A6542" t="str">
            <v>IKAST-BRANDE</v>
          </cell>
          <cell r="C6542" t="str">
            <v>HANDICAP</v>
          </cell>
          <cell r="I6542" t="str">
            <v>Netto</v>
          </cell>
          <cell r="V6542">
            <v>1021.42</v>
          </cell>
        </row>
        <row r="6543">
          <cell r="A6543" t="str">
            <v>IKAST-BRANDE</v>
          </cell>
          <cell r="C6543" t="str">
            <v>HANDICAP</v>
          </cell>
          <cell r="I6543" t="str">
            <v>Adm.omk</v>
          </cell>
          <cell r="V6543">
            <v>0</v>
          </cell>
        </row>
        <row r="6544">
          <cell r="A6544" t="str">
            <v>IKAST-BRANDE</v>
          </cell>
          <cell r="C6544" t="str">
            <v>HANDICAP</v>
          </cell>
          <cell r="I6544" t="str">
            <v>EB</v>
          </cell>
          <cell r="V6544">
            <v>0</v>
          </cell>
        </row>
        <row r="6545">
          <cell r="A6545" t="str">
            <v>IKAST-BRANDE</v>
          </cell>
          <cell r="C6545" t="str">
            <v>HANDICAP</v>
          </cell>
          <cell r="I6545" t="str">
            <v>Ture</v>
          </cell>
          <cell r="V6545">
            <v>3</v>
          </cell>
        </row>
        <row r="6546">
          <cell r="A6546" t="str">
            <v>IKAST-BRANDE</v>
          </cell>
          <cell r="C6546" t="str">
            <v>HANDICAP</v>
          </cell>
          <cell r="I6546" t="str">
            <v>Rejselængde</v>
          </cell>
          <cell r="V6546">
            <v>113</v>
          </cell>
        </row>
        <row r="6547">
          <cell r="A6547" t="str">
            <v>IKAST-BRANDE</v>
          </cell>
          <cell r="C6547" t="str">
            <v>HANDICAP</v>
          </cell>
          <cell r="I6547" t="str">
            <v>Passagerer</v>
          </cell>
          <cell r="V6547">
            <v>3</v>
          </cell>
        </row>
        <row r="6548">
          <cell r="A6548" t="str">
            <v>IKAST-BRANDE</v>
          </cell>
          <cell r="C6548" t="str">
            <v>HANDICAP</v>
          </cell>
          <cell r="I6548" t="str">
            <v>Netto</v>
          </cell>
          <cell r="V6548">
            <v>354.87</v>
          </cell>
        </row>
        <row r="6549">
          <cell r="A6549" t="str">
            <v>IKAST-BRANDE</v>
          </cell>
          <cell r="C6549" t="str">
            <v>HANDICAP</v>
          </cell>
          <cell r="I6549" t="str">
            <v>Adm.omk</v>
          </cell>
          <cell r="V6549">
            <v>0</v>
          </cell>
        </row>
        <row r="6550">
          <cell r="A6550" t="str">
            <v>IKAST-BRANDE</v>
          </cell>
          <cell r="C6550" t="str">
            <v>HANDICAP</v>
          </cell>
          <cell r="I6550" t="str">
            <v>EB</v>
          </cell>
          <cell r="V6550">
            <v>0</v>
          </cell>
        </row>
        <row r="6551">
          <cell r="A6551" t="str">
            <v>IKAST-BRANDE</v>
          </cell>
          <cell r="C6551" t="str">
            <v>HANDICAP</v>
          </cell>
          <cell r="I6551" t="str">
            <v>Ture</v>
          </cell>
          <cell r="V6551">
            <v>1</v>
          </cell>
        </row>
        <row r="6552">
          <cell r="A6552" t="str">
            <v>IKAST-BRANDE</v>
          </cell>
          <cell r="C6552" t="str">
            <v>HANDICAP</v>
          </cell>
          <cell r="I6552" t="str">
            <v>Rejselængde</v>
          </cell>
          <cell r="V6552">
            <v>0</v>
          </cell>
        </row>
        <row r="6553">
          <cell r="A6553" t="str">
            <v>IKAST-BRANDE</v>
          </cell>
          <cell r="C6553" t="str">
            <v>HANDICAP</v>
          </cell>
          <cell r="I6553" t="str">
            <v>Passagerer</v>
          </cell>
          <cell r="V6553">
            <v>1</v>
          </cell>
        </row>
        <row r="6554">
          <cell r="A6554" t="str">
            <v>IKAST-BRANDE</v>
          </cell>
          <cell r="C6554" t="str">
            <v>HANDICAP</v>
          </cell>
          <cell r="I6554" t="str">
            <v>Netto</v>
          </cell>
          <cell r="V6554">
            <v>-500</v>
          </cell>
        </row>
        <row r="6555">
          <cell r="A6555" t="str">
            <v>IKAST-BRANDE</v>
          </cell>
          <cell r="C6555" t="str">
            <v>HANDICAP</v>
          </cell>
          <cell r="I6555" t="str">
            <v>Adm.omk</v>
          </cell>
          <cell r="V6555">
            <v>0</v>
          </cell>
        </row>
        <row r="6556">
          <cell r="A6556" t="str">
            <v>IKAST-BRANDE</v>
          </cell>
          <cell r="C6556" t="str">
            <v>HANDICAP</v>
          </cell>
          <cell r="I6556" t="str">
            <v>EB</v>
          </cell>
          <cell r="V6556">
            <v>500</v>
          </cell>
        </row>
        <row r="6557">
          <cell r="A6557" t="str">
            <v>IKAST-BRANDE</v>
          </cell>
          <cell r="C6557" t="str">
            <v>HANDICAP</v>
          </cell>
          <cell r="I6557" t="str">
            <v>Ture</v>
          </cell>
          <cell r="V6557">
            <v>2</v>
          </cell>
        </row>
        <row r="6558">
          <cell r="A6558" t="str">
            <v>IKAST-BRANDE</v>
          </cell>
          <cell r="C6558" t="str">
            <v>HANDICAP</v>
          </cell>
          <cell r="I6558" t="str">
            <v>Rejselængde</v>
          </cell>
          <cell r="V6558">
            <v>5</v>
          </cell>
        </row>
        <row r="6559">
          <cell r="A6559" t="str">
            <v>IKAST-BRANDE</v>
          </cell>
          <cell r="C6559" t="str">
            <v>HANDICAP</v>
          </cell>
          <cell r="I6559" t="str">
            <v>Passagerer</v>
          </cell>
          <cell r="V6559">
            <v>2</v>
          </cell>
        </row>
        <row r="6560">
          <cell r="A6560" t="str">
            <v>IKAST-BRANDE</v>
          </cell>
          <cell r="C6560" t="str">
            <v>PLUSTUR</v>
          </cell>
          <cell r="I6560" t="str">
            <v>Netto</v>
          </cell>
          <cell r="V6560">
            <v>31359.310000000005</v>
          </cell>
        </row>
        <row r="6561">
          <cell r="A6561" t="str">
            <v>IKAST-BRANDE</v>
          </cell>
          <cell r="C6561" t="str">
            <v>PLUSTUR</v>
          </cell>
          <cell r="I6561" t="str">
            <v>Adm.omk</v>
          </cell>
          <cell r="V6561">
            <v>8007.84</v>
          </cell>
        </row>
        <row r="6562">
          <cell r="A6562" t="str">
            <v>IKAST-BRANDE</v>
          </cell>
          <cell r="C6562" t="str">
            <v>PLUSTUR</v>
          </cell>
          <cell r="I6562" t="str">
            <v>EB</v>
          </cell>
          <cell r="V6562">
            <v>5266</v>
          </cell>
        </row>
        <row r="6563">
          <cell r="A6563" t="str">
            <v>IKAST-BRANDE</v>
          </cell>
          <cell r="C6563" t="str">
            <v>PLUSTUR</v>
          </cell>
          <cell r="I6563" t="str">
            <v>Ture</v>
          </cell>
          <cell r="V6563">
            <v>249</v>
          </cell>
        </row>
        <row r="6564">
          <cell r="A6564" t="str">
            <v>IKAST-BRANDE</v>
          </cell>
          <cell r="C6564" t="str">
            <v>PLUSTUR</v>
          </cell>
          <cell r="I6564" t="str">
            <v>Rejselængde</v>
          </cell>
          <cell r="V6564">
            <v>2028</v>
          </cell>
        </row>
        <row r="6565">
          <cell r="A6565" t="str">
            <v>IKAST-BRANDE</v>
          </cell>
          <cell r="C6565" t="str">
            <v>PLUSTUR</v>
          </cell>
          <cell r="I6565" t="str">
            <v>Passagerer</v>
          </cell>
          <cell r="V6565">
            <v>296</v>
          </cell>
        </row>
        <row r="6566">
          <cell r="A6566" t="str">
            <v>IKAST-BRANDE</v>
          </cell>
          <cell r="C6566" t="str">
            <v>PLUSTUR</v>
          </cell>
          <cell r="I6566" t="str">
            <v>Netto</v>
          </cell>
          <cell r="V6566">
            <v>19000.95</v>
          </cell>
        </row>
        <row r="6567">
          <cell r="A6567" t="str">
            <v>IKAST-BRANDE</v>
          </cell>
          <cell r="C6567" t="str">
            <v>PLUSTUR</v>
          </cell>
          <cell r="I6567" t="str">
            <v>Adm.omk</v>
          </cell>
          <cell r="V6567">
            <v>5145.5999999999995</v>
          </cell>
        </row>
        <row r="6568">
          <cell r="A6568" t="str">
            <v>IKAST-BRANDE</v>
          </cell>
          <cell r="C6568" t="str">
            <v>PLUSTUR</v>
          </cell>
          <cell r="I6568" t="str">
            <v>EB</v>
          </cell>
          <cell r="V6568">
            <v>2508</v>
          </cell>
        </row>
        <row r="6569">
          <cell r="A6569" t="str">
            <v>IKAST-BRANDE</v>
          </cell>
          <cell r="C6569" t="str">
            <v>PLUSTUR</v>
          </cell>
          <cell r="I6569" t="str">
            <v>Ture</v>
          </cell>
          <cell r="V6569">
            <v>160</v>
          </cell>
        </row>
        <row r="6570">
          <cell r="A6570" t="str">
            <v>IKAST-BRANDE</v>
          </cell>
          <cell r="C6570" t="str">
            <v>PLUSTUR</v>
          </cell>
          <cell r="I6570" t="str">
            <v>Rejselængde</v>
          </cell>
          <cell r="V6570">
            <v>1124</v>
          </cell>
        </row>
        <row r="6571">
          <cell r="A6571" t="str">
            <v>IKAST-BRANDE</v>
          </cell>
          <cell r="C6571" t="str">
            <v>PLUSTUR</v>
          </cell>
          <cell r="I6571" t="str">
            <v>Passagerer</v>
          </cell>
          <cell r="V6571">
            <v>200</v>
          </cell>
        </row>
        <row r="6572">
          <cell r="A6572" t="str">
            <v>IKAST-BRANDE</v>
          </cell>
          <cell r="C6572" t="str">
            <v>PLUSTUR</v>
          </cell>
          <cell r="I6572" t="str">
            <v>Netto</v>
          </cell>
          <cell r="V6572">
            <v>242.47</v>
          </cell>
        </row>
        <row r="6573">
          <cell r="A6573" t="str">
            <v>IKAST-BRANDE</v>
          </cell>
          <cell r="C6573" t="str">
            <v>PLUSTUR</v>
          </cell>
          <cell r="I6573" t="str">
            <v>Adm.omk</v>
          </cell>
          <cell r="V6573">
            <v>64.319999999999993</v>
          </cell>
        </row>
        <row r="6574">
          <cell r="A6574" t="str">
            <v>IKAST-BRANDE</v>
          </cell>
          <cell r="C6574" t="str">
            <v>PLUSTUR</v>
          </cell>
          <cell r="I6574" t="str">
            <v>EB</v>
          </cell>
          <cell r="V6574">
            <v>78</v>
          </cell>
        </row>
        <row r="6575">
          <cell r="A6575" t="str">
            <v>IKAST-BRANDE</v>
          </cell>
          <cell r="C6575" t="str">
            <v>PLUSTUR</v>
          </cell>
          <cell r="I6575" t="str">
            <v>Ture</v>
          </cell>
          <cell r="V6575">
            <v>2</v>
          </cell>
        </row>
        <row r="6576">
          <cell r="A6576" t="str">
            <v>IKAST-BRANDE</v>
          </cell>
          <cell r="C6576" t="str">
            <v>PLUSTUR</v>
          </cell>
          <cell r="I6576" t="str">
            <v>Rejselængde</v>
          </cell>
          <cell r="V6576">
            <v>26</v>
          </cell>
        </row>
        <row r="6577">
          <cell r="A6577" t="str">
            <v>IKAST-BRANDE</v>
          </cell>
          <cell r="C6577" t="str">
            <v>PLUSTUR</v>
          </cell>
          <cell r="I6577" t="str">
            <v>Passagerer</v>
          </cell>
          <cell r="V6577">
            <v>2</v>
          </cell>
        </row>
        <row r="6578">
          <cell r="A6578" t="str">
            <v>IKAST-BRANDE</v>
          </cell>
          <cell r="C6578" t="str">
            <v>HANDICAP</v>
          </cell>
          <cell r="I6578" t="str">
            <v>Netto</v>
          </cell>
          <cell r="V6578">
            <v>952.83</v>
          </cell>
        </row>
        <row r="6579">
          <cell r="A6579" t="str">
            <v>IKAST-BRANDE</v>
          </cell>
          <cell r="C6579" t="str">
            <v>HANDICAP</v>
          </cell>
          <cell r="I6579" t="str">
            <v>Adm.omk</v>
          </cell>
          <cell r="V6579">
            <v>0</v>
          </cell>
        </row>
        <row r="6580">
          <cell r="A6580" t="str">
            <v>IKAST-BRANDE</v>
          </cell>
          <cell r="C6580" t="str">
            <v>HANDICAP</v>
          </cell>
          <cell r="I6580" t="str">
            <v>EB</v>
          </cell>
          <cell r="V6580">
            <v>1634</v>
          </cell>
        </row>
        <row r="6581">
          <cell r="A6581" t="str">
            <v>IKAST-BRANDE</v>
          </cell>
          <cell r="C6581" t="str">
            <v>HANDICAP</v>
          </cell>
          <cell r="I6581" t="str">
            <v>Ture</v>
          </cell>
          <cell r="V6581">
            <v>1</v>
          </cell>
        </row>
        <row r="6582">
          <cell r="A6582" t="str">
            <v>IKAST-BRANDE</v>
          </cell>
          <cell r="C6582" t="str">
            <v>HANDICAP</v>
          </cell>
          <cell r="I6582" t="str">
            <v>Rejselængde</v>
          </cell>
          <cell r="V6582">
            <v>153</v>
          </cell>
        </row>
        <row r="6583">
          <cell r="A6583" t="str">
            <v>IKAST-BRANDE</v>
          </cell>
          <cell r="C6583" t="str">
            <v>HANDICAP</v>
          </cell>
          <cell r="I6583" t="str">
            <v>Passagerer</v>
          </cell>
          <cell r="V6583">
            <v>2</v>
          </cell>
        </row>
        <row r="6584">
          <cell r="A6584" t="str">
            <v>IKAST-BRANDE</v>
          </cell>
          <cell r="C6584" t="str">
            <v>HANDICAP</v>
          </cell>
          <cell r="I6584" t="str">
            <v>Netto</v>
          </cell>
          <cell r="V6584">
            <v>7747.25</v>
          </cell>
        </row>
        <row r="6585">
          <cell r="A6585" t="str">
            <v>IKAST-BRANDE</v>
          </cell>
          <cell r="C6585" t="str">
            <v>HANDICAP</v>
          </cell>
          <cell r="I6585" t="str">
            <v>Adm.omk</v>
          </cell>
          <cell r="V6585">
            <v>0</v>
          </cell>
        </row>
        <row r="6586">
          <cell r="A6586" t="str">
            <v>IKAST-BRANDE</v>
          </cell>
          <cell r="C6586" t="str">
            <v>HANDICAP</v>
          </cell>
          <cell r="I6586" t="str">
            <v>EB</v>
          </cell>
          <cell r="V6586">
            <v>3948</v>
          </cell>
        </row>
        <row r="6587">
          <cell r="A6587" t="str">
            <v>IKAST-BRANDE</v>
          </cell>
          <cell r="C6587" t="str">
            <v>HANDICAP</v>
          </cell>
          <cell r="I6587" t="str">
            <v>Ture</v>
          </cell>
          <cell r="V6587">
            <v>16</v>
          </cell>
        </row>
        <row r="6588">
          <cell r="A6588" t="str">
            <v>IKAST-BRANDE</v>
          </cell>
          <cell r="C6588" t="str">
            <v>HANDICAP</v>
          </cell>
          <cell r="I6588" t="str">
            <v>Rejselængde</v>
          </cell>
          <cell r="V6588">
            <v>987</v>
          </cell>
        </row>
        <row r="6589">
          <cell r="A6589" t="str">
            <v>IKAST-BRANDE</v>
          </cell>
          <cell r="C6589" t="str">
            <v>HANDICAP</v>
          </cell>
          <cell r="I6589" t="str">
            <v>Passagerer</v>
          </cell>
          <cell r="V6589">
            <v>16</v>
          </cell>
        </row>
        <row r="6590">
          <cell r="A6590" t="str">
            <v>IKAST-BRANDE</v>
          </cell>
          <cell r="C6590" t="str">
            <v>HANDICAP</v>
          </cell>
          <cell r="I6590" t="str">
            <v>Netto</v>
          </cell>
          <cell r="V6590">
            <v>6163.84</v>
          </cell>
        </row>
        <row r="6591">
          <cell r="A6591" t="str">
            <v>IKAST-BRANDE</v>
          </cell>
          <cell r="C6591" t="str">
            <v>HANDICAP</v>
          </cell>
          <cell r="I6591" t="str">
            <v>Adm.omk</v>
          </cell>
          <cell r="V6591">
            <v>0</v>
          </cell>
        </row>
        <row r="6592">
          <cell r="A6592" t="str">
            <v>IKAST-BRANDE</v>
          </cell>
          <cell r="C6592" t="str">
            <v>HANDICAP</v>
          </cell>
          <cell r="I6592" t="str">
            <v>EB</v>
          </cell>
          <cell r="V6592">
            <v>1656</v>
          </cell>
        </row>
        <row r="6593">
          <cell r="A6593" t="str">
            <v>IKAST-BRANDE</v>
          </cell>
          <cell r="C6593" t="str">
            <v>HANDICAP</v>
          </cell>
          <cell r="I6593" t="str">
            <v>Ture</v>
          </cell>
          <cell r="V6593">
            <v>5</v>
          </cell>
        </row>
        <row r="6594">
          <cell r="A6594" t="str">
            <v>IKAST-BRANDE</v>
          </cell>
          <cell r="C6594" t="str">
            <v>HANDICAP</v>
          </cell>
          <cell r="I6594" t="str">
            <v>Rejselængde</v>
          </cell>
          <cell r="V6594">
            <v>414</v>
          </cell>
        </row>
        <row r="6595">
          <cell r="A6595" t="str">
            <v>IKAST-BRANDE</v>
          </cell>
          <cell r="C6595" t="str">
            <v>HANDICAP</v>
          </cell>
          <cell r="I6595" t="str">
            <v>Passagerer</v>
          </cell>
          <cell r="V6595">
            <v>5</v>
          </cell>
        </row>
        <row r="6596">
          <cell r="A6596" t="str">
            <v>IKAST-BRANDE</v>
          </cell>
          <cell r="C6596" t="str">
            <v>HANDICAP</v>
          </cell>
          <cell r="I6596" t="str">
            <v>Netto</v>
          </cell>
          <cell r="V6596">
            <v>961.77</v>
          </cell>
        </row>
        <row r="6597">
          <cell r="A6597" t="str">
            <v>IKAST-BRANDE</v>
          </cell>
          <cell r="C6597" t="str">
            <v>HANDICAP</v>
          </cell>
          <cell r="I6597" t="str">
            <v>Adm.omk</v>
          </cell>
          <cell r="V6597">
            <v>0</v>
          </cell>
        </row>
        <row r="6598">
          <cell r="A6598" t="str">
            <v>IKAST-BRANDE</v>
          </cell>
          <cell r="C6598" t="str">
            <v>HANDICAP</v>
          </cell>
          <cell r="I6598" t="str">
            <v>EB</v>
          </cell>
          <cell r="V6598">
            <v>800</v>
          </cell>
        </row>
        <row r="6599">
          <cell r="A6599" t="str">
            <v>IKAST-BRANDE</v>
          </cell>
          <cell r="C6599" t="str">
            <v>HANDICAP</v>
          </cell>
          <cell r="I6599" t="str">
            <v>Ture</v>
          </cell>
          <cell r="V6599">
            <v>5</v>
          </cell>
        </row>
        <row r="6600">
          <cell r="A6600" t="str">
            <v>IKAST-BRANDE</v>
          </cell>
          <cell r="C6600" t="str">
            <v>HANDICAP</v>
          </cell>
          <cell r="I6600" t="str">
            <v>Rejselængde</v>
          </cell>
          <cell r="V6600">
            <v>187</v>
          </cell>
        </row>
        <row r="6601">
          <cell r="A6601" t="str">
            <v>IKAST-BRANDE</v>
          </cell>
          <cell r="C6601" t="str">
            <v>HANDICAP</v>
          </cell>
          <cell r="I6601" t="str">
            <v>Passagerer</v>
          </cell>
          <cell r="V6601">
            <v>10</v>
          </cell>
        </row>
        <row r="6602">
          <cell r="A6602" t="str">
            <v>IKAST-BRANDE</v>
          </cell>
          <cell r="C6602" t="str">
            <v>HANDICAP</v>
          </cell>
          <cell r="I6602" t="str">
            <v>Netto</v>
          </cell>
          <cell r="V6602">
            <v>907.14</v>
          </cell>
        </row>
        <row r="6603">
          <cell r="A6603" t="str">
            <v>IKAST-BRANDE</v>
          </cell>
          <cell r="C6603" t="str">
            <v>HANDICAP</v>
          </cell>
          <cell r="I6603" t="str">
            <v>Adm.omk</v>
          </cell>
          <cell r="V6603">
            <v>0</v>
          </cell>
        </row>
        <row r="6604">
          <cell r="A6604" t="str">
            <v>IKAST-BRANDE</v>
          </cell>
          <cell r="C6604" t="str">
            <v>HANDICAP</v>
          </cell>
          <cell r="I6604" t="str">
            <v>EB</v>
          </cell>
          <cell r="V6604">
            <v>504</v>
          </cell>
        </row>
        <row r="6605">
          <cell r="A6605" t="str">
            <v>IKAST-BRANDE</v>
          </cell>
          <cell r="C6605" t="str">
            <v>HANDICAP</v>
          </cell>
          <cell r="I6605" t="str">
            <v>Ture</v>
          </cell>
          <cell r="V6605">
            <v>1</v>
          </cell>
        </row>
        <row r="6606">
          <cell r="A6606" t="str">
            <v>IKAST-BRANDE</v>
          </cell>
          <cell r="C6606" t="str">
            <v>HANDICAP</v>
          </cell>
          <cell r="I6606" t="str">
            <v>Rejselængde</v>
          </cell>
          <cell r="V6606">
            <v>108</v>
          </cell>
        </row>
        <row r="6607">
          <cell r="A6607" t="str">
            <v>IKAST-BRANDE</v>
          </cell>
          <cell r="C6607" t="str">
            <v>HANDICAP</v>
          </cell>
          <cell r="I6607" t="str">
            <v>Passagerer</v>
          </cell>
          <cell r="V6607">
            <v>1</v>
          </cell>
        </row>
        <row r="6608">
          <cell r="A6608" t="str">
            <v>IKAST-BRANDE</v>
          </cell>
          <cell r="C6608" t="str">
            <v>HANDICAP</v>
          </cell>
          <cell r="I6608" t="str">
            <v>Netto</v>
          </cell>
          <cell r="V6608">
            <v>1583.12</v>
          </cell>
        </row>
        <row r="6609">
          <cell r="A6609" t="str">
            <v>IKAST-BRANDE</v>
          </cell>
          <cell r="C6609" t="str">
            <v>HANDICAP</v>
          </cell>
          <cell r="I6609" t="str">
            <v>Adm.omk</v>
          </cell>
          <cell r="V6609">
            <v>0</v>
          </cell>
        </row>
        <row r="6610">
          <cell r="A6610" t="str">
            <v>IKAST-BRANDE</v>
          </cell>
          <cell r="C6610" t="str">
            <v>HANDICAP</v>
          </cell>
          <cell r="I6610" t="str">
            <v>EB</v>
          </cell>
          <cell r="V6610">
            <v>530</v>
          </cell>
        </row>
        <row r="6611">
          <cell r="A6611" t="str">
            <v>IKAST-BRANDE</v>
          </cell>
          <cell r="C6611" t="str">
            <v>HANDICAP</v>
          </cell>
          <cell r="I6611" t="str">
            <v>Ture</v>
          </cell>
          <cell r="V6611">
            <v>1</v>
          </cell>
        </row>
        <row r="6612">
          <cell r="A6612" t="str">
            <v>IKAST-BRANDE</v>
          </cell>
          <cell r="C6612" t="str">
            <v>HANDICAP</v>
          </cell>
          <cell r="I6612" t="str">
            <v>Rejselængde</v>
          </cell>
          <cell r="V6612">
            <v>110</v>
          </cell>
        </row>
        <row r="6613">
          <cell r="A6613" t="str">
            <v>IKAST-BRANDE</v>
          </cell>
          <cell r="C6613" t="str">
            <v>HANDICAP</v>
          </cell>
          <cell r="I6613" t="str">
            <v>Passagerer</v>
          </cell>
          <cell r="V6613">
            <v>1</v>
          </cell>
        </row>
        <row r="6614">
          <cell r="A6614" t="str">
            <v>IKAST-BRANDE</v>
          </cell>
          <cell r="C6614" t="str">
            <v>HANDICAP</v>
          </cell>
          <cell r="I6614" t="str">
            <v>Netto</v>
          </cell>
          <cell r="V6614">
            <v>880.36</v>
          </cell>
        </row>
        <row r="6615">
          <cell r="A6615" t="str">
            <v>IKAST-BRANDE</v>
          </cell>
          <cell r="C6615" t="str">
            <v>HANDICAP</v>
          </cell>
          <cell r="I6615" t="str">
            <v>Adm.omk</v>
          </cell>
          <cell r="V6615">
            <v>0</v>
          </cell>
        </row>
        <row r="6616">
          <cell r="A6616" t="str">
            <v>IKAST-BRANDE</v>
          </cell>
          <cell r="C6616" t="str">
            <v>HANDICAP</v>
          </cell>
          <cell r="I6616" t="str">
            <v>EB</v>
          </cell>
          <cell r="V6616">
            <v>328</v>
          </cell>
        </row>
        <row r="6617">
          <cell r="A6617" t="str">
            <v>IKAST-BRANDE</v>
          </cell>
          <cell r="C6617" t="str">
            <v>HANDICAP</v>
          </cell>
          <cell r="I6617" t="str">
            <v>Ture</v>
          </cell>
          <cell r="V6617">
            <v>1</v>
          </cell>
        </row>
        <row r="6618">
          <cell r="A6618" t="str">
            <v>IKAST-BRANDE</v>
          </cell>
          <cell r="C6618" t="str">
            <v>HANDICAP</v>
          </cell>
          <cell r="I6618" t="str">
            <v>Rejselængde</v>
          </cell>
          <cell r="V6618">
            <v>82</v>
          </cell>
        </row>
        <row r="6619">
          <cell r="A6619" t="str">
            <v>IKAST-BRANDE</v>
          </cell>
          <cell r="C6619" t="str">
            <v>HANDICAP</v>
          </cell>
          <cell r="I6619" t="str">
            <v>Passagerer</v>
          </cell>
          <cell r="V6619">
            <v>1</v>
          </cell>
        </row>
        <row r="6620">
          <cell r="A6620" t="str">
            <v>IKAST-BRANDE</v>
          </cell>
          <cell r="C6620" t="str">
            <v>HANDICAP</v>
          </cell>
          <cell r="I6620" t="str">
            <v>Netto</v>
          </cell>
          <cell r="V6620">
            <v>3067.11</v>
          </cell>
        </row>
        <row r="6621">
          <cell r="A6621" t="str">
            <v>IKAST-BRANDE</v>
          </cell>
          <cell r="C6621" t="str">
            <v>HANDICAP</v>
          </cell>
          <cell r="I6621" t="str">
            <v>Adm.omk</v>
          </cell>
          <cell r="V6621">
            <v>0</v>
          </cell>
        </row>
        <row r="6622">
          <cell r="A6622" t="str">
            <v>IKAST-BRANDE</v>
          </cell>
          <cell r="C6622" t="str">
            <v>HANDICAP</v>
          </cell>
          <cell r="I6622" t="str">
            <v>EB</v>
          </cell>
          <cell r="V6622">
            <v>648</v>
          </cell>
        </row>
        <row r="6623">
          <cell r="A6623" t="str">
            <v>IKAST-BRANDE</v>
          </cell>
          <cell r="C6623" t="str">
            <v>HANDICAP</v>
          </cell>
          <cell r="I6623" t="str">
            <v>Ture</v>
          </cell>
          <cell r="V6623">
            <v>2</v>
          </cell>
        </row>
        <row r="6624">
          <cell r="A6624" t="str">
            <v>IKAST-BRANDE</v>
          </cell>
          <cell r="C6624" t="str">
            <v>HANDICAP</v>
          </cell>
          <cell r="I6624" t="str">
            <v>Rejselængde</v>
          </cell>
          <cell r="V6624">
            <v>162</v>
          </cell>
        </row>
        <row r="6625">
          <cell r="A6625" t="str">
            <v>IKAST-BRANDE</v>
          </cell>
          <cell r="C6625" t="str">
            <v>HANDICAP</v>
          </cell>
          <cell r="I6625" t="str">
            <v>Passagerer</v>
          </cell>
          <cell r="V6625">
            <v>2</v>
          </cell>
        </row>
        <row r="6626">
          <cell r="A6626" t="str">
            <v>IKAST-BRANDE</v>
          </cell>
          <cell r="C6626" t="str">
            <v>HANDICAP</v>
          </cell>
          <cell r="I6626" t="str">
            <v>Netto</v>
          </cell>
          <cell r="V6626">
            <v>1024.67</v>
          </cell>
        </row>
        <row r="6627">
          <cell r="A6627" t="str">
            <v>IKAST-BRANDE</v>
          </cell>
          <cell r="C6627" t="str">
            <v>HANDICAP</v>
          </cell>
          <cell r="I6627" t="str">
            <v>Adm.omk</v>
          </cell>
          <cell r="V6627">
            <v>0</v>
          </cell>
        </row>
        <row r="6628">
          <cell r="A6628" t="str">
            <v>IKAST-BRANDE</v>
          </cell>
          <cell r="C6628" t="str">
            <v>HANDICAP</v>
          </cell>
          <cell r="I6628" t="str">
            <v>EB</v>
          </cell>
          <cell r="V6628">
            <v>368</v>
          </cell>
        </row>
        <row r="6629">
          <cell r="A6629" t="str">
            <v>IKAST-BRANDE</v>
          </cell>
          <cell r="C6629" t="str">
            <v>HANDICAP</v>
          </cell>
          <cell r="I6629" t="str">
            <v>Ture</v>
          </cell>
          <cell r="V6629">
            <v>2</v>
          </cell>
        </row>
        <row r="6630">
          <cell r="A6630" t="str">
            <v>IKAST-BRANDE</v>
          </cell>
          <cell r="C6630" t="str">
            <v>HANDICAP</v>
          </cell>
          <cell r="I6630" t="str">
            <v>Rejselængde</v>
          </cell>
          <cell r="V6630">
            <v>92</v>
          </cell>
        </row>
        <row r="6631">
          <cell r="A6631" t="str">
            <v>IKAST-BRANDE</v>
          </cell>
          <cell r="C6631" t="str">
            <v>HANDICAP</v>
          </cell>
          <cell r="I6631" t="str">
            <v>Passagerer</v>
          </cell>
          <cell r="V6631">
            <v>2</v>
          </cell>
        </row>
        <row r="6632">
          <cell r="A6632" t="str">
            <v>IKAST-BRANDE</v>
          </cell>
          <cell r="C6632" t="str">
            <v>HANDICAP</v>
          </cell>
          <cell r="I6632" t="str">
            <v>Netto</v>
          </cell>
          <cell r="V6632">
            <v>699.95</v>
          </cell>
        </row>
        <row r="6633">
          <cell r="A6633" t="str">
            <v>IKAST-BRANDE</v>
          </cell>
          <cell r="C6633" t="str">
            <v>HANDICAP</v>
          </cell>
          <cell r="I6633" t="str">
            <v>Adm.omk</v>
          </cell>
          <cell r="V6633">
            <v>0</v>
          </cell>
        </row>
        <row r="6634">
          <cell r="A6634" t="str">
            <v>IKAST-BRANDE</v>
          </cell>
          <cell r="C6634" t="str">
            <v>HANDICAP</v>
          </cell>
          <cell r="I6634" t="str">
            <v>EB</v>
          </cell>
          <cell r="V6634">
            <v>803</v>
          </cell>
        </row>
        <row r="6635">
          <cell r="A6635" t="str">
            <v>IKAST-BRANDE</v>
          </cell>
          <cell r="C6635" t="str">
            <v>HANDICAP</v>
          </cell>
          <cell r="I6635" t="str">
            <v>Ture</v>
          </cell>
          <cell r="V6635">
            <v>1</v>
          </cell>
        </row>
        <row r="6636">
          <cell r="A6636" t="str">
            <v>IKAST-BRANDE</v>
          </cell>
          <cell r="C6636" t="str">
            <v>HANDICAP</v>
          </cell>
          <cell r="I6636" t="str">
            <v>Rejselængde</v>
          </cell>
          <cell r="V6636">
            <v>131</v>
          </cell>
        </row>
        <row r="6637">
          <cell r="A6637" t="str">
            <v>IKAST-BRANDE</v>
          </cell>
          <cell r="C6637" t="str">
            <v>HANDICAP</v>
          </cell>
          <cell r="I6637" t="str">
            <v>Passagerer</v>
          </cell>
          <cell r="V6637">
            <v>1</v>
          </cell>
        </row>
        <row r="6638">
          <cell r="A6638" t="str">
            <v>IKAST-BRANDE</v>
          </cell>
          <cell r="C6638" t="str">
            <v>HANDICAP</v>
          </cell>
          <cell r="I6638" t="str">
            <v>Netto</v>
          </cell>
          <cell r="V6638">
            <v>430.77</v>
          </cell>
        </row>
        <row r="6639">
          <cell r="A6639" t="str">
            <v>IKAST-BRANDE</v>
          </cell>
          <cell r="C6639" t="str">
            <v>HANDICAP</v>
          </cell>
          <cell r="I6639" t="str">
            <v>Adm.omk</v>
          </cell>
          <cell r="V6639">
            <v>0</v>
          </cell>
        </row>
        <row r="6640">
          <cell r="A6640" t="str">
            <v>IKAST-BRANDE</v>
          </cell>
          <cell r="C6640" t="str">
            <v>HANDICAP</v>
          </cell>
          <cell r="I6640" t="str">
            <v>EB</v>
          </cell>
          <cell r="V6640">
            <v>248</v>
          </cell>
        </row>
        <row r="6641">
          <cell r="A6641" t="str">
            <v>IKAST-BRANDE</v>
          </cell>
          <cell r="C6641" t="str">
            <v>HANDICAP</v>
          </cell>
          <cell r="I6641" t="str">
            <v>Ture</v>
          </cell>
          <cell r="V6641">
            <v>1</v>
          </cell>
        </row>
        <row r="6642">
          <cell r="A6642" t="str">
            <v>IKAST-BRANDE</v>
          </cell>
          <cell r="C6642" t="str">
            <v>HANDICAP</v>
          </cell>
          <cell r="I6642" t="str">
            <v>Rejselængde</v>
          </cell>
          <cell r="V6642">
            <v>62</v>
          </cell>
        </row>
        <row r="6643">
          <cell r="A6643" t="str">
            <v>IKAST-BRANDE</v>
          </cell>
          <cell r="C6643" t="str">
            <v>HANDICAP</v>
          </cell>
          <cell r="I6643" t="str">
            <v>Passagerer</v>
          </cell>
          <cell r="V6643">
            <v>1</v>
          </cell>
        </row>
        <row r="6644">
          <cell r="A6644" t="str">
            <v>IKAST-BRANDE</v>
          </cell>
          <cell r="C6644" t="str">
            <v>HANDICAP</v>
          </cell>
          <cell r="I6644" t="str">
            <v>Netto</v>
          </cell>
          <cell r="V6644">
            <v>5798.3899999999994</v>
          </cell>
        </row>
        <row r="6645">
          <cell r="A6645" t="str">
            <v>IKAST-BRANDE</v>
          </cell>
          <cell r="C6645" t="str">
            <v>HANDICAP</v>
          </cell>
          <cell r="I6645" t="str">
            <v>Adm.omk</v>
          </cell>
          <cell r="V6645">
            <v>0</v>
          </cell>
        </row>
        <row r="6646">
          <cell r="A6646" t="str">
            <v>IKAST-BRANDE</v>
          </cell>
          <cell r="C6646" t="str">
            <v>HANDICAP</v>
          </cell>
          <cell r="I6646" t="str">
            <v>EB</v>
          </cell>
          <cell r="V6646">
            <v>1572</v>
          </cell>
        </row>
        <row r="6647">
          <cell r="A6647" t="str">
            <v>IKAST-BRANDE</v>
          </cell>
          <cell r="C6647" t="str">
            <v>HANDICAP</v>
          </cell>
          <cell r="I6647" t="str">
            <v>Ture</v>
          </cell>
          <cell r="V6647">
            <v>9</v>
          </cell>
        </row>
        <row r="6648">
          <cell r="A6648" t="str">
            <v>IKAST-BRANDE</v>
          </cell>
          <cell r="C6648" t="str">
            <v>HANDICAP</v>
          </cell>
          <cell r="I6648" t="str">
            <v>Rejselængde</v>
          </cell>
          <cell r="V6648">
            <v>356</v>
          </cell>
        </row>
        <row r="6649">
          <cell r="A6649" t="str">
            <v>IKAST-BRANDE</v>
          </cell>
          <cell r="C6649" t="str">
            <v>HANDICAP</v>
          </cell>
          <cell r="I6649" t="str">
            <v>Passagerer</v>
          </cell>
          <cell r="V6649">
            <v>14</v>
          </cell>
        </row>
        <row r="6650">
          <cell r="A6650" t="str">
            <v>IKAST-BRANDE</v>
          </cell>
          <cell r="C6650" t="str">
            <v>HANDICAP</v>
          </cell>
          <cell r="I6650" t="str">
            <v>Netto</v>
          </cell>
          <cell r="V6650">
            <v>7035.87</v>
          </cell>
        </row>
        <row r="6651">
          <cell r="A6651" t="str">
            <v>IKAST-BRANDE</v>
          </cell>
          <cell r="C6651" t="str">
            <v>HANDICAP</v>
          </cell>
          <cell r="I6651" t="str">
            <v>Adm.omk</v>
          </cell>
          <cell r="V6651">
            <v>0</v>
          </cell>
        </row>
        <row r="6652">
          <cell r="A6652" t="str">
            <v>IKAST-BRANDE</v>
          </cell>
          <cell r="C6652" t="str">
            <v>HANDICAP</v>
          </cell>
          <cell r="I6652" t="str">
            <v>EB</v>
          </cell>
          <cell r="V6652">
            <v>2086</v>
          </cell>
        </row>
        <row r="6653">
          <cell r="A6653" t="str">
            <v>IKAST-BRANDE</v>
          </cell>
          <cell r="C6653" t="str">
            <v>HANDICAP</v>
          </cell>
          <cell r="I6653" t="str">
            <v>Ture</v>
          </cell>
          <cell r="V6653">
            <v>11</v>
          </cell>
        </row>
        <row r="6654">
          <cell r="A6654" t="str">
            <v>IKAST-BRANDE</v>
          </cell>
          <cell r="C6654" t="str">
            <v>HANDICAP</v>
          </cell>
          <cell r="I6654" t="str">
            <v>Rejselængde</v>
          </cell>
          <cell r="V6654">
            <v>482</v>
          </cell>
        </row>
        <row r="6655">
          <cell r="A6655" t="str">
            <v>IKAST-BRANDE</v>
          </cell>
          <cell r="C6655" t="str">
            <v>HANDICAP</v>
          </cell>
          <cell r="I6655" t="str">
            <v>Passagerer</v>
          </cell>
          <cell r="V6655">
            <v>13</v>
          </cell>
        </row>
        <row r="6656">
          <cell r="A6656" t="str">
            <v>IKAST-BRANDE</v>
          </cell>
          <cell r="C6656" t="str">
            <v>HANDICAP</v>
          </cell>
          <cell r="I6656" t="str">
            <v>Netto</v>
          </cell>
          <cell r="V6656">
            <v>9369.01</v>
          </cell>
        </row>
        <row r="6657">
          <cell r="A6657" t="str">
            <v>IKAST-BRANDE</v>
          </cell>
          <cell r="C6657" t="str">
            <v>HANDICAP</v>
          </cell>
          <cell r="I6657" t="str">
            <v>Adm.omk</v>
          </cell>
          <cell r="V6657">
            <v>0</v>
          </cell>
        </row>
        <row r="6658">
          <cell r="A6658" t="str">
            <v>IKAST-BRANDE</v>
          </cell>
          <cell r="C6658" t="str">
            <v>HANDICAP</v>
          </cell>
          <cell r="I6658" t="str">
            <v>EB</v>
          </cell>
          <cell r="V6658">
            <v>3558</v>
          </cell>
        </row>
        <row r="6659">
          <cell r="A6659" t="str">
            <v>IKAST-BRANDE</v>
          </cell>
          <cell r="C6659" t="str">
            <v>HANDICAP</v>
          </cell>
          <cell r="I6659" t="str">
            <v>Ture</v>
          </cell>
          <cell r="V6659">
            <v>17</v>
          </cell>
        </row>
        <row r="6660">
          <cell r="A6660" t="str">
            <v>IKAST-BRANDE</v>
          </cell>
          <cell r="C6660" t="str">
            <v>HANDICAP</v>
          </cell>
          <cell r="I6660" t="str">
            <v>Rejselængde</v>
          </cell>
          <cell r="V6660">
            <v>860</v>
          </cell>
        </row>
        <row r="6661">
          <cell r="A6661" t="str">
            <v>IKAST-BRANDE</v>
          </cell>
          <cell r="C6661" t="str">
            <v>HANDICAP</v>
          </cell>
          <cell r="I6661" t="str">
            <v>Passagerer</v>
          </cell>
          <cell r="V6661">
            <v>18</v>
          </cell>
        </row>
        <row r="6662">
          <cell r="A6662" t="str">
            <v>IKAST-BRANDE</v>
          </cell>
          <cell r="C6662" t="str">
            <v>HANDICAP</v>
          </cell>
          <cell r="I6662" t="str">
            <v>Netto</v>
          </cell>
          <cell r="V6662">
            <v>353.8</v>
          </cell>
        </row>
        <row r="6663">
          <cell r="A6663" t="str">
            <v>IKAST-BRANDE</v>
          </cell>
          <cell r="C6663" t="str">
            <v>HANDICAP</v>
          </cell>
          <cell r="I6663" t="str">
            <v>Adm.omk</v>
          </cell>
          <cell r="V6663">
            <v>0</v>
          </cell>
        </row>
        <row r="6664">
          <cell r="A6664" t="str">
            <v>IKAST-BRANDE</v>
          </cell>
          <cell r="C6664" t="str">
            <v>HANDICAP</v>
          </cell>
          <cell r="I6664" t="str">
            <v>EB</v>
          </cell>
          <cell r="V6664">
            <v>96</v>
          </cell>
        </row>
        <row r="6665">
          <cell r="A6665" t="str">
            <v>IKAST-BRANDE</v>
          </cell>
          <cell r="C6665" t="str">
            <v>HANDICAP</v>
          </cell>
          <cell r="I6665" t="str">
            <v>Ture</v>
          </cell>
          <cell r="V6665">
            <v>1</v>
          </cell>
        </row>
        <row r="6666">
          <cell r="A6666" t="str">
            <v>IKAST-BRANDE</v>
          </cell>
          <cell r="C6666" t="str">
            <v>HANDICAP</v>
          </cell>
          <cell r="I6666" t="str">
            <v>Rejselængde</v>
          </cell>
          <cell r="V6666">
            <v>24</v>
          </cell>
        </row>
        <row r="6667">
          <cell r="A6667" t="str">
            <v>IKAST-BRANDE</v>
          </cell>
          <cell r="C6667" t="str">
            <v>HANDICAP</v>
          </cell>
          <cell r="I6667" t="str">
            <v>Passagerer</v>
          </cell>
          <cell r="V6667">
            <v>1</v>
          </cell>
        </row>
        <row r="6668">
          <cell r="A6668" t="str">
            <v>IKAST-BRANDE</v>
          </cell>
          <cell r="C6668" t="str">
            <v>HANDICAP</v>
          </cell>
          <cell r="I6668" t="str">
            <v>Netto</v>
          </cell>
          <cell r="V6668">
            <v>5010.3099999999995</v>
          </cell>
        </row>
        <row r="6669">
          <cell r="A6669" t="str">
            <v>IKAST-BRANDE</v>
          </cell>
          <cell r="C6669" t="str">
            <v>HANDICAP</v>
          </cell>
          <cell r="I6669" t="str">
            <v>Adm.omk</v>
          </cell>
          <cell r="V6669">
            <v>0</v>
          </cell>
        </row>
        <row r="6670">
          <cell r="A6670" t="str">
            <v>IKAST-BRANDE</v>
          </cell>
          <cell r="C6670" t="str">
            <v>HANDICAP</v>
          </cell>
          <cell r="I6670" t="str">
            <v>EB</v>
          </cell>
          <cell r="V6670">
            <v>918</v>
          </cell>
        </row>
        <row r="6671">
          <cell r="A6671" t="str">
            <v>IKAST-BRANDE</v>
          </cell>
          <cell r="C6671" t="str">
            <v>HANDICAP</v>
          </cell>
          <cell r="I6671" t="str">
            <v>Ture</v>
          </cell>
          <cell r="V6671">
            <v>8</v>
          </cell>
        </row>
        <row r="6672">
          <cell r="A6672" t="str">
            <v>IKAST-BRANDE</v>
          </cell>
          <cell r="C6672" t="str">
            <v>HANDICAP</v>
          </cell>
          <cell r="I6672" t="str">
            <v>Rejselængde</v>
          </cell>
          <cell r="V6672">
            <v>194</v>
          </cell>
        </row>
        <row r="6673">
          <cell r="A6673" t="str">
            <v>IKAST-BRANDE</v>
          </cell>
          <cell r="C6673" t="str">
            <v>HANDICAP</v>
          </cell>
          <cell r="I6673" t="str">
            <v>Passagerer</v>
          </cell>
          <cell r="V6673">
            <v>14</v>
          </cell>
        </row>
        <row r="6674">
          <cell r="A6674" t="str">
            <v>IKAST-BRANDE</v>
          </cell>
          <cell r="C6674" t="str">
            <v>HANDICAP</v>
          </cell>
          <cell r="I6674" t="str">
            <v>Netto</v>
          </cell>
          <cell r="V6674">
            <v>3638.58</v>
          </cell>
        </row>
        <row r="6675">
          <cell r="A6675" t="str">
            <v>IKAST-BRANDE</v>
          </cell>
          <cell r="C6675" t="str">
            <v>HANDICAP</v>
          </cell>
          <cell r="I6675" t="str">
            <v>Adm.omk</v>
          </cell>
          <cell r="V6675">
            <v>0</v>
          </cell>
        </row>
        <row r="6676">
          <cell r="A6676" t="str">
            <v>IKAST-BRANDE</v>
          </cell>
          <cell r="C6676" t="str">
            <v>HANDICAP</v>
          </cell>
          <cell r="I6676" t="str">
            <v>EB</v>
          </cell>
          <cell r="V6676">
            <v>1092</v>
          </cell>
        </row>
        <row r="6677">
          <cell r="A6677" t="str">
            <v>IKAST-BRANDE</v>
          </cell>
          <cell r="C6677" t="str">
            <v>HANDICAP</v>
          </cell>
          <cell r="I6677" t="str">
            <v>Ture</v>
          </cell>
          <cell r="V6677">
            <v>9</v>
          </cell>
        </row>
        <row r="6678">
          <cell r="A6678" t="str">
            <v>IKAST-BRANDE</v>
          </cell>
          <cell r="C6678" t="str">
            <v>HANDICAP</v>
          </cell>
          <cell r="I6678" t="str">
            <v>Rejselængde</v>
          </cell>
          <cell r="V6678">
            <v>273</v>
          </cell>
        </row>
        <row r="6679">
          <cell r="A6679" t="str">
            <v>IKAST-BRANDE</v>
          </cell>
          <cell r="C6679" t="str">
            <v>HANDICAP</v>
          </cell>
          <cell r="I6679" t="str">
            <v>Passagerer</v>
          </cell>
          <cell r="V6679">
            <v>9</v>
          </cell>
        </row>
        <row r="6680">
          <cell r="A6680" t="str">
            <v>IKAST-BRANDE</v>
          </cell>
          <cell r="C6680" t="str">
            <v>HANDICAP</v>
          </cell>
          <cell r="I6680" t="str">
            <v>Netto</v>
          </cell>
          <cell r="V6680">
            <v>2673.31</v>
          </cell>
        </row>
        <row r="6681">
          <cell r="A6681" t="str">
            <v>IKAST-BRANDE</v>
          </cell>
          <cell r="C6681" t="str">
            <v>HANDICAP</v>
          </cell>
          <cell r="I6681" t="str">
            <v>Adm.omk</v>
          </cell>
          <cell r="V6681">
            <v>0</v>
          </cell>
        </row>
        <row r="6682">
          <cell r="A6682" t="str">
            <v>IKAST-BRANDE</v>
          </cell>
          <cell r="C6682" t="str">
            <v>HANDICAP</v>
          </cell>
          <cell r="I6682" t="str">
            <v>EB</v>
          </cell>
          <cell r="V6682">
            <v>401</v>
          </cell>
        </row>
        <row r="6683">
          <cell r="A6683" t="str">
            <v>IKAST-BRANDE</v>
          </cell>
          <cell r="C6683" t="str">
            <v>HANDICAP</v>
          </cell>
          <cell r="I6683" t="str">
            <v>Ture</v>
          </cell>
          <cell r="V6683">
            <v>5</v>
          </cell>
        </row>
        <row r="6684">
          <cell r="A6684" t="str">
            <v>IKAST-BRANDE</v>
          </cell>
          <cell r="C6684" t="str">
            <v>HANDICAP</v>
          </cell>
          <cell r="I6684" t="str">
            <v>Rejselængde</v>
          </cell>
          <cell r="V6684">
            <v>96</v>
          </cell>
        </row>
        <row r="6685">
          <cell r="A6685" t="str">
            <v>IKAST-BRANDE</v>
          </cell>
          <cell r="C6685" t="str">
            <v>HANDICAP</v>
          </cell>
          <cell r="I6685" t="str">
            <v>Passagerer</v>
          </cell>
          <cell r="V6685">
            <v>5</v>
          </cell>
        </row>
        <row r="6686">
          <cell r="A6686" t="str">
            <v>IKAST-BRANDE</v>
          </cell>
          <cell r="C6686" t="str">
            <v>HANDICAP</v>
          </cell>
          <cell r="I6686" t="str">
            <v>Netto</v>
          </cell>
          <cell r="V6686">
            <v>15149.519999999997</v>
          </cell>
        </row>
        <row r="6687">
          <cell r="A6687" t="str">
            <v>IKAST-BRANDE</v>
          </cell>
          <cell r="C6687" t="str">
            <v>HANDICAP</v>
          </cell>
          <cell r="I6687" t="str">
            <v>Adm.omk</v>
          </cell>
          <cell r="V6687">
            <v>0</v>
          </cell>
        </row>
        <row r="6688">
          <cell r="A6688" t="str">
            <v>IKAST-BRANDE</v>
          </cell>
          <cell r="C6688" t="str">
            <v>HANDICAP</v>
          </cell>
          <cell r="I6688" t="str">
            <v>EB</v>
          </cell>
          <cell r="V6688">
            <v>3704</v>
          </cell>
        </row>
        <row r="6689">
          <cell r="A6689" t="str">
            <v>IKAST-BRANDE</v>
          </cell>
          <cell r="C6689" t="str">
            <v>HANDICAP</v>
          </cell>
          <cell r="I6689" t="str">
            <v>Ture</v>
          </cell>
          <cell r="V6689">
            <v>54</v>
          </cell>
        </row>
        <row r="6690">
          <cell r="A6690" t="str">
            <v>IKAST-BRANDE</v>
          </cell>
          <cell r="C6690" t="str">
            <v>HANDICAP</v>
          </cell>
          <cell r="I6690" t="str">
            <v>Rejselængde</v>
          </cell>
          <cell r="V6690">
            <v>848</v>
          </cell>
        </row>
        <row r="6691">
          <cell r="A6691" t="str">
            <v>IKAST-BRANDE</v>
          </cell>
          <cell r="C6691" t="str">
            <v>HANDICAP</v>
          </cell>
          <cell r="I6691" t="str">
            <v>Passagerer</v>
          </cell>
          <cell r="V6691">
            <v>55</v>
          </cell>
        </row>
        <row r="6692">
          <cell r="A6692" t="str">
            <v>IKAST-BRANDE</v>
          </cell>
          <cell r="C6692" t="str">
            <v>HANDICAP</v>
          </cell>
          <cell r="I6692" t="str">
            <v>Netto</v>
          </cell>
          <cell r="V6692">
            <v>474.01</v>
          </cell>
        </row>
        <row r="6693">
          <cell r="A6693" t="str">
            <v>IKAST-BRANDE</v>
          </cell>
          <cell r="C6693" t="str">
            <v>HANDICAP</v>
          </cell>
          <cell r="I6693" t="str">
            <v>Adm.omk</v>
          </cell>
          <cell r="V6693">
            <v>0</v>
          </cell>
        </row>
        <row r="6694">
          <cell r="A6694" t="str">
            <v>IKAST-BRANDE</v>
          </cell>
          <cell r="C6694" t="str">
            <v>HANDICAP</v>
          </cell>
          <cell r="I6694" t="str">
            <v>EB</v>
          </cell>
          <cell r="V6694">
            <v>0</v>
          </cell>
        </row>
        <row r="6695">
          <cell r="A6695" t="str">
            <v>IKAST-BRANDE</v>
          </cell>
          <cell r="C6695" t="str">
            <v>HANDICAP</v>
          </cell>
          <cell r="I6695" t="str">
            <v>Ture</v>
          </cell>
          <cell r="V6695">
            <v>1</v>
          </cell>
        </row>
        <row r="6696">
          <cell r="A6696" t="str">
            <v>IKAST-BRANDE</v>
          </cell>
          <cell r="C6696" t="str">
            <v>HANDICAP</v>
          </cell>
          <cell r="I6696" t="str">
            <v>Rejselængde</v>
          </cell>
          <cell r="V6696">
            <v>32</v>
          </cell>
        </row>
        <row r="6697">
          <cell r="A6697" t="str">
            <v>IKAST-BRANDE</v>
          </cell>
          <cell r="C6697" t="str">
            <v>HANDICAP</v>
          </cell>
          <cell r="I6697" t="str">
            <v>Passagerer</v>
          </cell>
          <cell r="V6697">
            <v>1</v>
          </cell>
        </row>
        <row r="6698">
          <cell r="A6698" t="str">
            <v>IKAST-BRANDE</v>
          </cell>
          <cell r="C6698" t="str">
            <v>HANDICAP</v>
          </cell>
          <cell r="I6698" t="str">
            <v>Netto</v>
          </cell>
          <cell r="V6698">
            <v>5169.54</v>
          </cell>
        </row>
        <row r="6699">
          <cell r="A6699" t="str">
            <v>IKAST-BRANDE</v>
          </cell>
          <cell r="C6699" t="str">
            <v>HANDICAP</v>
          </cell>
          <cell r="I6699" t="str">
            <v>Adm.omk</v>
          </cell>
          <cell r="V6699">
            <v>0</v>
          </cell>
        </row>
        <row r="6700">
          <cell r="A6700" t="str">
            <v>IKAST-BRANDE</v>
          </cell>
          <cell r="C6700" t="str">
            <v>HANDICAP</v>
          </cell>
          <cell r="I6700" t="str">
            <v>EB</v>
          </cell>
          <cell r="V6700">
            <v>1348</v>
          </cell>
        </row>
        <row r="6701">
          <cell r="A6701" t="str">
            <v>IKAST-BRANDE</v>
          </cell>
          <cell r="C6701" t="str">
            <v>HANDICAP</v>
          </cell>
          <cell r="I6701" t="str">
            <v>Ture</v>
          </cell>
          <cell r="V6701">
            <v>6</v>
          </cell>
        </row>
        <row r="6702">
          <cell r="A6702" t="str">
            <v>IKAST-BRANDE</v>
          </cell>
          <cell r="C6702" t="str">
            <v>HANDICAP</v>
          </cell>
          <cell r="I6702" t="str">
            <v>Rejselængde</v>
          </cell>
          <cell r="V6702">
            <v>337</v>
          </cell>
        </row>
        <row r="6703">
          <cell r="A6703" t="str">
            <v>IKAST-BRANDE</v>
          </cell>
          <cell r="C6703" t="str">
            <v>HANDICAP</v>
          </cell>
          <cell r="I6703" t="str">
            <v>Passagerer</v>
          </cell>
          <cell r="V6703">
            <v>8</v>
          </cell>
        </row>
        <row r="6704">
          <cell r="A6704" t="str">
            <v>IKAST-BRANDE</v>
          </cell>
          <cell r="C6704" t="str">
            <v>HANDICAP</v>
          </cell>
          <cell r="I6704" t="str">
            <v>Netto</v>
          </cell>
          <cell r="V6704">
            <v>2164.81</v>
          </cell>
        </row>
        <row r="6705">
          <cell r="A6705" t="str">
            <v>IKAST-BRANDE</v>
          </cell>
          <cell r="C6705" t="str">
            <v>HANDICAP</v>
          </cell>
          <cell r="I6705" t="str">
            <v>Adm.omk</v>
          </cell>
          <cell r="V6705">
            <v>0</v>
          </cell>
        </row>
        <row r="6706">
          <cell r="A6706" t="str">
            <v>IKAST-BRANDE</v>
          </cell>
          <cell r="C6706" t="str">
            <v>HANDICAP</v>
          </cell>
          <cell r="I6706" t="str">
            <v>EB</v>
          </cell>
          <cell r="V6706">
            <v>1283</v>
          </cell>
        </row>
        <row r="6707">
          <cell r="A6707" t="str">
            <v>IKAST-BRANDE</v>
          </cell>
          <cell r="C6707" t="str">
            <v>HANDICAP</v>
          </cell>
          <cell r="I6707" t="str">
            <v>Ture</v>
          </cell>
          <cell r="V6707">
            <v>5</v>
          </cell>
        </row>
        <row r="6708">
          <cell r="A6708" t="str">
            <v>IKAST-BRANDE</v>
          </cell>
          <cell r="C6708" t="str">
            <v>HANDICAP</v>
          </cell>
          <cell r="I6708" t="str">
            <v>Rejselængde</v>
          </cell>
          <cell r="V6708">
            <v>246</v>
          </cell>
        </row>
        <row r="6709">
          <cell r="A6709" t="str">
            <v>IKAST-BRANDE</v>
          </cell>
          <cell r="C6709" t="str">
            <v>HANDICAP</v>
          </cell>
          <cell r="I6709" t="str">
            <v>Passagerer</v>
          </cell>
          <cell r="V6709">
            <v>8</v>
          </cell>
        </row>
        <row r="6710">
          <cell r="A6710" t="str">
            <v>IKAST-BRANDE</v>
          </cell>
          <cell r="C6710" t="str">
            <v>HANDICAP</v>
          </cell>
          <cell r="I6710" t="str">
            <v>Netto</v>
          </cell>
          <cell r="V6710">
            <v>764.35</v>
          </cell>
        </row>
        <row r="6711">
          <cell r="A6711" t="str">
            <v>IKAST-BRANDE</v>
          </cell>
          <cell r="C6711" t="str">
            <v>HANDICAP</v>
          </cell>
          <cell r="I6711" t="str">
            <v>Adm.omk</v>
          </cell>
          <cell r="V6711">
            <v>0</v>
          </cell>
        </row>
        <row r="6712">
          <cell r="A6712" t="str">
            <v>IKAST-BRANDE</v>
          </cell>
          <cell r="C6712" t="str">
            <v>HANDICAP</v>
          </cell>
          <cell r="I6712" t="str">
            <v>EB</v>
          </cell>
          <cell r="V6712">
            <v>216</v>
          </cell>
        </row>
        <row r="6713">
          <cell r="A6713" t="str">
            <v>IKAST-BRANDE</v>
          </cell>
          <cell r="C6713" t="str">
            <v>HANDICAP</v>
          </cell>
          <cell r="I6713" t="str">
            <v>Ture</v>
          </cell>
          <cell r="V6713">
            <v>1</v>
          </cell>
        </row>
        <row r="6714">
          <cell r="A6714" t="str">
            <v>IKAST-BRANDE</v>
          </cell>
          <cell r="C6714" t="str">
            <v>HANDICAP</v>
          </cell>
          <cell r="I6714" t="str">
            <v>Rejselængde</v>
          </cell>
          <cell r="V6714">
            <v>54</v>
          </cell>
        </row>
        <row r="6715">
          <cell r="A6715" t="str">
            <v>IKAST-BRANDE</v>
          </cell>
          <cell r="C6715" t="str">
            <v>HANDICAP</v>
          </cell>
          <cell r="I6715" t="str">
            <v>Passagerer</v>
          </cell>
          <cell r="V6715">
            <v>1</v>
          </cell>
        </row>
        <row r="6716">
          <cell r="A6716" t="str">
            <v>IKAST-BRANDE</v>
          </cell>
          <cell r="C6716" t="str">
            <v>HANDICAP</v>
          </cell>
          <cell r="I6716" t="str">
            <v>Netto</v>
          </cell>
          <cell r="V6716">
            <v>2652.41</v>
          </cell>
        </row>
        <row r="6717">
          <cell r="A6717" t="str">
            <v>IKAST-BRANDE</v>
          </cell>
          <cell r="C6717" t="str">
            <v>HANDICAP</v>
          </cell>
          <cell r="I6717" t="str">
            <v>Adm.omk</v>
          </cell>
          <cell r="V6717">
            <v>0</v>
          </cell>
        </row>
        <row r="6718">
          <cell r="A6718" t="str">
            <v>IKAST-BRANDE</v>
          </cell>
          <cell r="C6718" t="str">
            <v>HANDICAP</v>
          </cell>
          <cell r="I6718" t="str">
            <v>EB</v>
          </cell>
          <cell r="V6718">
            <v>1000</v>
          </cell>
        </row>
        <row r="6719">
          <cell r="A6719" t="str">
            <v>IKAST-BRANDE</v>
          </cell>
          <cell r="C6719" t="str">
            <v>HANDICAP</v>
          </cell>
          <cell r="I6719" t="str">
            <v>Ture</v>
          </cell>
          <cell r="V6719">
            <v>5</v>
          </cell>
        </row>
        <row r="6720">
          <cell r="A6720" t="str">
            <v>IKAST-BRANDE</v>
          </cell>
          <cell r="C6720" t="str">
            <v>HANDICAP</v>
          </cell>
          <cell r="I6720" t="str">
            <v>Rejselængde</v>
          </cell>
          <cell r="V6720">
            <v>250</v>
          </cell>
        </row>
        <row r="6721">
          <cell r="A6721" t="str">
            <v>IKAST-BRANDE</v>
          </cell>
          <cell r="C6721" t="str">
            <v>HANDICAP</v>
          </cell>
          <cell r="I6721" t="str">
            <v>Passagerer</v>
          </cell>
          <cell r="V6721">
            <v>5</v>
          </cell>
        </row>
        <row r="6722">
          <cell r="A6722" t="str">
            <v>IKAST-BRANDE</v>
          </cell>
          <cell r="C6722" t="str">
            <v>HANDICAP</v>
          </cell>
          <cell r="I6722" t="str">
            <v>Netto</v>
          </cell>
          <cell r="V6722">
            <v>994.1</v>
          </cell>
        </row>
        <row r="6723">
          <cell r="A6723" t="str">
            <v>IKAST-BRANDE</v>
          </cell>
          <cell r="C6723" t="str">
            <v>HANDICAP</v>
          </cell>
          <cell r="I6723" t="str">
            <v>Adm.omk</v>
          </cell>
          <cell r="V6723">
            <v>0</v>
          </cell>
        </row>
        <row r="6724">
          <cell r="A6724" t="str">
            <v>IKAST-BRANDE</v>
          </cell>
          <cell r="C6724" t="str">
            <v>HANDICAP</v>
          </cell>
          <cell r="I6724" t="str">
            <v>EB</v>
          </cell>
          <cell r="V6724">
            <v>328</v>
          </cell>
        </row>
        <row r="6725">
          <cell r="A6725" t="str">
            <v>IKAST-BRANDE</v>
          </cell>
          <cell r="C6725" t="str">
            <v>HANDICAP</v>
          </cell>
          <cell r="I6725" t="str">
            <v>Ture</v>
          </cell>
          <cell r="V6725">
            <v>1</v>
          </cell>
        </row>
        <row r="6726">
          <cell r="A6726" t="str">
            <v>IKAST-BRANDE</v>
          </cell>
          <cell r="C6726" t="str">
            <v>HANDICAP</v>
          </cell>
          <cell r="I6726" t="str">
            <v>Rejselængde</v>
          </cell>
          <cell r="V6726">
            <v>82</v>
          </cell>
        </row>
        <row r="6727">
          <cell r="A6727" t="str">
            <v>IKAST-BRANDE</v>
          </cell>
          <cell r="C6727" t="str">
            <v>HANDICAP</v>
          </cell>
          <cell r="I6727" t="str">
            <v>Passagerer</v>
          </cell>
          <cell r="V6727">
            <v>1</v>
          </cell>
        </row>
        <row r="6728">
          <cell r="A6728" t="str">
            <v>IKAST-BRANDE</v>
          </cell>
          <cell r="C6728" t="str">
            <v>HANDICAP</v>
          </cell>
          <cell r="I6728" t="str">
            <v>Netto</v>
          </cell>
          <cell r="V6728">
            <v>731.02</v>
          </cell>
        </row>
        <row r="6729">
          <cell r="A6729" t="str">
            <v>IKAST-BRANDE</v>
          </cell>
          <cell r="C6729" t="str">
            <v>HANDICAP</v>
          </cell>
          <cell r="I6729" t="str">
            <v>Adm.omk</v>
          </cell>
          <cell r="V6729">
            <v>0</v>
          </cell>
        </row>
        <row r="6730">
          <cell r="A6730" t="str">
            <v>IKAST-BRANDE</v>
          </cell>
          <cell r="C6730" t="str">
            <v>HANDICAP</v>
          </cell>
          <cell r="I6730" t="str">
            <v>EB</v>
          </cell>
          <cell r="V6730">
            <v>260</v>
          </cell>
        </row>
        <row r="6731">
          <cell r="A6731" t="str">
            <v>IKAST-BRANDE</v>
          </cell>
          <cell r="C6731" t="str">
            <v>HANDICAP</v>
          </cell>
          <cell r="I6731" t="str">
            <v>Ture</v>
          </cell>
          <cell r="V6731">
            <v>1</v>
          </cell>
        </row>
        <row r="6732">
          <cell r="A6732" t="str">
            <v>IKAST-BRANDE</v>
          </cell>
          <cell r="C6732" t="str">
            <v>HANDICAP</v>
          </cell>
          <cell r="I6732" t="str">
            <v>Rejselængde</v>
          </cell>
          <cell r="V6732">
            <v>65</v>
          </cell>
        </row>
        <row r="6733">
          <cell r="A6733" t="str">
            <v>IKAST-BRANDE</v>
          </cell>
          <cell r="C6733" t="str">
            <v>HANDICAP</v>
          </cell>
          <cell r="I6733" t="str">
            <v>Passagerer</v>
          </cell>
          <cell r="V6733">
            <v>1</v>
          </cell>
        </row>
        <row r="6734">
          <cell r="A6734" t="str">
            <v>IKAST-BRANDE</v>
          </cell>
          <cell r="C6734" t="str">
            <v>HANDICAP</v>
          </cell>
          <cell r="I6734" t="str">
            <v>Netto</v>
          </cell>
          <cell r="V6734">
            <v>2298.0500000000002</v>
          </cell>
        </row>
        <row r="6735">
          <cell r="A6735" t="str">
            <v>IKAST-BRANDE</v>
          </cell>
          <cell r="C6735" t="str">
            <v>HANDICAP</v>
          </cell>
          <cell r="I6735" t="str">
            <v>Adm.omk</v>
          </cell>
          <cell r="V6735">
            <v>0</v>
          </cell>
        </row>
        <row r="6736">
          <cell r="A6736" t="str">
            <v>IKAST-BRANDE</v>
          </cell>
          <cell r="C6736" t="str">
            <v>HANDICAP</v>
          </cell>
          <cell r="I6736" t="str">
            <v>EB</v>
          </cell>
          <cell r="V6736">
            <v>1193</v>
          </cell>
        </row>
        <row r="6737">
          <cell r="A6737" t="str">
            <v>IKAST-BRANDE</v>
          </cell>
          <cell r="C6737" t="str">
            <v>HANDICAP</v>
          </cell>
          <cell r="I6737" t="str">
            <v>Ture</v>
          </cell>
          <cell r="V6737">
            <v>1</v>
          </cell>
        </row>
        <row r="6738">
          <cell r="A6738" t="str">
            <v>IKAST-BRANDE</v>
          </cell>
          <cell r="C6738" t="str">
            <v>HANDICAP</v>
          </cell>
          <cell r="I6738" t="str">
            <v>Rejselængde</v>
          </cell>
          <cell r="V6738">
            <v>161</v>
          </cell>
        </row>
        <row r="6739">
          <cell r="A6739" t="str">
            <v>IKAST-BRANDE</v>
          </cell>
          <cell r="C6739" t="str">
            <v>HANDICAP</v>
          </cell>
          <cell r="I6739" t="str">
            <v>Passagerer</v>
          </cell>
          <cell r="V6739">
            <v>1</v>
          </cell>
        </row>
        <row r="6740">
          <cell r="A6740" t="str">
            <v>IKAST-BRANDE</v>
          </cell>
          <cell r="C6740" t="str">
            <v>HANDICAP</v>
          </cell>
          <cell r="I6740" t="str">
            <v>Netto</v>
          </cell>
          <cell r="V6740">
            <v>4673.5600000000004</v>
          </cell>
        </row>
        <row r="6741">
          <cell r="A6741" t="str">
            <v>IKAST-BRANDE</v>
          </cell>
          <cell r="C6741" t="str">
            <v>HANDICAP</v>
          </cell>
          <cell r="I6741" t="str">
            <v>Adm.omk</v>
          </cell>
          <cell r="V6741">
            <v>0</v>
          </cell>
        </row>
        <row r="6742">
          <cell r="A6742" t="str">
            <v>IKAST-BRANDE</v>
          </cell>
          <cell r="C6742" t="str">
            <v>HANDICAP</v>
          </cell>
          <cell r="I6742" t="str">
            <v>EB</v>
          </cell>
          <cell r="V6742">
            <v>1098</v>
          </cell>
        </row>
        <row r="6743">
          <cell r="A6743" t="str">
            <v>IKAST-BRANDE</v>
          </cell>
          <cell r="C6743" t="str">
            <v>HANDICAP</v>
          </cell>
          <cell r="I6743" t="str">
            <v>Ture</v>
          </cell>
          <cell r="V6743">
            <v>4</v>
          </cell>
        </row>
        <row r="6744">
          <cell r="A6744" t="str">
            <v>IKAST-BRANDE</v>
          </cell>
          <cell r="C6744" t="str">
            <v>HANDICAP</v>
          </cell>
          <cell r="I6744" t="str">
            <v>Rejselængde</v>
          </cell>
          <cell r="V6744">
            <v>261</v>
          </cell>
        </row>
        <row r="6745">
          <cell r="A6745" t="str">
            <v>IKAST-BRANDE</v>
          </cell>
          <cell r="C6745" t="str">
            <v>HANDICAP</v>
          </cell>
          <cell r="I6745" t="str">
            <v>Passagerer</v>
          </cell>
          <cell r="V6745">
            <v>4</v>
          </cell>
        </row>
        <row r="6746">
          <cell r="A6746" t="str">
            <v>IKAST-BRANDE</v>
          </cell>
          <cell r="C6746" t="str">
            <v>HANDICAP</v>
          </cell>
          <cell r="I6746" t="str">
            <v>Netto</v>
          </cell>
          <cell r="V6746">
            <v>2146.02</v>
          </cell>
        </row>
        <row r="6747">
          <cell r="A6747" t="str">
            <v>IKAST-BRANDE</v>
          </cell>
          <cell r="C6747" t="str">
            <v>HANDICAP</v>
          </cell>
          <cell r="I6747" t="str">
            <v>Adm.omk</v>
          </cell>
          <cell r="V6747">
            <v>0</v>
          </cell>
        </row>
        <row r="6748">
          <cell r="A6748" t="str">
            <v>IKAST-BRANDE</v>
          </cell>
          <cell r="C6748" t="str">
            <v>HANDICAP</v>
          </cell>
          <cell r="I6748" t="str">
            <v>EB</v>
          </cell>
          <cell r="V6748">
            <v>934</v>
          </cell>
        </row>
        <row r="6749">
          <cell r="A6749" t="str">
            <v>IKAST-BRANDE</v>
          </cell>
          <cell r="C6749" t="str">
            <v>HANDICAP</v>
          </cell>
          <cell r="I6749" t="str">
            <v>Ture</v>
          </cell>
          <cell r="V6749">
            <v>3</v>
          </cell>
        </row>
        <row r="6750">
          <cell r="A6750" t="str">
            <v>IKAST-BRANDE</v>
          </cell>
          <cell r="C6750" t="str">
            <v>HANDICAP</v>
          </cell>
          <cell r="I6750" t="str">
            <v>Rejselængde</v>
          </cell>
          <cell r="V6750">
            <v>229</v>
          </cell>
        </row>
        <row r="6751">
          <cell r="A6751" t="str">
            <v>IKAST-BRANDE</v>
          </cell>
          <cell r="C6751" t="str">
            <v>HANDICAP</v>
          </cell>
          <cell r="I6751" t="str">
            <v>Passagerer</v>
          </cell>
          <cell r="V6751">
            <v>3</v>
          </cell>
        </row>
        <row r="6752">
          <cell r="A6752" t="str">
            <v>IKAST-BRANDE</v>
          </cell>
          <cell r="C6752" t="str">
            <v>HANDICAP</v>
          </cell>
          <cell r="I6752" t="str">
            <v>Netto</v>
          </cell>
          <cell r="V6752">
            <v>1025.3599999999999</v>
          </cell>
        </row>
        <row r="6753">
          <cell r="A6753" t="str">
            <v>IKAST-BRANDE</v>
          </cell>
          <cell r="C6753" t="str">
            <v>HANDICAP</v>
          </cell>
          <cell r="I6753" t="str">
            <v>Adm.omk</v>
          </cell>
          <cell r="V6753">
            <v>0</v>
          </cell>
        </row>
        <row r="6754">
          <cell r="A6754" t="str">
            <v>IKAST-BRANDE</v>
          </cell>
          <cell r="C6754" t="str">
            <v>HANDICAP</v>
          </cell>
          <cell r="I6754" t="str">
            <v>EB</v>
          </cell>
          <cell r="V6754">
            <v>736</v>
          </cell>
        </row>
        <row r="6755">
          <cell r="A6755" t="str">
            <v>IKAST-BRANDE</v>
          </cell>
          <cell r="C6755" t="str">
            <v>HANDICAP</v>
          </cell>
          <cell r="I6755" t="str">
            <v>Ture</v>
          </cell>
          <cell r="V6755">
            <v>2</v>
          </cell>
        </row>
        <row r="6756">
          <cell r="A6756" t="str">
            <v>IKAST-BRANDE</v>
          </cell>
          <cell r="C6756" t="str">
            <v>HANDICAP</v>
          </cell>
          <cell r="I6756" t="str">
            <v>Rejselængde</v>
          </cell>
          <cell r="V6756">
            <v>184</v>
          </cell>
        </row>
        <row r="6757">
          <cell r="A6757" t="str">
            <v>IKAST-BRANDE</v>
          </cell>
          <cell r="C6757" t="str">
            <v>HANDICAP</v>
          </cell>
          <cell r="I6757" t="str">
            <v>Passagerer</v>
          </cell>
          <cell r="V6757">
            <v>2</v>
          </cell>
        </row>
        <row r="6758">
          <cell r="A6758" t="str">
            <v>IKAST-BRANDE</v>
          </cell>
          <cell r="C6758" t="str">
            <v>HANDICAP</v>
          </cell>
          <cell r="I6758" t="str">
            <v>Netto</v>
          </cell>
          <cell r="V6758">
            <v>12111.4</v>
          </cell>
        </row>
        <row r="6759">
          <cell r="A6759" t="str">
            <v>IKAST-BRANDE</v>
          </cell>
          <cell r="C6759" t="str">
            <v>HANDICAP</v>
          </cell>
          <cell r="I6759" t="str">
            <v>Adm.omk</v>
          </cell>
          <cell r="V6759">
            <v>0</v>
          </cell>
        </row>
        <row r="6760">
          <cell r="A6760" t="str">
            <v>IKAST-BRANDE</v>
          </cell>
          <cell r="C6760" t="str">
            <v>HANDICAP</v>
          </cell>
          <cell r="I6760" t="str">
            <v>EB</v>
          </cell>
          <cell r="V6760">
            <v>3147</v>
          </cell>
        </row>
        <row r="6761">
          <cell r="A6761" t="str">
            <v>IKAST-BRANDE</v>
          </cell>
          <cell r="C6761" t="str">
            <v>HANDICAP</v>
          </cell>
          <cell r="I6761" t="str">
            <v>Ture</v>
          </cell>
          <cell r="V6761">
            <v>17</v>
          </cell>
        </row>
        <row r="6762">
          <cell r="A6762" t="str">
            <v>IKAST-BRANDE</v>
          </cell>
          <cell r="C6762" t="str">
            <v>HANDICAP</v>
          </cell>
          <cell r="I6762" t="str">
            <v>Rejselængde</v>
          </cell>
          <cell r="V6762">
            <v>704</v>
          </cell>
        </row>
        <row r="6763">
          <cell r="A6763" t="str">
            <v>IKAST-BRANDE</v>
          </cell>
          <cell r="C6763" t="str">
            <v>HANDICAP</v>
          </cell>
          <cell r="I6763" t="str">
            <v>Passagerer</v>
          </cell>
          <cell r="V6763">
            <v>23</v>
          </cell>
        </row>
        <row r="6764">
          <cell r="A6764" t="str">
            <v>IKAST-BRANDE</v>
          </cell>
          <cell r="C6764" t="str">
            <v>HANDICAP</v>
          </cell>
          <cell r="I6764" t="str">
            <v>Netto</v>
          </cell>
          <cell r="V6764">
            <v>2114.89</v>
          </cell>
        </row>
        <row r="6765">
          <cell r="A6765" t="str">
            <v>IKAST-BRANDE</v>
          </cell>
          <cell r="C6765" t="str">
            <v>HANDICAP</v>
          </cell>
          <cell r="I6765" t="str">
            <v>Adm.omk</v>
          </cell>
          <cell r="V6765">
            <v>0</v>
          </cell>
        </row>
        <row r="6766">
          <cell r="A6766" t="str">
            <v>IKAST-BRANDE</v>
          </cell>
          <cell r="C6766" t="str">
            <v>HANDICAP</v>
          </cell>
          <cell r="I6766" t="str">
            <v>EB</v>
          </cell>
          <cell r="V6766">
            <v>456</v>
          </cell>
        </row>
        <row r="6767">
          <cell r="A6767" t="str">
            <v>IKAST-BRANDE</v>
          </cell>
          <cell r="C6767" t="str">
            <v>HANDICAP</v>
          </cell>
          <cell r="I6767" t="str">
            <v>Ture</v>
          </cell>
          <cell r="V6767">
            <v>4</v>
          </cell>
        </row>
        <row r="6768">
          <cell r="A6768" t="str">
            <v>IKAST-BRANDE</v>
          </cell>
          <cell r="C6768" t="str">
            <v>HANDICAP</v>
          </cell>
          <cell r="I6768" t="str">
            <v>Rejselængde</v>
          </cell>
          <cell r="V6768">
            <v>114</v>
          </cell>
        </row>
        <row r="6769">
          <cell r="A6769" t="str">
            <v>IKAST-BRANDE</v>
          </cell>
          <cell r="C6769" t="str">
            <v>HANDICAP</v>
          </cell>
          <cell r="I6769" t="str">
            <v>Passagerer</v>
          </cell>
          <cell r="V6769">
            <v>4</v>
          </cell>
        </row>
        <row r="6770">
          <cell r="A6770" t="str">
            <v>IKAST-BRANDE</v>
          </cell>
          <cell r="C6770" t="str">
            <v>HANDICAP</v>
          </cell>
          <cell r="I6770" t="str">
            <v>Netto</v>
          </cell>
          <cell r="V6770">
            <v>13323.699999999999</v>
          </cell>
        </row>
        <row r="6771">
          <cell r="A6771" t="str">
            <v>IKAST-BRANDE</v>
          </cell>
          <cell r="C6771" t="str">
            <v>HANDICAP</v>
          </cell>
          <cell r="I6771" t="str">
            <v>Adm.omk</v>
          </cell>
          <cell r="V6771">
            <v>0</v>
          </cell>
        </row>
        <row r="6772">
          <cell r="A6772" t="str">
            <v>IKAST-BRANDE</v>
          </cell>
          <cell r="C6772" t="str">
            <v>HANDICAP</v>
          </cell>
          <cell r="I6772" t="str">
            <v>EB</v>
          </cell>
          <cell r="V6772">
            <v>2871</v>
          </cell>
        </row>
        <row r="6773">
          <cell r="A6773" t="str">
            <v>IKAST-BRANDE</v>
          </cell>
          <cell r="C6773" t="str">
            <v>HANDICAP</v>
          </cell>
          <cell r="I6773" t="str">
            <v>Ture</v>
          </cell>
          <cell r="V6773">
            <v>18</v>
          </cell>
        </row>
        <row r="6774">
          <cell r="A6774" t="str">
            <v>IKAST-BRANDE</v>
          </cell>
          <cell r="C6774" t="str">
            <v>HANDICAP</v>
          </cell>
          <cell r="I6774" t="str">
            <v>Rejselængde</v>
          </cell>
          <cell r="V6774">
            <v>700</v>
          </cell>
        </row>
        <row r="6775">
          <cell r="A6775" t="str">
            <v>IKAST-BRANDE</v>
          </cell>
          <cell r="C6775" t="str">
            <v>HANDICAP</v>
          </cell>
          <cell r="I6775" t="str">
            <v>Passagerer</v>
          </cell>
          <cell r="V6775">
            <v>21</v>
          </cell>
        </row>
        <row r="6776">
          <cell r="A6776" t="str">
            <v>IKAST-BRANDE</v>
          </cell>
          <cell r="C6776" t="str">
            <v>HANDICAP</v>
          </cell>
          <cell r="I6776" t="str">
            <v>Netto</v>
          </cell>
          <cell r="V6776">
            <v>3821.5400000000004</v>
          </cell>
        </row>
        <row r="6777">
          <cell r="A6777" t="str">
            <v>IKAST-BRANDE</v>
          </cell>
          <cell r="C6777" t="str">
            <v>HANDICAP</v>
          </cell>
          <cell r="I6777" t="str">
            <v>Adm.omk</v>
          </cell>
          <cell r="V6777">
            <v>0</v>
          </cell>
        </row>
        <row r="6778">
          <cell r="A6778" t="str">
            <v>IKAST-BRANDE</v>
          </cell>
          <cell r="C6778" t="str">
            <v>HANDICAP</v>
          </cell>
          <cell r="I6778" t="str">
            <v>EB</v>
          </cell>
          <cell r="V6778">
            <v>1346</v>
          </cell>
        </row>
        <row r="6779">
          <cell r="A6779" t="str">
            <v>IKAST-BRANDE</v>
          </cell>
          <cell r="C6779" t="str">
            <v>HANDICAP</v>
          </cell>
          <cell r="I6779" t="str">
            <v>Ture</v>
          </cell>
          <cell r="V6779">
            <v>10</v>
          </cell>
        </row>
        <row r="6780">
          <cell r="A6780" t="str">
            <v>IKAST-BRANDE</v>
          </cell>
          <cell r="C6780" t="str">
            <v>HANDICAP</v>
          </cell>
          <cell r="I6780" t="str">
            <v>Rejselængde</v>
          </cell>
          <cell r="V6780">
            <v>322</v>
          </cell>
        </row>
        <row r="6781">
          <cell r="A6781" t="str">
            <v>IKAST-BRANDE</v>
          </cell>
          <cell r="C6781" t="str">
            <v>HANDICAP</v>
          </cell>
          <cell r="I6781" t="str">
            <v>Passagerer</v>
          </cell>
          <cell r="V6781">
            <v>11</v>
          </cell>
        </row>
        <row r="6782">
          <cell r="A6782" t="str">
            <v>IKAST-BRANDE</v>
          </cell>
          <cell r="C6782" t="str">
            <v>HANDICAP</v>
          </cell>
          <cell r="I6782" t="str">
            <v>Netto</v>
          </cell>
          <cell r="V6782">
            <v>1684.14</v>
          </cell>
        </row>
        <row r="6783">
          <cell r="A6783" t="str">
            <v>IKAST-BRANDE</v>
          </cell>
          <cell r="C6783" t="str">
            <v>HANDICAP</v>
          </cell>
          <cell r="I6783" t="str">
            <v>Adm.omk</v>
          </cell>
          <cell r="V6783">
            <v>0</v>
          </cell>
        </row>
        <row r="6784">
          <cell r="A6784" t="str">
            <v>IKAST-BRANDE</v>
          </cell>
          <cell r="C6784" t="str">
            <v>HANDICAP</v>
          </cell>
          <cell r="I6784" t="str">
            <v>EB</v>
          </cell>
          <cell r="V6784">
            <v>558</v>
          </cell>
        </row>
        <row r="6785">
          <cell r="A6785" t="str">
            <v>IKAST-BRANDE</v>
          </cell>
          <cell r="C6785" t="str">
            <v>HANDICAP</v>
          </cell>
          <cell r="I6785" t="str">
            <v>Ture</v>
          </cell>
          <cell r="V6785">
            <v>3</v>
          </cell>
        </row>
        <row r="6786">
          <cell r="A6786" t="str">
            <v>IKAST-BRANDE</v>
          </cell>
          <cell r="C6786" t="str">
            <v>HANDICAP</v>
          </cell>
          <cell r="I6786" t="str">
            <v>Rejselængde</v>
          </cell>
          <cell r="V6786">
            <v>102</v>
          </cell>
        </row>
        <row r="6787">
          <cell r="A6787" t="str">
            <v>IKAST-BRANDE</v>
          </cell>
          <cell r="C6787" t="str">
            <v>HANDICAP</v>
          </cell>
          <cell r="I6787" t="str">
            <v>Passagerer</v>
          </cell>
          <cell r="V6787">
            <v>7</v>
          </cell>
        </row>
        <row r="6788">
          <cell r="A6788" t="str">
            <v>IKAST-BRANDE</v>
          </cell>
          <cell r="C6788" t="str">
            <v>HANDICAP</v>
          </cell>
          <cell r="I6788" t="str">
            <v>Netto</v>
          </cell>
          <cell r="V6788">
            <v>5443.82</v>
          </cell>
        </row>
        <row r="6789">
          <cell r="A6789" t="str">
            <v>IKAST-BRANDE</v>
          </cell>
          <cell r="C6789" t="str">
            <v>HANDICAP</v>
          </cell>
          <cell r="I6789" t="str">
            <v>Adm.omk</v>
          </cell>
          <cell r="V6789">
            <v>0</v>
          </cell>
        </row>
        <row r="6790">
          <cell r="A6790" t="str">
            <v>IKAST-BRANDE</v>
          </cell>
          <cell r="C6790" t="str">
            <v>HANDICAP</v>
          </cell>
          <cell r="I6790" t="str">
            <v>EB</v>
          </cell>
          <cell r="V6790">
            <v>2948</v>
          </cell>
        </row>
        <row r="6791">
          <cell r="A6791" t="str">
            <v>IKAST-BRANDE</v>
          </cell>
          <cell r="C6791" t="str">
            <v>HANDICAP</v>
          </cell>
          <cell r="I6791" t="str">
            <v>Ture</v>
          </cell>
          <cell r="V6791">
            <v>8</v>
          </cell>
        </row>
        <row r="6792">
          <cell r="A6792" t="str">
            <v>IKAST-BRANDE</v>
          </cell>
          <cell r="C6792" t="str">
            <v>HANDICAP</v>
          </cell>
          <cell r="I6792" t="str">
            <v>Rejselængde</v>
          </cell>
          <cell r="V6792">
            <v>736</v>
          </cell>
        </row>
        <row r="6793">
          <cell r="A6793" t="str">
            <v>IKAST-BRANDE</v>
          </cell>
          <cell r="C6793" t="str">
            <v>HANDICAP</v>
          </cell>
          <cell r="I6793" t="str">
            <v>Passagerer</v>
          </cell>
          <cell r="V6793">
            <v>8</v>
          </cell>
        </row>
        <row r="6794">
          <cell r="A6794" t="str">
            <v>IKAST-BRANDE</v>
          </cell>
          <cell r="C6794" t="str">
            <v>HANDICAP</v>
          </cell>
          <cell r="I6794" t="str">
            <v>Netto</v>
          </cell>
          <cell r="V6794">
            <v>570.94000000000005</v>
          </cell>
        </row>
        <row r="6795">
          <cell r="A6795" t="str">
            <v>IKAST-BRANDE</v>
          </cell>
          <cell r="C6795" t="str">
            <v>HANDICAP</v>
          </cell>
          <cell r="I6795" t="str">
            <v>Adm.omk</v>
          </cell>
          <cell r="V6795">
            <v>0</v>
          </cell>
        </row>
        <row r="6796">
          <cell r="A6796" t="str">
            <v>IKAST-BRANDE</v>
          </cell>
          <cell r="C6796" t="str">
            <v>HANDICAP</v>
          </cell>
          <cell r="I6796" t="str">
            <v>EB</v>
          </cell>
          <cell r="V6796">
            <v>517</v>
          </cell>
        </row>
        <row r="6797">
          <cell r="A6797" t="str">
            <v>IKAST-BRANDE</v>
          </cell>
          <cell r="C6797" t="str">
            <v>HANDICAP</v>
          </cell>
          <cell r="I6797" t="str">
            <v>Ture</v>
          </cell>
          <cell r="V6797">
            <v>1</v>
          </cell>
        </row>
        <row r="6798">
          <cell r="A6798" t="str">
            <v>IKAST-BRANDE</v>
          </cell>
          <cell r="C6798" t="str">
            <v>HANDICAP</v>
          </cell>
          <cell r="I6798" t="str">
            <v>Rejselængde</v>
          </cell>
          <cell r="V6798">
            <v>109</v>
          </cell>
        </row>
        <row r="6799">
          <cell r="A6799" t="str">
            <v>IKAST-BRANDE</v>
          </cell>
          <cell r="C6799" t="str">
            <v>HANDICAP</v>
          </cell>
          <cell r="I6799" t="str">
            <v>Passagerer</v>
          </cell>
          <cell r="V6799">
            <v>1</v>
          </cell>
        </row>
        <row r="6800">
          <cell r="A6800" t="str">
            <v>IKAST-BRANDE</v>
          </cell>
          <cell r="C6800" t="str">
            <v>HANDICAP</v>
          </cell>
          <cell r="I6800" t="str">
            <v>Netto</v>
          </cell>
          <cell r="V6800">
            <v>813.67</v>
          </cell>
        </row>
        <row r="6801">
          <cell r="A6801" t="str">
            <v>IKAST-BRANDE</v>
          </cell>
          <cell r="C6801" t="str">
            <v>HANDICAP</v>
          </cell>
          <cell r="I6801" t="str">
            <v>Adm.omk</v>
          </cell>
          <cell r="V6801">
            <v>0</v>
          </cell>
        </row>
        <row r="6802">
          <cell r="A6802" t="str">
            <v>IKAST-BRANDE</v>
          </cell>
          <cell r="C6802" t="str">
            <v>HANDICAP</v>
          </cell>
          <cell r="I6802" t="str">
            <v>EB</v>
          </cell>
          <cell r="V6802">
            <v>452</v>
          </cell>
        </row>
        <row r="6803">
          <cell r="A6803" t="str">
            <v>IKAST-BRANDE</v>
          </cell>
          <cell r="C6803" t="str">
            <v>HANDICAP</v>
          </cell>
          <cell r="I6803" t="str">
            <v>Ture</v>
          </cell>
          <cell r="V6803">
            <v>1</v>
          </cell>
        </row>
        <row r="6804">
          <cell r="A6804" t="str">
            <v>IKAST-BRANDE</v>
          </cell>
          <cell r="C6804" t="str">
            <v>HANDICAP</v>
          </cell>
          <cell r="I6804" t="str">
            <v>Rejselængde</v>
          </cell>
          <cell r="V6804">
            <v>104</v>
          </cell>
        </row>
        <row r="6805">
          <cell r="A6805" t="str">
            <v>IKAST-BRANDE</v>
          </cell>
          <cell r="C6805" t="str">
            <v>HANDICAP</v>
          </cell>
          <cell r="I6805" t="str">
            <v>Passagerer</v>
          </cell>
          <cell r="V6805">
            <v>1</v>
          </cell>
        </row>
        <row r="6806">
          <cell r="A6806" t="str">
            <v>IKAST-BRANDE</v>
          </cell>
          <cell r="C6806" t="str">
            <v>HANDICAP</v>
          </cell>
          <cell r="I6806" t="str">
            <v>Netto</v>
          </cell>
          <cell r="V6806">
            <v>1365.8400000000001</v>
          </cell>
        </row>
        <row r="6807">
          <cell r="A6807" t="str">
            <v>IKAST-BRANDE</v>
          </cell>
          <cell r="C6807" t="str">
            <v>HANDICAP</v>
          </cell>
          <cell r="I6807" t="str">
            <v>Adm.omk</v>
          </cell>
          <cell r="V6807">
            <v>0</v>
          </cell>
        </row>
        <row r="6808">
          <cell r="A6808" t="str">
            <v>IKAST-BRANDE</v>
          </cell>
          <cell r="C6808" t="str">
            <v>HANDICAP</v>
          </cell>
          <cell r="I6808" t="str">
            <v>EB</v>
          </cell>
          <cell r="V6808">
            <v>524</v>
          </cell>
        </row>
        <row r="6809">
          <cell r="A6809" t="str">
            <v>IKAST-BRANDE</v>
          </cell>
          <cell r="C6809" t="str">
            <v>HANDICAP</v>
          </cell>
          <cell r="I6809" t="str">
            <v>Ture</v>
          </cell>
          <cell r="V6809">
            <v>3</v>
          </cell>
        </row>
        <row r="6810">
          <cell r="A6810" t="str">
            <v>IKAST-BRANDE</v>
          </cell>
          <cell r="C6810" t="str">
            <v>HANDICAP</v>
          </cell>
          <cell r="I6810" t="str">
            <v>Rejselængde</v>
          </cell>
          <cell r="V6810">
            <v>131</v>
          </cell>
        </row>
        <row r="6811">
          <cell r="A6811" t="str">
            <v>IKAST-BRANDE</v>
          </cell>
          <cell r="C6811" t="str">
            <v>HANDICAP</v>
          </cell>
          <cell r="I6811" t="str">
            <v>Passagerer</v>
          </cell>
          <cell r="V6811">
            <v>3</v>
          </cell>
        </row>
        <row r="6812">
          <cell r="A6812" t="str">
            <v>IKAST-BRANDE</v>
          </cell>
          <cell r="C6812" t="str">
            <v>HANDICAP</v>
          </cell>
          <cell r="I6812" t="str">
            <v>Netto</v>
          </cell>
          <cell r="V6812">
            <v>638.87</v>
          </cell>
        </row>
        <row r="6813">
          <cell r="A6813" t="str">
            <v>IKAST-BRANDE</v>
          </cell>
          <cell r="C6813" t="str">
            <v>HANDICAP</v>
          </cell>
          <cell r="I6813" t="str">
            <v>Adm.omk</v>
          </cell>
          <cell r="V6813">
            <v>0</v>
          </cell>
        </row>
        <row r="6814">
          <cell r="A6814" t="str">
            <v>IKAST-BRANDE</v>
          </cell>
          <cell r="C6814" t="str">
            <v>HANDICAP</v>
          </cell>
          <cell r="I6814" t="str">
            <v>EB</v>
          </cell>
          <cell r="V6814">
            <v>356</v>
          </cell>
        </row>
        <row r="6815">
          <cell r="A6815" t="str">
            <v>IKAST-BRANDE</v>
          </cell>
          <cell r="C6815" t="str">
            <v>HANDICAP</v>
          </cell>
          <cell r="I6815" t="str">
            <v>Ture</v>
          </cell>
          <cell r="V6815">
            <v>4</v>
          </cell>
        </row>
        <row r="6816">
          <cell r="A6816" t="str">
            <v>IKAST-BRANDE</v>
          </cell>
          <cell r="C6816" t="str">
            <v>HANDICAP</v>
          </cell>
          <cell r="I6816" t="str">
            <v>Rejselængde</v>
          </cell>
          <cell r="V6816">
            <v>89</v>
          </cell>
        </row>
        <row r="6817">
          <cell r="A6817" t="str">
            <v>IKAST-BRANDE</v>
          </cell>
          <cell r="C6817" t="str">
            <v>HANDICAP</v>
          </cell>
          <cell r="I6817" t="str">
            <v>Passagerer</v>
          </cell>
          <cell r="V6817">
            <v>4</v>
          </cell>
        </row>
        <row r="6818">
          <cell r="A6818" t="str">
            <v>IKAST-BRANDE</v>
          </cell>
          <cell r="C6818" t="str">
            <v>HANDICAP</v>
          </cell>
          <cell r="I6818" t="str">
            <v>Netto</v>
          </cell>
          <cell r="V6818">
            <v>2223.0699999999997</v>
          </cell>
        </row>
        <row r="6819">
          <cell r="A6819" t="str">
            <v>IKAST-BRANDE</v>
          </cell>
          <cell r="C6819" t="str">
            <v>HANDICAP</v>
          </cell>
          <cell r="I6819" t="str">
            <v>Adm.omk</v>
          </cell>
          <cell r="V6819">
            <v>0</v>
          </cell>
        </row>
        <row r="6820">
          <cell r="A6820" t="str">
            <v>IKAST-BRANDE</v>
          </cell>
          <cell r="C6820" t="str">
            <v>HANDICAP</v>
          </cell>
          <cell r="I6820" t="str">
            <v>EB</v>
          </cell>
          <cell r="V6820">
            <v>604</v>
          </cell>
        </row>
        <row r="6821">
          <cell r="A6821" t="str">
            <v>IKAST-BRANDE</v>
          </cell>
          <cell r="C6821" t="str">
            <v>HANDICAP</v>
          </cell>
          <cell r="I6821" t="str">
            <v>Ture</v>
          </cell>
          <cell r="V6821">
            <v>2</v>
          </cell>
        </row>
        <row r="6822">
          <cell r="A6822" t="str">
            <v>IKAST-BRANDE</v>
          </cell>
          <cell r="C6822" t="str">
            <v>HANDICAP</v>
          </cell>
          <cell r="I6822" t="str">
            <v>Rejselængde</v>
          </cell>
          <cell r="V6822">
            <v>123</v>
          </cell>
        </row>
        <row r="6823">
          <cell r="A6823" t="str">
            <v>IKAST-BRANDE</v>
          </cell>
          <cell r="C6823" t="str">
            <v>HANDICAP</v>
          </cell>
          <cell r="I6823" t="str">
            <v>Passagerer</v>
          </cell>
          <cell r="V6823">
            <v>3</v>
          </cell>
        </row>
        <row r="6824">
          <cell r="A6824" t="str">
            <v>IKAST-BRANDE</v>
          </cell>
          <cell r="C6824" t="str">
            <v>HANDICAP</v>
          </cell>
          <cell r="I6824" t="str">
            <v>Netto</v>
          </cell>
          <cell r="V6824">
            <v>5620.49</v>
          </cell>
        </row>
        <row r="6825">
          <cell r="A6825" t="str">
            <v>IKAST-BRANDE</v>
          </cell>
          <cell r="C6825" t="str">
            <v>HANDICAP</v>
          </cell>
          <cell r="I6825" t="str">
            <v>Adm.omk</v>
          </cell>
          <cell r="V6825">
            <v>0</v>
          </cell>
        </row>
        <row r="6826">
          <cell r="A6826" t="str">
            <v>IKAST-BRANDE</v>
          </cell>
          <cell r="C6826" t="str">
            <v>HANDICAP</v>
          </cell>
          <cell r="I6826" t="str">
            <v>EB</v>
          </cell>
          <cell r="V6826">
            <v>2492</v>
          </cell>
        </row>
        <row r="6827">
          <cell r="A6827" t="str">
            <v>IKAST-BRANDE</v>
          </cell>
          <cell r="C6827" t="str">
            <v>HANDICAP</v>
          </cell>
          <cell r="I6827" t="str">
            <v>Ture</v>
          </cell>
          <cell r="V6827">
            <v>10</v>
          </cell>
        </row>
        <row r="6828">
          <cell r="A6828" t="str">
            <v>IKAST-BRANDE</v>
          </cell>
          <cell r="C6828" t="str">
            <v>HANDICAP</v>
          </cell>
          <cell r="I6828" t="str">
            <v>Rejselængde</v>
          </cell>
          <cell r="V6828">
            <v>579</v>
          </cell>
        </row>
        <row r="6829">
          <cell r="A6829" t="str">
            <v>IKAST-BRANDE</v>
          </cell>
          <cell r="C6829" t="str">
            <v>HANDICAP</v>
          </cell>
          <cell r="I6829" t="str">
            <v>Passagerer</v>
          </cell>
          <cell r="V6829">
            <v>12</v>
          </cell>
        </row>
        <row r="6830">
          <cell r="A6830" t="str">
            <v>IKAST-BRANDE</v>
          </cell>
          <cell r="C6830" t="str">
            <v>HANDICAP</v>
          </cell>
          <cell r="I6830" t="str">
            <v>Netto</v>
          </cell>
          <cell r="V6830">
            <v>1197.57</v>
          </cell>
        </row>
        <row r="6831">
          <cell r="A6831" t="str">
            <v>IKAST-BRANDE</v>
          </cell>
          <cell r="C6831" t="str">
            <v>HANDICAP</v>
          </cell>
          <cell r="I6831" t="str">
            <v>Adm.omk</v>
          </cell>
          <cell r="V6831">
            <v>0</v>
          </cell>
        </row>
        <row r="6832">
          <cell r="A6832" t="str">
            <v>IKAST-BRANDE</v>
          </cell>
          <cell r="C6832" t="str">
            <v>HANDICAP</v>
          </cell>
          <cell r="I6832" t="str">
            <v>EB</v>
          </cell>
          <cell r="V6832">
            <v>504</v>
          </cell>
        </row>
        <row r="6833">
          <cell r="A6833" t="str">
            <v>IKAST-BRANDE</v>
          </cell>
          <cell r="C6833" t="str">
            <v>HANDICAP</v>
          </cell>
          <cell r="I6833" t="str">
            <v>Ture</v>
          </cell>
          <cell r="V6833">
            <v>3</v>
          </cell>
        </row>
        <row r="6834">
          <cell r="A6834" t="str">
            <v>IKAST-BRANDE</v>
          </cell>
          <cell r="C6834" t="str">
            <v>HANDICAP</v>
          </cell>
          <cell r="I6834" t="str">
            <v>Rejselængde</v>
          </cell>
          <cell r="V6834">
            <v>126</v>
          </cell>
        </row>
        <row r="6835">
          <cell r="A6835" t="str">
            <v>IKAST-BRANDE</v>
          </cell>
          <cell r="C6835" t="str">
            <v>HANDICAP</v>
          </cell>
          <cell r="I6835" t="str">
            <v>Passagerer</v>
          </cell>
          <cell r="V6835">
            <v>3</v>
          </cell>
        </row>
        <row r="6836">
          <cell r="A6836" t="str">
            <v>LEMVIG</v>
          </cell>
          <cell r="C6836" t="str">
            <v>HANDICAP</v>
          </cell>
          <cell r="I6836" t="str">
            <v>Netto</v>
          </cell>
          <cell r="V6836">
            <v>688.92</v>
          </cell>
        </row>
        <row r="6837">
          <cell r="A6837" t="str">
            <v>LEMVIG</v>
          </cell>
          <cell r="C6837" t="str">
            <v>HANDICAP</v>
          </cell>
          <cell r="I6837" t="str">
            <v>Adm.omk</v>
          </cell>
          <cell r="V6837">
            <v>0</v>
          </cell>
        </row>
        <row r="6838">
          <cell r="A6838" t="str">
            <v>LEMVIG</v>
          </cell>
          <cell r="C6838" t="str">
            <v>HANDICAP</v>
          </cell>
          <cell r="I6838" t="str">
            <v>EB</v>
          </cell>
          <cell r="V6838">
            <v>1011</v>
          </cell>
        </row>
        <row r="6839">
          <cell r="A6839" t="str">
            <v>LEMVIG</v>
          </cell>
          <cell r="C6839" t="str">
            <v>HANDICAP</v>
          </cell>
          <cell r="I6839" t="str">
            <v>Ture</v>
          </cell>
          <cell r="V6839">
            <v>1</v>
          </cell>
        </row>
        <row r="6840">
          <cell r="A6840" t="str">
            <v>LEMVIG</v>
          </cell>
          <cell r="C6840" t="str">
            <v>HANDICAP</v>
          </cell>
          <cell r="I6840" t="str">
            <v>Rejselængde</v>
          </cell>
          <cell r="V6840">
            <v>147</v>
          </cell>
        </row>
        <row r="6841">
          <cell r="A6841" t="str">
            <v>LEMVIG</v>
          </cell>
          <cell r="C6841" t="str">
            <v>HANDICAP</v>
          </cell>
          <cell r="I6841" t="str">
            <v>Passagerer</v>
          </cell>
          <cell r="V6841">
            <v>1</v>
          </cell>
        </row>
        <row r="6842">
          <cell r="A6842" t="str">
            <v>LEMVIG</v>
          </cell>
          <cell r="C6842" t="str">
            <v>HANDICAP</v>
          </cell>
          <cell r="I6842" t="str">
            <v>Netto</v>
          </cell>
          <cell r="V6842">
            <v>1560.1</v>
          </cell>
        </row>
        <row r="6843">
          <cell r="A6843" t="str">
            <v>LEMVIG</v>
          </cell>
          <cell r="C6843" t="str">
            <v>HANDICAP</v>
          </cell>
          <cell r="I6843" t="str">
            <v>Adm.omk</v>
          </cell>
          <cell r="V6843">
            <v>0</v>
          </cell>
        </row>
        <row r="6844">
          <cell r="A6844" t="str">
            <v>LEMVIG</v>
          </cell>
          <cell r="C6844" t="str">
            <v>HANDICAP</v>
          </cell>
          <cell r="I6844" t="str">
            <v>EB</v>
          </cell>
          <cell r="V6844">
            <v>894</v>
          </cell>
        </row>
        <row r="6845">
          <cell r="A6845" t="str">
            <v>LEMVIG</v>
          </cell>
          <cell r="C6845" t="str">
            <v>HANDICAP</v>
          </cell>
          <cell r="I6845" t="str">
            <v>Ture</v>
          </cell>
          <cell r="V6845">
            <v>1</v>
          </cell>
        </row>
        <row r="6846">
          <cell r="A6846" t="str">
            <v>LEMVIG</v>
          </cell>
          <cell r="C6846" t="str">
            <v>HANDICAP</v>
          </cell>
          <cell r="I6846" t="str">
            <v>Rejselængde</v>
          </cell>
          <cell r="V6846">
            <v>138</v>
          </cell>
        </row>
        <row r="6847">
          <cell r="A6847" t="str">
            <v>LEMVIG</v>
          </cell>
          <cell r="C6847" t="str">
            <v>HANDICAP</v>
          </cell>
          <cell r="I6847" t="str">
            <v>Passagerer</v>
          </cell>
          <cell r="V6847">
            <v>1</v>
          </cell>
        </row>
        <row r="6848">
          <cell r="A6848" t="str">
            <v>LEMVIG</v>
          </cell>
          <cell r="C6848" t="str">
            <v>HANDICAP</v>
          </cell>
          <cell r="I6848" t="str">
            <v>Netto</v>
          </cell>
          <cell r="V6848">
            <v>1677.27</v>
          </cell>
        </row>
        <row r="6849">
          <cell r="A6849" t="str">
            <v>LEMVIG</v>
          </cell>
          <cell r="C6849" t="str">
            <v>HANDICAP</v>
          </cell>
          <cell r="I6849" t="str">
            <v>Adm.omk</v>
          </cell>
          <cell r="V6849">
            <v>0</v>
          </cell>
        </row>
        <row r="6850">
          <cell r="A6850" t="str">
            <v>LEMVIG</v>
          </cell>
          <cell r="C6850" t="str">
            <v>HANDICAP</v>
          </cell>
          <cell r="I6850" t="str">
            <v>EB</v>
          </cell>
          <cell r="V6850">
            <v>816</v>
          </cell>
        </row>
        <row r="6851">
          <cell r="A6851" t="str">
            <v>LEMVIG</v>
          </cell>
          <cell r="C6851" t="str">
            <v>HANDICAP</v>
          </cell>
          <cell r="I6851" t="str">
            <v>Ture</v>
          </cell>
          <cell r="V6851">
            <v>1</v>
          </cell>
        </row>
        <row r="6852">
          <cell r="A6852" t="str">
            <v>LEMVIG</v>
          </cell>
          <cell r="C6852" t="str">
            <v>HANDICAP</v>
          </cell>
          <cell r="I6852" t="str">
            <v>Rejselængde</v>
          </cell>
          <cell r="V6852">
            <v>132</v>
          </cell>
        </row>
        <row r="6853">
          <cell r="A6853" t="str">
            <v>LEMVIG</v>
          </cell>
          <cell r="C6853" t="str">
            <v>HANDICAP</v>
          </cell>
          <cell r="I6853" t="str">
            <v>Passagerer</v>
          </cell>
          <cell r="V6853">
            <v>1</v>
          </cell>
        </row>
        <row r="6854">
          <cell r="A6854" t="str">
            <v>LEMVIG</v>
          </cell>
          <cell r="C6854" t="str">
            <v>HANDICAP</v>
          </cell>
          <cell r="I6854" t="str">
            <v>Netto</v>
          </cell>
          <cell r="V6854">
            <v>2655.36</v>
          </cell>
        </row>
        <row r="6855">
          <cell r="A6855" t="str">
            <v>LEMVIG</v>
          </cell>
          <cell r="C6855" t="str">
            <v>HANDICAP</v>
          </cell>
          <cell r="I6855" t="str">
            <v>Adm.omk</v>
          </cell>
          <cell r="V6855">
            <v>0</v>
          </cell>
        </row>
        <row r="6856">
          <cell r="A6856" t="str">
            <v>LEMVIG</v>
          </cell>
          <cell r="C6856" t="str">
            <v>HANDICAP</v>
          </cell>
          <cell r="I6856" t="str">
            <v>EB</v>
          </cell>
          <cell r="V6856">
            <v>1632</v>
          </cell>
        </row>
        <row r="6857">
          <cell r="A6857" t="str">
            <v>LEMVIG</v>
          </cell>
          <cell r="C6857" t="str">
            <v>HANDICAP</v>
          </cell>
          <cell r="I6857" t="str">
            <v>Ture</v>
          </cell>
          <cell r="V6857">
            <v>2</v>
          </cell>
        </row>
        <row r="6858">
          <cell r="A6858" t="str">
            <v>LEMVIG</v>
          </cell>
          <cell r="C6858" t="str">
            <v>HANDICAP</v>
          </cell>
          <cell r="I6858" t="str">
            <v>Rejselængde</v>
          </cell>
          <cell r="V6858">
            <v>264</v>
          </cell>
        </row>
        <row r="6859">
          <cell r="A6859" t="str">
            <v>LEMVIG</v>
          </cell>
          <cell r="C6859" t="str">
            <v>HANDICAP</v>
          </cell>
          <cell r="I6859" t="str">
            <v>Passagerer</v>
          </cell>
          <cell r="V6859">
            <v>2</v>
          </cell>
        </row>
        <row r="6860">
          <cell r="A6860" t="str">
            <v>LEMVIG</v>
          </cell>
          <cell r="C6860" t="str">
            <v>HANDICAP</v>
          </cell>
          <cell r="I6860" t="str">
            <v>Netto</v>
          </cell>
          <cell r="V6860">
            <v>2037.46</v>
          </cell>
        </row>
        <row r="6861">
          <cell r="A6861" t="str">
            <v>LEMVIG</v>
          </cell>
          <cell r="C6861" t="str">
            <v>HANDICAP</v>
          </cell>
          <cell r="I6861" t="str">
            <v>Adm.omk</v>
          </cell>
          <cell r="V6861">
            <v>0</v>
          </cell>
        </row>
        <row r="6862">
          <cell r="A6862" t="str">
            <v>LEMVIG</v>
          </cell>
          <cell r="C6862" t="str">
            <v>HANDICAP</v>
          </cell>
          <cell r="I6862" t="str">
            <v>EB</v>
          </cell>
          <cell r="V6862">
            <v>3150</v>
          </cell>
        </row>
        <row r="6863">
          <cell r="A6863" t="str">
            <v>LEMVIG</v>
          </cell>
          <cell r="C6863" t="str">
            <v>HANDICAP</v>
          </cell>
          <cell r="I6863" t="str">
            <v>Ture</v>
          </cell>
          <cell r="V6863">
            <v>3</v>
          </cell>
        </row>
        <row r="6864">
          <cell r="A6864" t="str">
            <v>LEMVIG</v>
          </cell>
          <cell r="C6864" t="str">
            <v>HANDICAP</v>
          </cell>
          <cell r="I6864" t="str">
            <v>Rejselængde</v>
          </cell>
          <cell r="V6864">
            <v>450</v>
          </cell>
        </row>
        <row r="6865">
          <cell r="A6865" t="str">
            <v>LEMVIG</v>
          </cell>
          <cell r="C6865" t="str">
            <v>HANDICAP</v>
          </cell>
          <cell r="I6865" t="str">
            <v>Passagerer</v>
          </cell>
          <cell r="V6865">
            <v>3</v>
          </cell>
        </row>
        <row r="6866">
          <cell r="A6866" t="str">
            <v>LEMVIG</v>
          </cell>
          <cell r="C6866" t="str">
            <v>HANDICAP</v>
          </cell>
          <cell r="I6866" t="str">
            <v>Netto</v>
          </cell>
          <cell r="V6866">
            <v>1210.05</v>
          </cell>
        </row>
        <row r="6867">
          <cell r="A6867" t="str">
            <v>LEMVIG</v>
          </cell>
          <cell r="C6867" t="str">
            <v>HANDICAP</v>
          </cell>
          <cell r="I6867" t="str">
            <v>Adm.omk</v>
          </cell>
          <cell r="V6867">
            <v>0</v>
          </cell>
        </row>
        <row r="6868">
          <cell r="A6868" t="str">
            <v>LEMVIG</v>
          </cell>
          <cell r="C6868" t="str">
            <v>HANDICAP</v>
          </cell>
          <cell r="I6868" t="str">
            <v>EB</v>
          </cell>
          <cell r="V6868">
            <v>388</v>
          </cell>
        </row>
        <row r="6869">
          <cell r="A6869" t="str">
            <v>LEMVIG</v>
          </cell>
          <cell r="C6869" t="str">
            <v>HANDICAP</v>
          </cell>
          <cell r="I6869" t="str">
            <v>Ture</v>
          </cell>
          <cell r="V6869">
            <v>2</v>
          </cell>
        </row>
        <row r="6870">
          <cell r="A6870" t="str">
            <v>LEMVIG</v>
          </cell>
          <cell r="C6870" t="str">
            <v>HANDICAP</v>
          </cell>
          <cell r="I6870" t="str">
            <v>Rejselængde</v>
          </cell>
          <cell r="V6870">
            <v>97</v>
          </cell>
        </row>
        <row r="6871">
          <cell r="A6871" t="str">
            <v>LEMVIG</v>
          </cell>
          <cell r="C6871" t="str">
            <v>HANDICAP</v>
          </cell>
          <cell r="I6871" t="str">
            <v>Passagerer</v>
          </cell>
          <cell r="V6871">
            <v>3</v>
          </cell>
        </row>
        <row r="6872">
          <cell r="A6872" t="str">
            <v>LEMVIG</v>
          </cell>
          <cell r="C6872" t="str">
            <v>HANDICAP</v>
          </cell>
          <cell r="I6872" t="str">
            <v>Netto</v>
          </cell>
          <cell r="V6872">
            <v>2856.8</v>
          </cell>
        </row>
        <row r="6873">
          <cell r="A6873" t="str">
            <v>LEMVIG</v>
          </cell>
          <cell r="C6873" t="str">
            <v>HANDICAP</v>
          </cell>
          <cell r="I6873" t="str">
            <v>Adm.omk</v>
          </cell>
          <cell r="V6873">
            <v>0</v>
          </cell>
        </row>
        <row r="6874">
          <cell r="A6874" t="str">
            <v>LEMVIG</v>
          </cell>
          <cell r="C6874" t="str">
            <v>HANDICAP</v>
          </cell>
          <cell r="I6874" t="str">
            <v>EB</v>
          </cell>
          <cell r="V6874">
            <v>1086</v>
          </cell>
        </row>
        <row r="6875">
          <cell r="A6875" t="str">
            <v>LEMVIG</v>
          </cell>
          <cell r="C6875" t="str">
            <v>HANDICAP</v>
          </cell>
          <cell r="I6875" t="str">
            <v>Ture</v>
          </cell>
          <cell r="V6875">
            <v>3</v>
          </cell>
        </row>
        <row r="6876">
          <cell r="A6876" t="str">
            <v>LEMVIG</v>
          </cell>
          <cell r="C6876" t="str">
            <v>HANDICAP</v>
          </cell>
          <cell r="I6876" t="str">
            <v>Rejselængde</v>
          </cell>
          <cell r="V6876">
            <v>181</v>
          </cell>
        </row>
        <row r="6877">
          <cell r="A6877" t="str">
            <v>LEMVIG</v>
          </cell>
          <cell r="C6877" t="str">
            <v>HANDICAP</v>
          </cell>
          <cell r="I6877" t="str">
            <v>Passagerer</v>
          </cell>
          <cell r="V6877">
            <v>6</v>
          </cell>
        </row>
        <row r="6878">
          <cell r="A6878" t="str">
            <v>LEMVIG</v>
          </cell>
          <cell r="C6878" t="str">
            <v>HANDICAP</v>
          </cell>
          <cell r="I6878" t="str">
            <v>Netto</v>
          </cell>
          <cell r="V6878">
            <v>1147.3699999999999</v>
          </cell>
        </row>
        <row r="6879">
          <cell r="A6879" t="str">
            <v>LEMVIG</v>
          </cell>
          <cell r="C6879" t="str">
            <v>HANDICAP</v>
          </cell>
          <cell r="I6879" t="str">
            <v>Adm.omk</v>
          </cell>
          <cell r="V6879">
            <v>0</v>
          </cell>
        </row>
        <row r="6880">
          <cell r="A6880" t="str">
            <v>LEMVIG</v>
          </cell>
          <cell r="C6880" t="str">
            <v>HANDICAP</v>
          </cell>
          <cell r="I6880" t="str">
            <v>EB</v>
          </cell>
          <cell r="V6880">
            <v>366</v>
          </cell>
        </row>
        <row r="6881">
          <cell r="A6881" t="str">
            <v>LEMVIG</v>
          </cell>
          <cell r="C6881" t="str">
            <v>HANDICAP</v>
          </cell>
          <cell r="I6881" t="str">
            <v>Ture</v>
          </cell>
          <cell r="V6881">
            <v>1</v>
          </cell>
        </row>
        <row r="6882">
          <cell r="A6882" t="str">
            <v>LEMVIG</v>
          </cell>
          <cell r="C6882" t="str">
            <v>HANDICAP</v>
          </cell>
          <cell r="I6882" t="str">
            <v>Rejselængde</v>
          </cell>
          <cell r="V6882">
            <v>61</v>
          </cell>
        </row>
        <row r="6883">
          <cell r="A6883" t="str">
            <v>LEMVIG</v>
          </cell>
          <cell r="C6883" t="str">
            <v>HANDICAP</v>
          </cell>
          <cell r="I6883" t="str">
            <v>Passagerer</v>
          </cell>
          <cell r="V6883">
            <v>2</v>
          </cell>
        </row>
        <row r="6884">
          <cell r="A6884" t="str">
            <v>LEMVIG</v>
          </cell>
          <cell r="C6884" t="str">
            <v>HANDICAP</v>
          </cell>
          <cell r="I6884" t="str">
            <v>Netto</v>
          </cell>
          <cell r="V6884">
            <v>1989.31</v>
          </cell>
        </row>
        <row r="6885">
          <cell r="A6885" t="str">
            <v>LEMVIG</v>
          </cell>
          <cell r="C6885" t="str">
            <v>HANDICAP</v>
          </cell>
          <cell r="I6885" t="str">
            <v>Adm.omk</v>
          </cell>
          <cell r="V6885">
            <v>0</v>
          </cell>
        </row>
        <row r="6886">
          <cell r="A6886" t="str">
            <v>LEMVIG</v>
          </cell>
          <cell r="C6886" t="str">
            <v>HANDICAP</v>
          </cell>
          <cell r="I6886" t="str">
            <v>EB</v>
          </cell>
          <cell r="V6886">
            <v>464</v>
          </cell>
        </row>
        <row r="6887">
          <cell r="A6887" t="str">
            <v>LEMVIG</v>
          </cell>
          <cell r="C6887" t="str">
            <v>HANDICAP</v>
          </cell>
          <cell r="I6887" t="str">
            <v>Ture</v>
          </cell>
          <cell r="V6887">
            <v>3</v>
          </cell>
        </row>
        <row r="6888">
          <cell r="A6888" t="str">
            <v>LEMVIG</v>
          </cell>
          <cell r="C6888" t="str">
            <v>HANDICAP</v>
          </cell>
          <cell r="I6888" t="str">
            <v>Rejselængde</v>
          </cell>
          <cell r="V6888">
            <v>116</v>
          </cell>
        </row>
        <row r="6889">
          <cell r="A6889" t="str">
            <v>LEMVIG</v>
          </cell>
          <cell r="C6889" t="str">
            <v>HANDICAP</v>
          </cell>
          <cell r="I6889" t="str">
            <v>Passagerer</v>
          </cell>
          <cell r="V6889">
            <v>4</v>
          </cell>
        </row>
        <row r="6890">
          <cell r="A6890" t="str">
            <v>LEMVIG</v>
          </cell>
          <cell r="C6890" t="str">
            <v>HANDICAP</v>
          </cell>
          <cell r="I6890" t="str">
            <v>Netto</v>
          </cell>
          <cell r="V6890">
            <v>1220.8699999999999</v>
          </cell>
        </row>
        <row r="6891">
          <cell r="A6891" t="str">
            <v>LEMVIG</v>
          </cell>
          <cell r="C6891" t="str">
            <v>HANDICAP</v>
          </cell>
          <cell r="I6891" t="str">
            <v>Adm.omk</v>
          </cell>
          <cell r="V6891">
            <v>0</v>
          </cell>
        </row>
        <row r="6892">
          <cell r="A6892" t="str">
            <v>LEMVIG</v>
          </cell>
          <cell r="C6892" t="str">
            <v>HANDICAP</v>
          </cell>
          <cell r="I6892" t="str">
            <v>EB</v>
          </cell>
          <cell r="V6892">
            <v>156</v>
          </cell>
        </row>
        <row r="6893">
          <cell r="A6893" t="str">
            <v>LEMVIG</v>
          </cell>
          <cell r="C6893" t="str">
            <v>HANDICAP</v>
          </cell>
          <cell r="I6893" t="str">
            <v>Ture</v>
          </cell>
          <cell r="V6893">
            <v>3</v>
          </cell>
        </row>
        <row r="6894">
          <cell r="A6894" t="str">
            <v>LEMVIG</v>
          </cell>
          <cell r="C6894" t="str">
            <v>HANDICAP</v>
          </cell>
          <cell r="I6894" t="str">
            <v>Rejselængde</v>
          </cell>
          <cell r="V6894">
            <v>39</v>
          </cell>
        </row>
        <row r="6895">
          <cell r="A6895" t="str">
            <v>LEMVIG</v>
          </cell>
          <cell r="C6895" t="str">
            <v>HANDICAP</v>
          </cell>
          <cell r="I6895" t="str">
            <v>Passagerer</v>
          </cell>
          <cell r="V6895">
            <v>3</v>
          </cell>
        </row>
        <row r="6896">
          <cell r="A6896" t="str">
            <v>LEMVIG</v>
          </cell>
          <cell r="C6896" t="str">
            <v>HANDICAP</v>
          </cell>
          <cell r="I6896" t="str">
            <v>Netto</v>
          </cell>
          <cell r="V6896">
            <v>39910.119999999995</v>
          </cell>
        </row>
        <row r="6897">
          <cell r="A6897" t="str">
            <v>LEMVIG</v>
          </cell>
          <cell r="C6897" t="str">
            <v>HANDICAP</v>
          </cell>
          <cell r="I6897" t="str">
            <v>Adm.omk</v>
          </cell>
          <cell r="V6897">
            <v>0</v>
          </cell>
        </row>
        <row r="6898">
          <cell r="A6898" t="str">
            <v>LEMVIG</v>
          </cell>
          <cell r="C6898" t="str">
            <v>HANDICAP</v>
          </cell>
          <cell r="I6898" t="str">
            <v>EB</v>
          </cell>
          <cell r="V6898">
            <v>6825</v>
          </cell>
        </row>
        <row r="6899">
          <cell r="A6899" t="str">
            <v>LEMVIG</v>
          </cell>
          <cell r="C6899" t="str">
            <v>HANDICAP</v>
          </cell>
          <cell r="I6899" t="str">
            <v>Ture</v>
          </cell>
          <cell r="V6899">
            <v>51</v>
          </cell>
        </row>
        <row r="6900">
          <cell r="A6900" t="str">
            <v>LEMVIG</v>
          </cell>
          <cell r="C6900" t="str">
            <v>HANDICAP</v>
          </cell>
          <cell r="I6900" t="str">
            <v>Rejselængde</v>
          </cell>
          <cell r="V6900">
            <v>1584</v>
          </cell>
        </row>
        <row r="6901">
          <cell r="A6901" t="str">
            <v>LEMVIG</v>
          </cell>
          <cell r="C6901" t="str">
            <v>HANDICAP</v>
          </cell>
          <cell r="I6901" t="str">
            <v>Passagerer</v>
          </cell>
          <cell r="V6901">
            <v>71</v>
          </cell>
        </row>
        <row r="6902">
          <cell r="A6902" t="str">
            <v>LEMVIG</v>
          </cell>
          <cell r="C6902" t="str">
            <v>HANDICAP</v>
          </cell>
          <cell r="I6902" t="str">
            <v>Netto</v>
          </cell>
          <cell r="V6902">
            <v>7857.46</v>
          </cell>
        </row>
        <row r="6903">
          <cell r="A6903" t="str">
            <v>LEMVIG</v>
          </cell>
          <cell r="C6903" t="str">
            <v>HANDICAP</v>
          </cell>
          <cell r="I6903" t="str">
            <v>Adm.omk</v>
          </cell>
          <cell r="V6903">
            <v>0</v>
          </cell>
        </row>
        <row r="6904">
          <cell r="A6904" t="str">
            <v>LEMVIG</v>
          </cell>
          <cell r="C6904" t="str">
            <v>HANDICAP</v>
          </cell>
          <cell r="I6904" t="str">
            <v>EB</v>
          </cell>
          <cell r="V6904">
            <v>3075</v>
          </cell>
        </row>
        <row r="6905">
          <cell r="A6905" t="str">
            <v>LEMVIG</v>
          </cell>
          <cell r="C6905" t="str">
            <v>HANDICAP</v>
          </cell>
          <cell r="I6905" t="str">
            <v>Ture</v>
          </cell>
          <cell r="V6905">
            <v>24</v>
          </cell>
        </row>
        <row r="6906">
          <cell r="A6906" t="str">
            <v>LEMVIG</v>
          </cell>
          <cell r="C6906" t="str">
            <v>HANDICAP</v>
          </cell>
          <cell r="I6906" t="str">
            <v>Rejselængde</v>
          </cell>
          <cell r="V6906">
            <v>755</v>
          </cell>
        </row>
        <row r="6907">
          <cell r="A6907" t="str">
            <v>LEMVIG</v>
          </cell>
          <cell r="C6907" t="str">
            <v>HANDICAP</v>
          </cell>
          <cell r="I6907" t="str">
            <v>Passagerer</v>
          </cell>
          <cell r="V6907">
            <v>25</v>
          </cell>
        </row>
        <row r="6908">
          <cell r="A6908" t="str">
            <v>LEMVIG</v>
          </cell>
          <cell r="C6908" t="str">
            <v>HANDICAP</v>
          </cell>
          <cell r="I6908" t="str">
            <v>Netto</v>
          </cell>
          <cell r="V6908">
            <v>13909.89</v>
          </cell>
        </row>
        <row r="6909">
          <cell r="A6909" t="str">
            <v>LEMVIG</v>
          </cell>
          <cell r="C6909" t="str">
            <v>HANDICAP</v>
          </cell>
          <cell r="I6909" t="str">
            <v>Adm.omk</v>
          </cell>
          <cell r="V6909">
            <v>0</v>
          </cell>
        </row>
        <row r="6910">
          <cell r="A6910" t="str">
            <v>LEMVIG</v>
          </cell>
          <cell r="C6910" t="str">
            <v>HANDICAP</v>
          </cell>
          <cell r="I6910" t="str">
            <v>EB</v>
          </cell>
          <cell r="V6910">
            <v>2607</v>
          </cell>
        </row>
        <row r="6911">
          <cell r="A6911" t="str">
            <v>LEMVIG</v>
          </cell>
          <cell r="C6911" t="str">
            <v>HANDICAP</v>
          </cell>
          <cell r="I6911" t="str">
            <v>Ture</v>
          </cell>
          <cell r="V6911">
            <v>22</v>
          </cell>
        </row>
        <row r="6912">
          <cell r="A6912" t="str">
            <v>LEMVIG</v>
          </cell>
          <cell r="C6912" t="str">
            <v>HANDICAP</v>
          </cell>
          <cell r="I6912" t="str">
            <v>Rejselængde</v>
          </cell>
          <cell r="V6912">
            <v>614</v>
          </cell>
        </row>
        <row r="6913">
          <cell r="A6913" t="str">
            <v>LEMVIG</v>
          </cell>
          <cell r="C6913" t="str">
            <v>HANDICAP</v>
          </cell>
          <cell r="I6913" t="str">
            <v>Passagerer</v>
          </cell>
          <cell r="V6913">
            <v>28</v>
          </cell>
        </row>
        <row r="6914">
          <cell r="A6914" t="str">
            <v>LEMVIG</v>
          </cell>
          <cell r="C6914" t="str">
            <v>HANDICAP</v>
          </cell>
          <cell r="I6914" t="str">
            <v>Netto</v>
          </cell>
          <cell r="V6914">
            <v>8195.86</v>
          </cell>
        </row>
        <row r="6915">
          <cell r="A6915" t="str">
            <v>LEMVIG</v>
          </cell>
          <cell r="C6915" t="str">
            <v>HANDICAP</v>
          </cell>
          <cell r="I6915" t="str">
            <v>Adm.omk</v>
          </cell>
          <cell r="V6915">
            <v>0</v>
          </cell>
        </row>
        <row r="6916">
          <cell r="A6916" t="str">
            <v>LEMVIG</v>
          </cell>
          <cell r="C6916" t="str">
            <v>HANDICAP</v>
          </cell>
          <cell r="I6916" t="str">
            <v>EB</v>
          </cell>
          <cell r="V6916">
            <v>3420</v>
          </cell>
        </row>
        <row r="6917">
          <cell r="A6917" t="str">
            <v>LEMVIG</v>
          </cell>
          <cell r="C6917" t="str">
            <v>HANDICAP</v>
          </cell>
          <cell r="I6917" t="str">
            <v>Ture</v>
          </cell>
          <cell r="V6917">
            <v>24</v>
          </cell>
        </row>
        <row r="6918">
          <cell r="A6918" t="str">
            <v>LEMVIG</v>
          </cell>
          <cell r="C6918" t="str">
            <v>HANDICAP</v>
          </cell>
          <cell r="I6918" t="str">
            <v>Rejselængde</v>
          </cell>
          <cell r="V6918">
            <v>809</v>
          </cell>
        </row>
        <row r="6919">
          <cell r="A6919" t="str">
            <v>LEMVIG</v>
          </cell>
          <cell r="C6919" t="str">
            <v>HANDICAP</v>
          </cell>
          <cell r="I6919" t="str">
            <v>Passagerer</v>
          </cell>
          <cell r="V6919">
            <v>27</v>
          </cell>
        </row>
        <row r="6920">
          <cell r="A6920" t="str">
            <v>LEMVIG</v>
          </cell>
          <cell r="C6920" t="str">
            <v>HANDICAP</v>
          </cell>
          <cell r="I6920" t="str">
            <v>Netto</v>
          </cell>
          <cell r="V6920">
            <v>19044.3</v>
          </cell>
        </row>
        <row r="6921">
          <cell r="A6921" t="str">
            <v>LEMVIG</v>
          </cell>
          <cell r="C6921" t="str">
            <v>HANDICAP</v>
          </cell>
          <cell r="I6921" t="str">
            <v>Adm.omk</v>
          </cell>
          <cell r="V6921">
            <v>0</v>
          </cell>
        </row>
        <row r="6922">
          <cell r="A6922" t="str">
            <v>LEMVIG</v>
          </cell>
          <cell r="C6922" t="str">
            <v>HANDICAP</v>
          </cell>
          <cell r="I6922" t="str">
            <v>EB</v>
          </cell>
          <cell r="V6922">
            <v>4004</v>
          </cell>
        </row>
        <row r="6923">
          <cell r="A6923" t="str">
            <v>LEMVIG</v>
          </cell>
          <cell r="C6923" t="str">
            <v>HANDICAP</v>
          </cell>
          <cell r="I6923" t="str">
            <v>Ture</v>
          </cell>
          <cell r="V6923">
            <v>35</v>
          </cell>
        </row>
        <row r="6924">
          <cell r="A6924" t="str">
            <v>LEMVIG</v>
          </cell>
          <cell r="C6924" t="str">
            <v>HANDICAP</v>
          </cell>
          <cell r="I6924" t="str">
            <v>Rejselængde</v>
          </cell>
          <cell r="V6924">
            <v>927</v>
          </cell>
        </row>
        <row r="6925">
          <cell r="A6925" t="str">
            <v>LEMVIG</v>
          </cell>
          <cell r="C6925" t="str">
            <v>HANDICAP</v>
          </cell>
          <cell r="I6925" t="str">
            <v>Passagerer</v>
          </cell>
          <cell r="V6925">
            <v>48</v>
          </cell>
        </row>
        <row r="6926">
          <cell r="A6926" t="str">
            <v>LEMVIG</v>
          </cell>
          <cell r="C6926" t="str">
            <v>HANDICAP</v>
          </cell>
          <cell r="I6926" t="str">
            <v>Netto</v>
          </cell>
          <cell r="V6926">
            <v>9358.16</v>
          </cell>
        </row>
        <row r="6927">
          <cell r="A6927" t="str">
            <v>LEMVIG</v>
          </cell>
          <cell r="C6927" t="str">
            <v>HANDICAP</v>
          </cell>
          <cell r="I6927" t="str">
            <v>Adm.omk</v>
          </cell>
          <cell r="V6927">
            <v>0</v>
          </cell>
        </row>
        <row r="6928">
          <cell r="A6928" t="str">
            <v>LEMVIG</v>
          </cell>
          <cell r="C6928" t="str">
            <v>HANDICAP</v>
          </cell>
          <cell r="I6928" t="str">
            <v>EB</v>
          </cell>
          <cell r="V6928">
            <v>3050</v>
          </cell>
        </row>
        <row r="6929">
          <cell r="A6929" t="str">
            <v>LEMVIG</v>
          </cell>
          <cell r="C6929" t="str">
            <v>HANDICAP</v>
          </cell>
          <cell r="I6929" t="str">
            <v>Ture</v>
          </cell>
          <cell r="V6929">
            <v>33</v>
          </cell>
        </row>
        <row r="6930">
          <cell r="A6930" t="str">
            <v>LEMVIG</v>
          </cell>
          <cell r="C6930" t="str">
            <v>HANDICAP</v>
          </cell>
          <cell r="I6930" t="str">
            <v>Rejselængde</v>
          </cell>
          <cell r="V6930">
            <v>736</v>
          </cell>
        </row>
        <row r="6931">
          <cell r="A6931" t="str">
            <v>LEMVIG</v>
          </cell>
          <cell r="C6931" t="str">
            <v>HANDICAP</v>
          </cell>
          <cell r="I6931" t="str">
            <v>Passagerer</v>
          </cell>
          <cell r="V6931">
            <v>34</v>
          </cell>
        </row>
        <row r="6932">
          <cell r="A6932" t="str">
            <v>LEMVIG</v>
          </cell>
          <cell r="C6932" t="str">
            <v>HANDICAP</v>
          </cell>
          <cell r="I6932" t="str">
            <v>Netto</v>
          </cell>
          <cell r="V6932">
            <v>2142.87</v>
          </cell>
        </row>
        <row r="6933">
          <cell r="A6933" t="str">
            <v>LEMVIG</v>
          </cell>
          <cell r="C6933" t="str">
            <v>HANDICAP</v>
          </cell>
          <cell r="I6933" t="str">
            <v>Adm.omk</v>
          </cell>
          <cell r="V6933">
            <v>0</v>
          </cell>
        </row>
        <row r="6934">
          <cell r="A6934" t="str">
            <v>LEMVIG</v>
          </cell>
          <cell r="C6934" t="str">
            <v>HANDICAP</v>
          </cell>
          <cell r="I6934" t="str">
            <v>EB</v>
          </cell>
          <cell r="V6934">
            <v>284</v>
          </cell>
        </row>
        <row r="6935">
          <cell r="A6935" t="str">
            <v>LEMVIG</v>
          </cell>
          <cell r="C6935" t="str">
            <v>HANDICAP</v>
          </cell>
          <cell r="I6935" t="str">
            <v>Ture</v>
          </cell>
          <cell r="V6935">
            <v>1</v>
          </cell>
        </row>
        <row r="6936">
          <cell r="A6936" t="str">
            <v>LEMVIG</v>
          </cell>
          <cell r="C6936" t="str">
            <v>HANDICAP</v>
          </cell>
          <cell r="I6936" t="str">
            <v>Rejselængde</v>
          </cell>
          <cell r="V6936">
            <v>71</v>
          </cell>
        </row>
        <row r="6937">
          <cell r="A6937" t="str">
            <v>LEMVIG</v>
          </cell>
          <cell r="C6937" t="str">
            <v>HANDICAP</v>
          </cell>
          <cell r="I6937" t="str">
            <v>Passagerer</v>
          </cell>
          <cell r="V6937">
            <v>1</v>
          </cell>
        </row>
        <row r="6938">
          <cell r="A6938" t="str">
            <v>LEMVIG</v>
          </cell>
          <cell r="C6938" t="str">
            <v>HANDICAP</v>
          </cell>
          <cell r="I6938" t="str">
            <v>Netto</v>
          </cell>
          <cell r="V6938">
            <v>3186.52</v>
          </cell>
        </row>
        <row r="6939">
          <cell r="A6939" t="str">
            <v>LEMVIG</v>
          </cell>
          <cell r="C6939" t="str">
            <v>HANDICAP</v>
          </cell>
          <cell r="I6939" t="str">
            <v>Adm.omk</v>
          </cell>
          <cell r="V6939">
            <v>0</v>
          </cell>
        </row>
        <row r="6940">
          <cell r="A6940" t="str">
            <v>LEMVIG</v>
          </cell>
          <cell r="C6940" t="str">
            <v>HANDICAP</v>
          </cell>
          <cell r="I6940" t="str">
            <v>EB</v>
          </cell>
          <cell r="V6940">
            <v>300</v>
          </cell>
        </row>
        <row r="6941">
          <cell r="A6941" t="str">
            <v>LEMVIG</v>
          </cell>
          <cell r="C6941" t="str">
            <v>HANDICAP</v>
          </cell>
          <cell r="I6941" t="str">
            <v>Ture</v>
          </cell>
          <cell r="V6941">
            <v>1</v>
          </cell>
        </row>
        <row r="6942">
          <cell r="A6942" t="str">
            <v>LEMVIG</v>
          </cell>
          <cell r="C6942" t="str">
            <v>HANDICAP</v>
          </cell>
          <cell r="I6942" t="str">
            <v>Rejselængde</v>
          </cell>
          <cell r="V6942">
            <v>75</v>
          </cell>
        </row>
        <row r="6943">
          <cell r="A6943" t="str">
            <v>LEMVIG</v>
          </cell>
          <cell r="C6943" t="str">
            <v>HANDICAP</v>
          </cell>
          <cell r="I6943" t="str">
            <v>Passagerer</v>
          </cell>
          <cell r="V6943">
            <v>1</v>
          </cell>
        </row>
        <row r="6944">
          <cell r="A6944" t="str">
            <v>LEMVIG</v>
          </cell>
          <cell r="C6944" t="str">
            <v>FLEXTUR</v>
          </cell>
          <cell r="I6944" t="str">
            <v>Netto</v>
          </cell>
          <cell r="V6944">
            <v>1158.77</v>
          </cell>
        </row>
        <row r="6945">
          <cell r="A6945" t="str">
            <v>LEMVIG</v>
          </cell>
          <cell r="C6945" t="str">
            <v>FLEXTUR</v>
          </cell>
          <cell r="I6945" t="str">
            <v>Adm.omk</v>
          </cell>
          <cell r="V6945">
            <v>32.159999999999997</v>
          </cell>
        </row>
        <row r="6946">
          <cell r="A6946" t="str">
            <v>LEMVIG</v>
          </cell>
          <cell r="C6946" t="str">
            <v>FLEXTUR</v>
          </cell>
          <cell r="I6946" t="str">
            <v>EB</v>
          </cell>
          <cell r="V6946">
            <v>24</v>
          </cell>
        </row>
        <row r="6947">
          <cell r="A6947" t="str">
            <v>LEMVIG</v>
          </cell>
          <cell r="C6947" t="str">
            <v>FLEXTUR</v>
          </cell>
          <cell r="I6947" t="str">
            <v>Ture</v>
          </cell>
          <cell r="V6947">
            <v>1</v>
          </cell>
        </row>
        <row r="6948">
          <cell r="A6948" t="str">
            <v>LEMVIG</v>
          </cell>
          <cell r="C6948" t="str">
            <v>FLEXTUR</v>
          </cell>
          <cell r="I6948" t="str">
            <v>Rejselængde</v>
          </cell>
          <cell r="V6948">
            <v>7</v>
          </cell>
        </row>
        <row r="6949">
          <cell r="A6949" t="str">
            <v>LEMVIG</v>
          </cell>
          <cell r="C6949" t="str">
            <v>FLEXTUR</v>
          </cell>
          <cell r="I6949" t="str">
            <v>Passagerer</v>
          </cell>
          <cell r="V6949">
            <v>1</v>
          </cell>
        </row>
        <row r="6950">
          <cell r="A6950" t="str">
            <v>LEMVIG</v>
          </cell>
          <cell r="C6950" t="str">
            <v>FLEXTUR</v>
          </cell>
          <cell r="I6950" t="str">
            <v>Netto</v>
          </cell>
          <cell r="V6950">
            <v>231296.13999999998</v>
          </cell>
        </row>
        <row r="6951">
          <cell r="A6951" t="str">
            <v>LEMVIG</v>
          </cell>
          <cell r="C6951" t="str">
            <v>FLEXTUR</v>
          </cell>
          <cell r="I6951" t="str">
            <v>Adm.omk</v>
          </cell>
          <cell r="V6951">
            <v>56472.959999999992</v>
          </cell>
        </row>
        <row r="6952">
          <cell r="A6952" t="str">
            <v>LEMVIG</v>
          </cell>
          <cell r="C6952" t="str">
            <v>FLEXTUR</v>
          </cell>
          <cell r="I6952" t="str">
            <v>EB</v>
          </cell>
          <cell r="V6952">
            <v>91780</v>
          </cell>
        </row>
        <row r="6953">
          <cell r="A6953" t="str">
            <v>LEMVIG</v>
          </cell>
          <cell r="C6953" t="str">
            <v>FLEXTUR</v>
          </cell>
          <cell r="I6953" t="str">
            <v>Ture</v>
          </cell>
          <cell r="V6953">
            <v>1756</v>
          </cell>
        </row>
        <row r="6954">
          <cell r="A6954" t="str">
            <v>LEMVIG</v>
          </cell>
          <cell r="C6954" t="str">
            <v>FLEXTUR</v>
          </cell>
          <cell r="I6954" t="str">
            <v>Rejselængde</v>
          </cell>
          <cell r="V6954">
            <v>19250</v>
          </cell>
        </row>
        <row r="6955">
          <cell r="A6955" t="str">
            <v>LEMVIG</v>
          </cell>
          <cell r="C6955" t="str">
            <v>FLEXTUR</v>
          </cell>
          <cell r="I6955" t="str">
            <v>Passagerer</v>
          </cell>
          <cell r="V6955">
            <v>1931</v>
          </cell>
        </row>
        <row r="6956">
          <cell r="A6956" t="str">
            <v>LEMVIG</v>
          </cell>
          <cell r="C6956" t="str">
            <v>FLEXTUR</v>
          </cell>
          <cell r="I6956" t="str">
            <v>Netto</v>
          </cell>
          <cell r="V6956">
            <v>568.04999999999995</v>
          </cell>
        </row>
        <row r="6957">
          <cell r="A6957" t="str">
            <v>LEMVIG</v>
          </cell>
          <cell r="C6957" t="str">
            <v>FLEXTUR</v>
          </cell>
          <cell r="I6957" t="str">
            <v>Adm.omk</v>
          </cell>
          <cell r="V6957">
            <v>64.319999999999993</v>
          </cell>
        </row>
        <row r="6958">
          <cell r="A6958" t="str">
            <v>LEMVIG</v>
          </cell>
          <cell r="C6958" t="str">
            <v>FLEXTUR</v>
          </cell>
          <cell r="I6958" t="str">
            <v>EB</v>
          </cell>
          <cell r="V6958">
            <v>180</v>
          </cell>
        </row>
        <row r="6959">
          <cell r="A6959" t="str">
            <v>LEMVIG</v>
          </cell>
          <cell r="C6959" t="str">
            <v>FLEXTUR</v>
          </cell>
          <cell r="I6959" t="str">
            <v>Ture</v>
          </cell>
          <cell r="V6959">
            <v>2</v>
          </cell>
        </row>
        <row r="6960">
          <cell r="A6960" t="str">
            <v>LEMVIG</v>
          </cell>
          <cell r="C6960" t="str">
            <v>FLEXTUR</v>
          </cell>
          <cell r="I6960" t="str">
            <v>Rejselængde</v>
          </cell>
          <cell r="V6960">
            <v>30</v>
          </cell>
        </row>
        <row r="6961">
          <cell r="A6961" t="str">
            <v>LEMVIG</v>
          </cell>
          <cell r="C6961" t="str">
            <v>FLEXTUR</v>
          </cell>
          <cell r="I6961" t="str">
            <v>Passagerer</v>
          </cell>
          <cell r="V6961">
            <v>4</v>
          </cell>
        </row>
        <row r="6962">
          <cell r="A6962" t="str">
            <v>LEMVIG</v>
          </cell>
          <cell r="C6962" t="str">
            <v>FLEXTUR</v>
          </cell>
          <cell r="I6962" t="str">
            <v>Netto</v>
          </cell>
          <cell r="V6962">
            <v>1255.6600000000001</v>
          </cell>
        </row>
        <row r="6963">
          <cell r="A6963" t="str">
            <v>LEMVIG</v>
          </cell>
          <cell r="C6963" t="str">
            <v>FLEXTUR</v>
          </cell>
          <cell r="I6963" t="str">
            <v>Adm.omk</v>
          </cell>
          <cell r="V6963">
            <v>64.319999999999993</v>
          </cell>
        </row>
        <row r="6964">
          <cell r="A6964" t="str">
            <v>LEMVIG</v>
          </cell>
          <cell r="C6964" t="str">
            <v>FLEXTUR</v>
          </cell>
          <cell r="I6964" t="str">
            <v>EB</v>
          </cell>
          <cell r="V6964">
            <v>148</v>
          </cell>
        </row>
        <row r="6965">
          <cell r="A6965" t="str">
            <v>LEMVIG</v>
          </cell>
          <cell r="C6965" t="str">
            <v>FLEXTUR</v>
          </cell>
          <cell r="I6965" t="str">
            <v>Ture</v>
          </cell>
          <cell r="V6965">
            <v>2</v>
          </cell>
        </row>
        <row r="6966">
          <cell r="A6966" t="str">
            <v>LEMVIG</v>
          </cell>
          <cell r="C6966" t="str">
            <v>FLEXTUR</v>
          </cell>
          <cell r="I6966" t="str">
            <v>Rejselængde</v>
          </cell>
          <cell r="V6966">
            <v>44</v>
          </cell>
        </row>
        <row r="6967">
          <cell r="A6967" t="str">
            <v>LEMVIG</v>
          </cell>
          <cell r="C6967" t="str">
            <v>FLEXTUR</v>
          </cell>
          <cell r="I6967" t="str">
            <v>Passagerer</v>
          </cell>
          <cell r="V6967">
            <v>2</v>
          </cell>
        </row>
        <row r="6968">
          <cell r="A6968" t="str">
            <v>LEMVIG</v>
          </cell>
          <cell r="C6968" t="str">
            <v>FLEXTUR</v>
          </cell>
          <cell r="I6968" t="str">
            <v>Netto</v>
          </cell>
          <cell r="V6968">
            <v>201698.11</v>
          </cell>
        </row>
        <row r="6969">
          <cell r="A6969" t="str">
            <v>LEMVIG</v>
          </cell>
          <cell r="C6969" t="str">
            <v>FLEXTUR</v>
          </cell>
          <cell r="I6969" t="str">
            <v>Adm.omk</v>
          </cell>
          <cell r="V6969">
            <v>35215.200000000004</v>
          </cell>
        </row>
        <row r="6970">
          <cell r="A6970" t="str">
            <v>LEMVIG</v>
          </cell>
          <cell r="C6970" t="str">
            <v>FLEXTUR</v>
          </cell>
          <cell r="I6970" t="str">
            <v>EB</v>
          </cell>
          <cell r="V6970">
            <v>58332</v>
          </cell>
        </row>
        <row r="6971">
          <cell r="A6971" t="str">
            <v>LEMVIG</v>
          </cell>
          <cell r="C6971" t="str">
            <v>FLEXTUR</v>
          </cell>
          <cell r="I6971" t="str">
            <v>Ture</v>
          </cell>
          <cell r="V6971">
            <v>1095</v>
          </cell>
        </row>
        <row r="6972">
          <cell r="A6972" t="str">
            <v>LEMVIG</v>
          </cell>
          <cell r="C6972" t="str">
            <v>FLEXTUR</v>
          </cell>
          <cell r="I6972" t="str">
            <v>Rejselængde</v>
          </cell>
          <cell r="V6972">
            <v>13810</v>
          </cell>
        </row>
        <row r="6973">
          <cell r="A6973" t="str">
            <v>LEMVIG</v>
          </cell>
          <cell r="C6973" t="str">
            <v>FLEXTUR</v>
          </cell>
          <cell r="I6973" t="str">
            <v>Passagerer</v>
          </cell>
          <cell r="V6973">
            <v>1173</v>
          </cell>
        </row>
        <row r="6974">
          <cell r="A6974" t="str">
            <v>LEMVIG</v>
          </cell>
          <cell r="C6974" t="str">
            <v>FLEXTUR</v>
          </cell>
          <cell r="I6974" t="str">
            <v>Netto</v>
          </cell>
          <cell r="V6974">
            <v>24665.629999999997</v>
          </cell>
        </row>
        <row r="6975">
          <cell r="A6975" t="str">
            <v>LEMVIG</v>
          </cell>
          <cell r="C6975" t="str">
            <v>FLEXTUR</v>
          </cell>
          <cell r="I6975" t="str">
            <v>Adm.omk</v>
          </cell>
          <cell r="V6975">
            <v>5531.52</v>
          </cell>
        </row>
        <row r="6976">
          <cell r="A6976" t="str">
            <v>LEMVIG</v>
          </cell>
          <cell r="C6976" t="str">
            <v>FLEXTUR</v>
          </cell>
          <cell r="I6976" t="str">
            <v>EB</v>
          </cell>
          <cell r="V6976">
            <v>13832</v>
          </cell>
        </row>
        <row r="6977">
          <cell r="A6977" t="str">
            <v>LEMVIG</v>
          </cell>
          <cell r="C6977" t="str">
            <v>FLEXTUR</v>
          </cell>
          <cell r="I6977" t="str">
            <v>Ture</v>
          </cell>
          <cell r="V6977">
            <v>172</v>
          </cell>
        </row>
        <row r="6978">
          <cell r="A6978" t="str">
            <v>LEMVIG</v>
          </cell>
          <cell r="C6978" t="str">
            <v>FLEXTUR</v>
          </cell>
          <cell r="I6978" t="str">
            <v>Rejselængde</v>
          </cell>
          <cell r="V6978">
            <v>2821</v>
          </cell>
        </row>
        <row r="6979">
          <cell r="A6979" t="str">
            <v>LEMVIG</v>
          </cell>
          <cell r="C6979" t="str">
            <v>FLEXTUR</v>
          </cell>
          <cell r="I6979" t="str">
            <v>Passagerer</v>
          </cell>
          <cell r="V6979">
            <v>196</v>
          </cell>
        </row>
        <row r="6980">
          <cell r="A6980" t="str">
            <v>LEMVIG</v>
          </cell>
          <cell r="C6980" t="str">
            <v>FLEXTUR</v>
          </cell>
          <cell r="I6980" t="str">
            <v>Netto</v>
          </cell>
          <cell r="V6980">
            <v>20743.919999999998</v>
          </cell>
        </row>
        <row r="6981">
          <cell r="A6981" t="str">
            <v>LEMVIG</v>
          </cell>
          <cell r="C6981" t="str">
            <v>FLEXTUR</v>
          </cell>
          <cell r="I6981" t="str">
            <v>Adm.omk</v>
          </cell>
          <cell r="V6981">
            <v>3569.7599999999998</v>
          </cell>
        </row>
        <row r="6982">
          <cell r="A6982" t="str">
            <v>LEMVIG</v>
          </cell>
          <cell r="C6982" t="str">
            <v>FLEXTUR</v>
          </cell>
          <cell r="I6982" t="str">
            <v>EB</v>
          </cell>
          <cell r="V6982">
            <v>8665</v>
          </cell>
        </row>
        <row r="6983">
          <cell r="A6983" t="str">
            <v>LEMVIG</v>
          </cell>
          <cell r="C6983" t="str">
            <v>FLEXTUR</v>
          </cell>
          <cell r="I6983" t="str">
            <v>Ture</v>
          </cell>
          <cell r="V6983">
            <v>111</v>
          </cell>
        </row>
        <row r="6984">
          <cell r="A6984" t="str">
            <v>LEMVIG</v>
          </cell>
          <cell r="C6984" t="str">
            <v>FLEXTUR</v>
          </cell>
          <cell r="I6984" t="str">
            <v>Rejselængde</v>
          </cell>
          <cell r="V6984">
            <v>1825</v>
          </cell>
        </row>
        <row r="6985">
          <cell r="A6985" t="str">
            <v>LEMVIG</v>
          </cell>
          <cell r="C6985" t="str">
            <v>FLEXTUR</v>
          </cell>
          <cell r="I6985" t="str">
            <v>Passagerer</v>
          </cell>
          <cell r="V6985">
            <v>127</v>
          </cell>
        </row>
        <row r="6986">
          <cell r="A6986" t="str">
            <v>LEMVIG</v>
          </cell>
          <cell r="C6986" t="str">
            <v>FLEXTUR</v>
          </cell>
          <cell r="I6986" t="str">
            <v>Netto</v>
          </cell>
          <cell r="V6986">
            <v>-368.66</v>
          </cell>
        </row>
        <row r="6987">
          <cell r="A6987" t="str">
            <v>LEMVIG</v>
          </cell>
          <cell r="C6987" t="str">
            <v>FLEXTUR</v>
          </cell>
          <cell r="I6987" t="str">
            <v>Adm.omk</v>
          </cell>
          <cell r="V6987">
            <v>64.319999999999993</v>
          </cell>
        </row>
        <row r="6988">
          <cell r="A6988" t="str">
            <v>LEMVIG</v>
          </cell>
          <cell r="C6988" t="str">
            <v>FLEXTUR</v>
          </cell>
          <cell r="I6988" t="str">
            <v>EB</v>
          </cell>
          <cell r="V6988">
            <v>2509</v>
          </cell>
        </row>
        <row r="6989">
          <cell r="A6989" t="str">
            <v>LEMVIG</v>
          </cell>
          <cell r="C6989" t="str">
            <v>FLEXTUR</v>
          </cell>
          <cell r="I6989" t="str">
            <v>Ture</v>
          </cell>
          <cell r="V6989">
            <v>2</v>
          </cell>
        </row>
        <row r="6990">
          <cell r="A6990" t="str">
            <v>LEMVIG</v>
          </cell>
          <cell r="C6990" t="str">
            <v>FLEXTUR</v>
          </cell>
          <cell r="I6990" t="str">
            <v>Rejselængde</v>
          </cell>
          <cell r="V6990">
            <v>173</v>
          </cell>
        </row>
        <row r="6991">
          <cell r="A6991" t="str">
            <v>LEMVIG</v>
          </cell>
          <cell r="C6991" t="str">
            <v>FLEXTUR</v>
          </cell>
          <cell r="I6991" t="str">
            <v>Passagerer</v>
          </cell>
          <cell r="V6991">
            <v>2</v>
          </cell>
        </row>
        <row r="6992">
          <cell r="A6992" t="str">
            <v>LEMVIG</v>
          </cell>
          <cell r="C6992" t="str">
            <v>FLEXTUR</v>
          </cell>
          <cell r="I6992" t="str">
            <v>Netto</v>
          </cell>
          <cell r="V6992">
            <v>288.14</v>
          </cell>
        </row>
        <row r="6993">
          <cell r="A6993" t="str">
            <v>LEMVIG</v>
          </cell>
          <cell r="C6993" t="str">
            <v>FLEXTUR</v>
          </cell>
          <cell r="I6993" t="str">
            <v>Adm.omk</v>
          </cell>
          <cell r="V6993">
            <v>64.319999999999993</v>
          </cell>
        </row>
        <row r="6994">
          <cell r="A6994" t="str">
            <v>LEMVIG</v>
          </cell>
          <cell r="C6994" t="str">
            <v>FLEXTUR</v>
          </cell>
          <cell r="I6994" t="str">
            <v>EB</v>
          </cell>
          <cell r="V6994">
            <v>144</v>
          </cell>
        </row>
        <row r="6995">
          <cell r="A6995" t="str">
            <v>LEMVIG</v>
          </cell>
          <cell r="C6995" t="str">
            <v>FLEXTUR</v>
          </cell>
          <cell r="I6995" t="str">
            <v>Ture</v>
          </cell>
          <cell r="V6995">
            <v>2</v>
          </cell>
        </row>
        <row r="6996">
          <cell r="A6996" t="str">
            <v>LEMVIG</v>
          </cell>
          <cell r="C6996" t="str">
            <v>FLEXTUR</v>
          </cell>
          <cell r="I6996" t="str">
            <v>Rejselængde</v>
          </cell>
          <cell r="V6996">
            <v>40</v>
          </cell>
        </row>
        <row r="6997">
          <cell r="A6997" t="str">
            <v>LEMVIG</v>
          </cell>
          <cell r="C6997" t="str">
            <v>FLEXTUR</v>
          </cell>
          <cell r="I6997" t="str">
            <v>Passagerer</v>
          </cell>
          <cell r="V6997">
            <v>2</v>
          </cell>
        </row>
        <row r="6998">
          <cell r="A6998" t="str">
            <v>LEMVIG</v>
          </cell>
          <cell r="C6998" t="str">
            <v>HANDICAP</v>
          </cell>
          <cell r="I6998" t="str">
            <v>Netto</v>
          </cell>
          <cell r="V6998">
            <v>320649.63</v>
          </cell>
        </row>
        <row r="6999">
          <cell r="A6999" t="str">
            <v>LEMVIG</v>
          </cell>
          <cell r="C6999" t="str">
            <v>HANDICAP</v>
          </cell>
          <cell r="I6999" t="str">
            <v>Adm.omk</v>
          </cell>
          <cell r="V6999">
            <v>0</v>
          </cell>
        </row>
        <row r="7000">
          <cell r="A7000" t="str">
            <v>LEMVIG</v>
          </cell>
          <cell r="C7000" t="str">
            <v>HANDICAP</v>
          </cell>
          <cell r="I7000" t="str">
            <v>EB</v>
          </cell>
          <cell r="V7000">
            <v>50526</v>
          </cell>
        </row>
        <row r="7001">
          <cell r="A7001" t="str">
            <v>LEMVIG</v>
          </cell>
          <cell r="C7001" t="str">
            <v>HANDICAP</v>
          </cell>
          <cell r="I7001" t="str">
            <v>Ture</v>
          </cell>
          <cell r="V7001">
            <v>716</v>
          </cell>
        </row>
        <row r="7002">
          <cell r="A7002" t="str">
            <v>LEMVIG</v>
          </cell>
          <cell r="C7002" t="str">
            <v>HANDICAP</v>
          </cell>
          <cell r="I7002" t="str">
            <v>Rejselængde</v>
          </cell>
          <cell r="V7002">
            <v>8079</v>
          </cell>
        </row>
        <row r="7003">
          <cell r="A7003" t="str">
            <v>LEMVIG</v>
          </cell>
          <cell r="C7003" t="str">
            <v>HANDICAP</v>
          </cell>
          <cell r="I7003" t="str">
            <v>Passagerer</v>
          </cell>
          <cell r="V7003">
            <v>928</v>
          </cell>
        </row>
        <row r="7004">
          <cell r="A7004" t="str">
            <v>LEMVIG</v>
          </cell>
          <cell r="C7004" t="str">
            <v>HANDICAP</v>
          </cell>
          <cell r="I7004" t="str">
            <v>Netto</v>
          </cell>
          <cell r="V7004">
            <v>142754.23999999999</v>
          </cell>
        </row>
        <row r="7005">
          <cell r="A7005" t="str">
            <v>LEMVIG</v>
          </cell>
          <cell r="C7005" t="str">
            <v>HANDICAP</v>
          </cell>
          <cell r="I7005" t="str">
            <v>Adm.omk</v>
          </cell>
          <cell r="V7005">
            <v>0</v>
          </cell>
        </row>
        <row r="7006">
          <cell r="A7006" t="str">
            <v>LEMVIG</v>
          </cell>
          <cell r="C7006" t="str">
            <v>HANDICAP</v>
          </cell>
          <cell r="I7006" t="str">
            <v>EB</v>
          </cell>
          <cell r="V7006">
            <v>34933</v>
          </cell>
        </row>
        <row r="7007">
          <cell r="A7007" t="str">
            <v>LEMVIG</v>
          </cell>
          <cell r="C7007" t="str">
            <v>HANDICAP</v>
          </cell>
          <cell r="I7007" t="str">
            <v>Ture</v>
          </cell>
          <cell r="V7007">
            <v>552</v>
          </cell>
        </row>
        <row r="7008">
          <cell r="A7008" t="str">
            <v>LEMVIG</v>
          </cell>
          <cell r="C7008" t="str">
            <v>HANDICAP</v>
          </cell>
          <cell r="I7008" t="str">
            <v>Rejselængde</v>
          </cell>
          <cell r="V7008">
            <v>6394</v>
          </cell>
        </row>
        <row r="7009">
          <cell r="A7009" t="str">
            <v>LEMVIG</v>
          </cell>
          <cell r="C7009" t="str">
            <v>HANDICAP</v>
          </cell>
          <cell r="I7009" t="str">
            <v>Passagerer</v>
          </cell>
          <cell r="V7009">
            <v>592</v>
          </cell>
        </row>
        <row r="7010">
          <cell r="A7010" t="str">
            <v>LEMVIG</v>
          </cell>
          <cell r="C7010" t="str">
            <v>HANDICAP</v>
          </cell>
          <cell r="I7010" t="str">
            <v>Netto</v>
          </cell>
          <cell r="V7010">
            <v>250456.22</v>
          </cell>
        </row>
        <row r="7011">
          <cell r="A7011" t="str">
            <v>LEMVIG</v>
          </cell>
          <cell r="C7011" t="str">
            <v>HANDICAP</v>
          </cell>
          <cell r="I7011" t="str">
            <v>Adm.omk</v>
          </cell>
          <cell r="V7011">
            <v>0</v>
          </cell>
        </row>
        <row r="7012">
          <cell r="A7012" t="str">
            <v>LEMVIG</v>
          </cell>
          <cell r="C7012" t="str">
            <v>HANDICAP</v>
          </cell>
          <cell r="I7012" t="str">
            <v>EB</v>
          </cell>
          <cell r="V7012">
            <v>38321</v>
          </cell>
        </row>
        <row r="7013">
          <cell r="A7013" t="str">
            <v>LEMVIG</v>
          </cell>
          <cell r="C7013" t="str">
            <v>HANDICAP</v>
          </cell>
          <cell r="I7013" t="str">
            <v>Ture</v>
          </cell>
          <cell r="V7013">
            <v>514</v>
          </cell>
        </row>
        <row r="7014">
          <cell r="A7014" t="str">
            <v>LEMVIG</v>
          </cell>
          <cell r="C7014" t="str">
            <v>HANDICAP</v>
          </cell>
          <cell r="I7014" t="str">
            <v>Rejselængde</v>
          </cell>
          <cell r="V7014">
            <v>8088</v>
          </cell>
        </row>
        <row r="7015">
          <cell r="A7015" t="str">
            <v>LEMVIG</v>
          </cell>
          <cell r="C7015" t="str">
            <v>HANDICAP</v>
          </cell>
          <cell r="I7015" t="str">
            <v>Passagerer</v>
          </cell>
          <cell r="V7015">
            <v>555</v>
          </cell>
        </row>
        <row r="7016">
          <cell r="A7016" t="str">
            <v>LEMVIG</v>
          </cell>
          <cell r="C7016" t="str">
            <v>HANDICAP</v>
          </cell>
          <cell r="I7016" t="str">
            <v>Netto</v>
          </cell>
          <cell r="V7016">
            <v>199114.91999999998</v>
          </cell>
        </row>
        <row r="7017">
          <cell r="A7017" t="str">
            <v>LEMVIG</v>
          </cell>
          <cell r="C7017" t="str">
            <v>HANDICAP</v>
          </cell>
          <cell r="I7017" t="str">
            <v>Adm.omk</v>
          </cell>
          <cell r="V7017">
            <v>0</v>
          </cell>
        </row>
        <row r="7018">
          <cell r="A7018" t="str">
            <v>LEMVIG</v>
          </cell>
          <cell r="C7018" t="str">
            <v>HANDICAP</v>
          </cell>
          <cell r="I7018" t="str">
            <v>EB</v>
          </cell>
          <cell r="V7018">
            <v>48047</v>
          </cell>
        </row>
        <row r="7019">
          <cell r="A7019" t="str">
            <v>LEMVIG</v>
          </cell>
          <cell r="C7019" t="str">
            <v>HANDICAP</v>
          </cell>
          <cell r="I7019" t="str">
            <v>Ture</v>
          </cell>
          <cell r="V7019">
            <v>826</v>
          </cell>
        </row>
        <row r="7020">
          <cell r="A7020" t="str">
            <v>LEMVIG</v>
          </cell>
          <cell r="C7020" t="str">
            <v>HANDICAP</v>
          </cell>
          <cell r="I7020" t="str">
            <v>Rejselængde</v>
          </cell>
          <cell r="V7020">
            <v>9090</v>
          </cell>
        </row>
        <row r="7021">
          <cell r="A7021" t="str">
            <v>LEMVIG</v>
          </cell>
          <cell r="C7021" t="str">
            <v>HANDICAP</v>
          </cell>
          <cell r="I7021" t="str">
            <v>Passagerer</v>
          </cell>
          <cell r="V7021">
            <v>873</v>
          </cell>
        </row>
        <row r="7022">
          <cell r="A7022" t="str">
            <v>LEMVIG</v>
          </cell>
          <cell r="C7022" t="str">
            <v>HANDICAP</v>
          </cell>
          <cell r="I7022" t="str">
            <v>Netto</v>
          </cell>
          <cell r="V7022">
            <v>38322.259999999995</v>
          </cell>
        </row>
        <row r="7023">
          <cell r="A7023" t="str">
            <v>LEMVIG</v>
          </cell>
          <cell r="C7023" t="str">
            <v>HANDICAP</v>
          </cell>
          <cell r="I7023" t="str">
            <v>Adm.omk</v>
          </cell>
          <cell r="V7023">
            <v>0</v>
          </cell>
        </row>
        <row r="7024">
          <cell r="A7024" t="str">
            <v>LEMVIG</v>
          </cell>
          <cell r="C7024" t="str">
            <v>HANDICAP</v>
          </cell>
          <cell r="I7024" t="str">
            <v>EB</v>
          </cell>
          <cell r="V7024">
            <v>6578</v>
          </cell>
        </row>
        <row r="7025">
          <cell r="A7025" t="str">
            <v>LEMVIG</v>
          </cell>
          <cell r="C7025" t="str">
            <v>HANDICAP</v>
          </cell>
          <cell r="I7025" t="str">
            <v>Ture</v>
          </cell>
          <cell r="V7025">
            <v>77</v>
          </cell>
        </row>
        <row r="7026">
          <cell r="A7026" t="str">
            <v>LEMVIG</v>
          </cell>
          <cell r="C7026" t="str">
            <v>HANDICAP</v>
          </cell>
          <cell r="I7026" t="str">
            <v>Rejselængde</v>
          </cell>
          <cell r="V7026">
            <v>1423</v>
          </cell>
        </row>
        <row r="7027">
          <cell r="A7027" t="str">
            <v>LEMVIG</v>
          </cell>
          <cell r="C7027" t="str">
            <v>HANDICAP</v>
          </cell>
          <cell r="I7027" t="str">
            <v>Passagerer</v>
          </cell>
          <cell r="V7027">
            <v>104</v>
          </cell>
        </row>
        <row r="7028">
          <cell r="A7028" t="str">
            <v>LEMVIG</v>
          </cell>
          <cell r="C7028" t="str">
            <v>HANDICAP</v>
          </cell>
          <cell r="I7028" t="str">
            <v>Netto</v>
          </cell>
          <cell r="V7028">
            <v>45852.000000000007</v>
          </cell>
        </row>
        <row r="7029">
          <cell r="A7029" t="str">
            <v>LEMVIG</v>
          </cell>
          <cell r="C7029" t="str">
            <v>HANDICAP</v>
          </cell>
          <cell r="I7029" t="str">
            <v>Adm.omk</v>
          </cell>
          <cell r="V7029">
            <v>0</v>
          </cell>
        </row>
        <row r="7030">
          <cell r="A7030" t="str">
            <v>LEMVIG</v>
          </cell>
          <cell r="C7030" t="str">
            <v>HANDICAP</v>
          </cell>
          <cell r="I7030" t="str">
            <v>EB</v>
          </cell>
          <cell r="V7030">
            <v>10760</v>
          </cell>
        </row>
        <row r="7031">
          <cell r="A7031" t="str">
            <v>LEMVIG</v>
          </cell>
          <cell r="C7031" t="str">
            <v>HANDICAP</v>
          </cell>
          <cell r="I7031" t="str">
            <v>Ture</v>
          </cell>
          <cell r="V7031">
            <v>179</v>
          </cell>
        </row>
        <row r="7032">
          <cell r="A7032" t="str">
            <v>LEMVIG</v>
          </cell>
          <cell r="C7032" t="str">
            <v>HANDICAP</v>
          </cell>
          <cell r="I7032" t="str">
            <v>Rejselængde</v>
          </cell>
          <cell r="V7032">
            <v>2037</v>
          </cell>
        </row>
        <row r="7033">
          <cell r="A7033" t="str">
            <v>LEMVIG</v>
          </cell>
          <cell r="C7033" t="str">
            <v>HANDICAP</v>
          </cell>
          <cell r="I7033" t="str">
            <v>Passagerer</v>
          </cell>
          <cell r="V7033">
            <v>182</v>
          </cell>
        </row>
        <row r="7034">
          <cell r="A7034" t="str">
            <v>LEMVIG</v>
          </cell>
          <cell r="C7034" t="str">
            <v>PLUSTUR</v>
          </cell>
          <cell r="I7034" t="str">
            <v>Netto</v>
          </cell>
          <cell r="V7034">
            <v>53632.439999999995</v>
          </cell>
        </row>
        <row r="7035">
          <cell r="A7035" t="str">
            <v>LEMVIG</v>
          </cell>
          <cell r="C7035" t="str">
            <v>PLUSTUR</v>
          </cell>
          <cell r="I7035" t="str">
            <v>Adm.omk</v>
          </cell>
          <cell r="V7035">
            <v>10644.96</v>
          </cell>
        </row>
        <row r="7036">
          <cell r="A7036" t="str">
            <v>LEMVIG</v>
          </cell>
          <cell r="C7036" t="str">
            <v>PLUSTUR</v>
          </cell>
          <cell r="I7036" t="str">
            <v>EB</v>
          </cell>
          <cell r="V7036">
            <v>10659</v>
          </cell>
        </row>
        <row r="7037">
          <cell r="A7037" t="str">
            <v>LEMVIG</v>
          </cell>
          <cell r="C7037" t="str">
            <v>PLUSTUR</v>
          </cell>
          <cell r="I7037" t="str">
            <v>Ture</v>
          </cell>
          <cell r="V7037">
            <v>331</v>
          </cell>
        </row>
        <row r="7038">
          <cell r="A7038" t="str">
            <v>LEMVIG</v>
          </cell>
          <cell r="C7038" t="str">
            <v>PLUSTUR</v>
          </cell>
          <cell r="I7038" t="str">
            <v>Rejselængde</v>
          </cell>
          <cell r="V7038">
            <v>4282</v>
          </cell>
        </row>
        <row r="7039">
          <cell r="A7039" t="str">
            <v>LEMVIG</v>
          </cell>
          <cell r="C7039" t="str">
            <v>PLUSTUR</v>
          </cell>
          <cell r="I7039" t="str">
            <v>Passagerer</v>
          </cell>
          <cell r="V7039">
            <v>390</v>
          </cell>
        </row>
        <row r="7040">
          <cell r="A7040" t="str">
            <v>LEMVIG</v>
          </cell>
          <cell r="C7040" t="str">
            <v>PLUSTUR</v>
          </cell>
          <cell r="I7040" t="str">
            <v>Netto</v>
          </cell>
          <cell r="V7040">
            <v>76594.11</v>
          </cell>
        </row>
        <row r="7041">
          <cell r="A7041" t="str">
            <v>LEMVIG</v>
          </cell>
          <cell r="C7041" t="str">
            <v>PLUSTUR</v>
          </cell>
          <cell r="I7041" t="str">
            <v>Adm.omk</v>
          </cell>
          <cell r="V7041">
            <v>15533.28</v>
          </cell>
        </row>
        <row r="7042">
          <cell r="A7042" t="str">
            <v>LEMVIG</v>
          </cell>
          <cell r="C7042" t="str">
            <v>PLUSTUR</v>
          </cell>
          <cell r="I7042" t="str">
            <v>EB</v>
          </cell>
          <cell r="V7042">
            <v>4632</v>
          </cell>
        </row>
        <row r="7043">
          <cell r="A7043" t="str">
            <v>LEMVIG</v>
          </cell>
          <cell r="C7043" t="str">
            <v>PLUSTUR</v>
          </cell>
          <cell r="I7043" t="str">
            <v>Ture</v>
          </cell>
          <cell r="V7043">
            <v>483</v>
          </cell>
        </row>
        <row r="7044">
          <cell r="A7044" t="str">
            <v>LEMVIG</v>
          </cell>
          <cell r="C7044" t="str">
            <v>PLUSTUR</v>
          </cell>
          <cell r="I7044" t="str">
            <v>Rejselængde</v>
          </cell>
          <cell r="V7044">
            <v>4842</v>
          </cell>
        </row>
        <row r="7045">
          <cell r="A7045" t="str">
            <v>LEMVIG</v>
          </cell>
          <cell r="C7045" t="str">
            <v>PLUSTUR</v>
          </cell>
          <cell r="I7045" t="str">
            <v>Passagerer</v>
          </cell>
          <cell r="V7045">
            <v>541</v>
          </cell>
        </row>
        <row r="7046">
          <cell r="A7046" t="str">
            <v>LEMVIG</v>
          </cell>
          <cell r="C7046" t="str">
            <v>PLUSTUR</v>
          </cell>
          <cell r="I7046" t="str">
            <v>Netto</v>
          </cell>
          <cell r="V7046">
            <v>85.39</v>
          </cell>
        </row>
        <row r="7047">
          <cell r="A7047" t="str">
            <v>LEMVIG</v>
          </cell>
          <cell r="C7047" t="str">
            <v>PLUSTUR</v>
          </cell>
          <cell r="I7047" t="str">
            <v>Adm.omk</v>
          </cell>
          <cell r="V7047">
            <v>32.159999999999997</v>
          </cell>
        </row>
        <row r="7048">
          <cell r="A7048" t="str">
            <v>LEMVIG</v>
          </cell>
          <cell r="C7048" t="str">
            <v>PLUSTUR</v>
          </cell>
          <cell r="I7048" t="str">
            <v>EB</v>
          </cell>
          <cell r="V7048">
            <v>0</v>
          </cell>
        </row>
        <row r="7049">
          <cell r="A7049" t="str">
            <v>LEMVIG</v>
          </cell>
          <cell r="C7049" t="str">
            <v>PLUSTUR</v>
          </cell>
          <cell r="I7049" t="str">
            <v>Ture</v>
          </cell>
          <cell r="V7049">
            <v>1</v>
          </cell>
        </row>
        <row r="7050">
          <cell r="A7050" t="str">
            <v>LEMVIG</v>
          </cell>
          <cell r="C7050" t="str">
            <v>PLUSTUR</v>
          </cell>
          <cell r="I7050" t="str">
            <v>Rejselængde</v>
          </cell>
          <cell r="V7050">
            <v>7</v>
          </cell>
        </row>
        <row r="7051">
          <cell r="A7051" t="str">
            <v>LEMVIG</v>
          </cell>
          <cell r="C7051" t="str">
            <v>PLUSTUR</v>
          </cell>
          <cell r="I7051" t="str">
            <v>Passagerer</v>
          </cell>
          <cell r="V7051">
            <v>1</v>
          </cell>
        </row>
        <row r="7052">
          <cell r="A7052" t="str">
            <v>LEMVIG</v>
          </cell>
          <cell r="C7052" t="str">
            <v>PLUSTUR</v>
          </cell>
          <cell r="I7052" t="str">
            <v>Netto</v>
          </cell>
          <cell r="V7052">
            <v>707.97</v>
          </cell>
        </row>
        <row r="7053">
          <cell r="A7053" t="str">
            <v>LEMVIG</v>
          </cell>
          <cell r="C7053" t="str">
            <v>PLUSTUR</v>
          </cell>
          <cell r="I7053" t="str">
            <v>Adm.omk</v>
          </cell>
          <cell r="V7053">
            <v>225.12</v>
          </cell>
        </row>
        <row r="7054">
          <cell r="A7054" t="str">
            <v>LEMVIG</v>
          </cell>
          <cell r="C7054" t="str">
            <v>PLUSTUR</v>
          </cell>
          <cell r="I7054" t="str">
            <v>EB</v>
          </cell>
          <cell r="V7054">
            <v>402</v>
          </cell>
        </row>
        <row r="7055">
          <cell r="A7055" t="str">
            <v>LEMVIG</v>
          </cell>
          <cell r="C7055" t="str">
            <v>PLUSTUR</v>
          </cell>
          <cell r="I7055" t="str">
            <v>Ture</v>
          </cell>
          <cell r="V7055">
            <v>7</v>
          </cell>
        </row>
        <row r="7056">
          <cell r="A7056" t="str">
            <v>LEMVIG</v>
          </cell>
          <cell r="C7056" t="str">
            <v>PLUSTUR</v>
          </cell>
          <cell r="I7056" t="str">
            <v>Rejselængde</v>
          </cell>
          <cell r="V7056">
            <v>106</v>
          </cell>
        </row>
        <row r="7057">
          <cell r="A7057" t="str">
            <v>LEMVIG</v>
          </cell>
          <cell r="C7057" t="str">
            <v>PLUSTUR</v>
          </cell>
          <cell r="I7057" t="str">
            <v>Passagerer</v>
          </cell>
          <cell r="V7057">
            <v>9</v>
          </cell>
        </row>
        <row r="7058">
          <cell r="A7058" t="str">
            <v>LEMVIG</v>
          </cell>
          <cell r="C7058" t="str">
            <v>TELETAXI</v>
          </cell>
          <cell r="I7058" t="str">
            <v>Netto</v>
          </cell>
          <cell r="V7058">
            <v>6416.5800000000008</v>
          </cell>
        </row>
        <row r="7059">
          <cell r="A7059" t="str">
            <v>LEMVIG</v>
          </cell>
          <cell r="C7059" t="str">
            <v>TELETAXI</v>
          </cell>
          <cell r="I7059" t="str">
            <v>Adm.omk</v>
          </cell>
          <cell r="V7059">
            <v>1157.76</v>
          </cell>
        </row>
        <row r="7060">
          <cell r="A7060" t="str">
            <v>LEMVIG</v>
          </cell>
          <cell r="C7060" t="str">
            <v>TELETAXI</v>
          </cell>
          <cell r="I7060" t="str">
            <v>EB</v>
          </cell>
          <cell r="V7060">
            <v>0</v>
          </cell>
        </row>
        <row r="7061">
          <cell r="A7061" t="str">
            <v>LEMVIG</v>
          </cell>
          <cell r="C7061" t="str">
            <v>TELETAXI</v>
          </cell>
          <cell r="I7061" t="str">
            <v>Ture</v>
          </cell>
          <cell r="V7061">
            <v>36</v>
          </cell>
        </row>
        <row r="7062">
          <cell r="A7062" t="str">
            <v>LEMVIG</v>
          </cell>
          <cell r="C7062" t="str">
            <v>TELETAXI</v>
          </cell>
          <cell r="I7062" t="str">
            <v>Rejselængde</v>
          </cell>
          <cell r="V7062">
            <v>297</v>
          </cell>
        </row>
        <row r="7063">
          <cell r="A7063" t="str">
            <v>LEMVIG</v>
          </cell>
          <cell r="C7063" t="str">
            <v>TELETAXI</v>
          </cell>
          <cell r="I7063" t="str">
            <v>Passagerer</v>
          </cell>
          <cell r="V7063">
            <v>36</v>
          </cell>
        </row>
        <row r="7064">
          <cell r="A7064" t="str">
            <v>LEMVIG</v>
          </cell>
          <cell r="C7064" t="str">
            <v>TELETAXI</v>
          </cell>
          <cell r="I7064" t="str">
            <v>Netto</v>
          </cell>
          <cell r="V7064">
            <v>20187.579999999998</v>
          </cell>
        </row>
        <row r="7065">
          <cell r="A7065" t="str">
            <v>LEMVIG</v>
          </cell>
          <cell r="C7065" t="str">
            <v>TELETAXI</v>
          </cell>
          <cell r="I7065" t="str">
            <v>Adm.omk</v>
          </cell>
          <cell r="V7065">
            <v>4566.72</v>
          </cell>
        </row>
        <row r="7066">
          <cell r="A7066" t="str">
            <v>LEMVIG</v>
          </cell>
          <cell r="C7066" t="str">
            <v>TELETAXI</v>
          </cell>
          <cell r="I7066" t="str">
            <v>EB</v>
          </cell>
          <cell r="V7066">
            <v>0</v>
          </cell>
        </row>
        <row r="7067">
          <cell r="A7067" t="str">
            <v>LEMVIG</v>
          </cell>
          <cell r="C7067" t="str">
            <v>TELETAXI</v>
          </cell>
          <cell r="I7067" t="str">
            <v>Ture</v>
          </cell>
          <cell r="V7067">
            <v>142</v>
          </cell>
        </row>
        <row r="7068">
          <cell r="A7068" t="str">
            <v>LEMVIG</v>
          </cell>
          <cell r="C7068" t="str">
            <v>TELETAXI</v>
          </cell>
          <cell r="I7068" t="str">
            <v>Rejselængde</v>
          </cell>
          <cell r="V7068">
            <v>954</v>
          </cell>
        </row>
        <row r="7069">
          <cell r="A7069" t="str">
            <v>LEMVIG</v>
          </cell>
          <cell r="C7069" t="str">
            <v>TELETAXI</v>
          </cell>
          <cell r="I7069" t="str">
            <v>Passagerer</v>
          </cell>
          <cell r="V7069">
            <v>169</v>
          </cell>
        </row>
        <row r="7070">
          <cell r="A7070" t="str">
            <v>LEMVIG</v>
          </cell>
          <cell r="C7070" t="str">
            <v>HANDICAP</v>
          </cell>
          <cell r="I7070" t="str">
            <v>Netto</v>
          </cell>
          <cell r="V7070">
            <v>723.21</v>
          </cell>
        </row>
        <row r="7071">
          <cell r="A7071" t="str">
            <v>LEMVIG</v>
          </cell>
          <cell r="C7071" t="str">
            <v>HANDICAP</v>
          </cell>
          <cell r="I7071" t="str">
            <v>Adm.omk</v>
          </cell>
          <cell r="V7071">
            <v>0</v>
          </cell>
        </row>
        <row r="7072">
          <cell r="A7072" t="str">
            <v>LEMVIG</v>
          </cell>
          <cell r="C7072" t="str">
            <v>HANDICAP</v>
          </cell>
          <cell r="I7072" t="str">
            <v>EB</v>
          </cell>
          <cell r="V7072">
            <v>378</v>
          </cell>
        </row>
        <row r="7073">
          <cell r="A7073" t="str">
            <v>LEMVIG</v>
          </cell>
          <cell r="C7073" t="str">
            <v>HANDICAP</v>
          </cell>
          <cell r="I7073" t="str">
            <v>Ture</v>
          </cell>
          <cell r="V7073">
            <v>1</v>
          </cell>
        </row>
        <row r="7074">
          <cell r="A7074" t="str">
            <v>LEMVIG</v>
          </cell>
          <cell r="C7074" t="str">
            <v>HANDICAP</v>
          </cell>
          <cell r="I7074" t="str">
            <v>Rejselængde</v>
          </cell>
          <cell r="V7074">
            <v>63</v>
          </cell>
        </row>
        <row r="7075">
          <cell r="A7075" t="str">
            <v>LEMVIG</v>
          </cell>
          <cell r="C7075" t="str">
            <v>HANDICAP</v>
          </cell>
          <cell r="I7075" t="str">
            <v>Passagerer</v>
          </cell>
          <cell r="V7075">
            <v>2</v>
          </cell>
        </row>
        <row r="7076">
          <cell r="A7076" t="str">
            <v>LEMVIG</v>
          </cell>
          <cell r="C7076" t="str">
            <v>HANDICAP</v>
          </cell>
          <cell r="I7076" t="str">
            <v>Netto</v>
          </cell>
          <cell r="V7076">
            <v>632.55999999999995</v>
          </cell>
        </row>
        <row r="7077">
          <cell r="A7077" t="str">
            <v>LEMVIG</v>
          </cell>
          <cell r="C7077" t="str">
            <v>HANDICAP</v>
          </cell>
          <cell r="I7077" t="str">
            <v>Adm.omk</v>
          </cell>
          <cell r="V7077">
            <v>0</v>
          </cell>
        </row>
        <row r="7078">
          <cell r="A7078" t="str">
            <v>LEMVIG</v>
          </cell>
          <cell r="C7078" t="str">
            <v>HANDICAP</v>
          </cell>
          <cell r="I7078" t="str">
            <v>EB</v>
          </cell>
          <cell r="V7078">
            <v>174</v>
          </cell>
        </row>
        <row r="7079">
          <cell r="A7079" t="str">
            <v>LEMVIG</v>
          </cell>
          <cell r="C7079" t="str">
            <v>HANDICAP</v>
          </cell>
          <cell r="I7079" t="str">
            <v>Ture</v>
          </cell>
          <cell r="V7079">
            <v>2</v>
          </cell>
        </row>
        <row r="7080">
          <cell r="A7080" t="str">
            <v>LEMVIG</v>
          </cell>
          <cell r="C7080" t="str">
            <v>HANDICAP</v>
          </cell>
          <cell r="I7080" t="str">
            <v>Rejselængde</v>
          </cell>
          <cell r="V7080">
            <v>29</v>
          </cell>
        </row>
        <row r="7081">
          <cell r="A7081" t="str">
            <v>LEMVIG</v>
          </cell>
          <cell r="C7081" t="str">
            <v>HANDICAP</v>
          </cell>
          <cell r="I7081" t="str">
            <v>Passagerer</v>
          </cell>
          <cell r="V7081">
            <v>4</v>
          </cell>
        </row>
        <row r="7082">
          <cell r="A7082" t="str">
            <v>LEMVIG</v>
          </cell>
          <cell r="C7082" t="str">
            <v>HANDICAP</v>
          </cell>
          <cell r="I7082" t="str">
            <v>Netto</v>
          </cell>
          <cell r="V7082">
            <v>888.89</v>
          </cell>
        </row>
        <row r="7083">
          <cell r="A7083" t="str">
            <v>LEMVIG</v>
          </cell>
          <cell r="C7083" t="str">
            <v>HANDICAP</v>
          </cell>
          <cell r="I7083" t="str">
            <v>Adm.omk</v>
          </cell>
          <cell r="V7083">
            <v>0</v>
          </cell>
        </row>
        <row r="7084">
          <cell r="A7084" t="str">
            <v>LEMVIG</v>
          </cell>
          <cell r="C7084" t="str">
            <v>HANDICAP</v>
          </cell>
          <cell r="I7084" t="str">
            <v>EB</v>
          </cell>
          <cell r="V7084">
            <v>1713</v>
          </cell>
        </row>
        <row r="7085">
          <cell r="A7085" t="str">
            <v>LEMVIG</v>
          </cell>
          <cell r="C7085" t="str">
            <v>HANDICAP</v>
          </cell>
          <cell r="I7085" t="str">
            <v>Ture</v>
          </cell>
          <cell r="V7085">
            <v>1</v>
          </cell>
        </row>
        <row r="7086">
          <cell r="A7086" t="str">
            <v>LEMVIG</v>
          </cell>
          <cell r="C7086" t="str">
            <v>HANDICAP</v>
          </cell>
          <cell r="I7086" t="str">
            <v>Rejselængde</v>
          </cell>
          <cell r="V7086">
            <v>201</v>
          </cell>
        </row>
        <row r="7087">
          <cell r="A7087" t="str">
            <v>LEMVIG</v>
          </cell>
          <cell r="C7087" t="str">
            <v>HANDICAP</v>
          </cell>
          <cell r="I7087" t="str">
            <v>Passagerer</v>
          </cell>
          <cell r="V7087">
            <v>1</v>
          </cell>
        </row>
        <row r="7088">
          <cell r="A7088" t="str">
            <v>LEMVIG</v>
          </cell>
          <cell r="C7088" t="str">
            <v>HANDICAP</v>
          </cell>
          <cell r="I7088" t="str">
            <v>Netto</v>
          </cell>
          <cell r="V7088">
            <v>1536.7199999999998</v>
          </cell>
        </row>
        <row r="7089">
          <cell r="A7089" t="str">
            <v>LEMVIG</v>
          </cell>
          <cell r="C7089" t="str">
            <v>HANDICAP</v>
          </cell>
          <cell r="I7089" t="str">
            <v>Adm.omk</v>
          </cell>
          <cell r="V7089">
            <v>0</v>
          </cell>
        </row>
        <row r="7090">
          <cell r="A7090" t="str">
            <v>LEMVIG</v>
          </cell>
          <cell r="C7090" t="str">
            <v>HANDICAP</v>
          </cell>
          <cell r="I7090" t="str">
            <v>EB</v>
          </cell>
          <cell r="V7090">
            <v>392</v>
          </cell>
        </row>
        <row r="7091">
          <cell r="A7091" t="str">
            <v>LEMVIG</v>
          </cell>
          <cell r="C7091" t="str">
            <v>HANDICAP</v>
          </cell>
          <cell r="I7091" t="str">
            <v>Ture</v>
          </cell>
          <cell r="V7091">
            <v>6</v>
          </cell>
        </row>
        <row r="7092">
          <cell r="A7092" t="str">
            <v>LEMVIG</v>
          </cell>
          <cell r="C7092" t="str">
            <v>HANDICAP</v>
          </cell>
          <cell r="I7092" t="str">
            <v>Rejselængde</v>
          </cell>
          <cell r="V7092">
            <v>36</v>
          </cell>
        </row>
        <row r="7093">
          <cell r="A7093" t="str">
            <v>LEMVIG</v>
          </cell>
          <cell r="C7093" t="str">
            <v>HANDICAP</v>
          </cell>
          <cell r="I7093" t="str">
            <v>Passagerer</v>
          </cell>
          <cell r="V7093">
            <v>12</v>
          </cell>
        </row>
        <row r="7094">
          <cell r="A7094" t="str">
            <v>LEMVIG</v>
          </cell>
          <cell r="C7094" t="str">
            <v>HANDICAP</v>
          </cell>
          <cell r="I7094" t="str">
            <v>Netto</v>
          </cell>
          <cell r="V7094">
            <v>1758.74</v>
          </cell>
        </row>
        <row r="7095">
          <cell r="A7095" t="str">
            <v>LEMVIG</v>
          </cell>
          <cell r="C7095" t="str">
            <v>HANDICAP</v>
          </cell>
          <cell r="I7095" t="str">
            <v>Adm.omk</v>
          </cell>
          <cell r="V7095">
            <v>0</v>
          </cell>
        </row>
        <row r="7096">
          <cell r="A7096" t="str">
            <v>LEMVIG</v>
          </cell>
          <cell r="C7096" t="str">
            <v>HANDICAP</v>
          </cell>
          <cell r="I7096" t="str">
            <v>EB</v>
          </cell>
          <cell r="V7096">
            <v>1216</v>
          </cell>
        </row>
        <row r="7097">
          <cell r="A7097" t="str">
            <v>LEMVIG</v>
          </cell>
          <cell r="C7097" t="str">
            <v>HANDICAP</v>
          </cell>
          <cell r="I7097" t="str">
            <v>Ture</v>
          </cell>
          <cell r="V7097">
            <v>3</v>
          </cell>
        </row>
        <row r="7098">
          <cell r="A7098" t="str">
            <v>LEMVIG</v>
          </cell>
          <cell r="C7098" t="str">
            <v>HANDICAP</v>
          </cell>
          <cell r="I7098" t="str">
            <v>Rejselængde</v>
          </cell>
          <cell r="V7098">
            <v>232</v>
          </cell>
        </row>
        <row r="7099">
          <cell r="A7099" t="str">
            <v>LEMVIG</v>
          </cell>
          <cell r="C7099" t="str">
            <v>HANDICAP</v>
          </cell>
          <cell r="I7099" t="str">
            <v>Passagerer</v>
          </cell>
          <cell r="V7099">
            <v>3</v>
          </cell>
        </row>
        <row r="7100">
          <cell r="A7100" t="str">
            <v>LEMVIG</v>
          </cell>
          <cell r="C7100" t="str">
            <v>HANDICAP</v>
          </cell>
          <cell r="I7100" t="str">
            <v>Netto</v>
          </cell>
          <cell r="V7100">
            <v>7249.3499999999995</v>
          </cell>
        </row>
        <row r="7101">
          <cell r="A7101" t="str">
            <v>LEMVIG</v>
          </cell>
          <cell r="C7101" t="str">
            <v>HANDICAP</v>
          </cell>
          <cell r="I7101" t="str">
            <v>Adm.omk</v>
          </cell>
          <cell r="V7101">
            <v>0</v>
          </cell>
        </row>
        <row r="7102">
          <cell r="A7102" t="str">
            <v>LEMVIG</v>
          </cell>
          <cell r="C7102" t="str">
            <v>HANDICAP</v>
          </cell>
          <cell r="I7102" t="str">
            <v>EB</v>
          </cell>
          <cell r="V7102">
            <v>1440</v>
          </cell>
        </row>
        <row r="7103">
          <cell r="A7103" t="str">
            <v>LEMVIG</v>
          </cell>
          <cell r="C7103" t="str">
            <v>HANDICAP</v>
          </cell>
          <cell r="I7103" t="str">
            <v>Ture</v>
          </cell>
          <cell r="V7103">
            <v>5</v>
          </cell>
        </row>
        <row r="7104">
          <cell r="A7104" t="str">
            <v>LEMVIG</v>
          </cell>
          <cell r="C7104" t="str">
            <v>HANDICAP</v>
          </cell>
          <cell r="I7104" t="str">
            <v>Rejselængde</v>
          </cell>
          <cell r="V7104">
            <v>285</v>
          </cell>
        </row>
        <row r="7105">
          <cell r="A7105" t="str">
            <v>LEMVIG</v>
          </cell>
          <cell r="C7105" t="str">
            <v>HANDICAP</v>
          </cell>
          <cell r="I7105" t="str">
            <v>Passagerer</v>
          </cell>
          <cell r="V7105">
            <v>9</v>
          </cell>
        </row>
        <row r="7106">
          <cell r="A7106" t="str">
            <v>LEMVIG</v>
          </cell>
          <cell r="C7106" t="str">
            <v>HANDICAP</v>
          </cell>
          <cell r="I7106" t="str">
            <v>Netto</v>
          </cell>
          <cell r="V7106">
            <v>2192.25</v>
          </cell>
        </row>
        <row r="7107">
          <cell r="A7107" t="str">
            <v>LEMVIG</v>
          </cell>
          <cell r="C7107" t="str">
            <v>HANDICAP</v>
          </cell>
          <cell r="I7107" t="str">
            <v>Adm.omk</v>
          </cell>
          <cell r="V7107">
            <v>0</v>
          </cell>
        </row>
        <row r="7108">
          <cell r="A7108" t="str">
            <v>LEMVIG</v>
          </cell>
          <cell r="C7108" t="str">
            <v>HANDICAP</v>
          </cell>
          <cell r="I7108" t="str">
            <v>EB</v>
          </cell>
          <cell r="V7108">
            <v>1004</v>
          </cell>
        </row>
        <row r="7109">
          <cell r="A7109" t="str">
            <v>LEMVIG</v>
          </cell>
          <cell r="C7109" t="str">
            <v>HANDICAP</v>
          </cell>
          <cell r="I7109" t="str">
            <v>Ture</v>
          </cell>
          <cell r="V7109">
            <v>4</v>
          </cell>
        </row>
        <row r="7110">
          <cell r="A7110" t="str">
            <v>LEMVIG</v>
          </cell>
          <cell r="C7110" t="str">
            <v>HANDICAP</v>
          </cell>
          <cell r="I7110" t="str">
            <v>Rejselængde</v>
          </cell>
          <cell r="V7110">
            <v>251</v>
          </cell>
        </row>
        <row r="7111">
          <cell r="A7111" t="str">
            <v>LEMVIG</v>
          </cell>
          <cell r="C7111" t="str">
            <v>HANDICAP</v>
          </cell>
          <cell r="I7111" t="str">
            <v>Passagerer</v>
          </cell>
          <cell r="V7111">
            <v>4</v>
          </cell>
        </row>
        <row r="7112">
          <cell r="A7112" t="str">
            <v>LEMVIG</v>
          </cell>
          <cell r="C7112" t="str">
            <v>HANDICAP</v>
          </cell>
          <cell r="I7112" t="str">
            <v>Netto</v>
          </cell>
          <cell r="V7112">
            <v>23562.84</v>
          </cell>
        </row>
        <row r="7113">
          <cell r="A7113" t="str">
            <v>LEMVIG</v>
          </cell>
          <cell r="C7113" t="str">
            <v>HANDICAP</v>
          </cell>
          <cell r="I7113" t="str">
            <v>Adm.omk</v>
          </cell>
          <cell r="V7113">
            <v>0</v>
          </cell>
        </row>
        <row r="7114">
          <cell r="A7114" t="str">
            <v>LEMVIG</v>
          </cell>
          <cell r="C7114" t="str">
            <v>HANDICAP</v>
          </cell>
          <cell r="I7114" t="str">
            <v>EB</v>
          </cell>
          <cell r="V7114">
            <v>4224</v>
          </cell>
        </row>
        <row r="7115">
          <cell r="A7115" t="str">
            <v>LEMVIG</v>
          </cell>
          <cell r="C7115" t="str">
            <v>HANDICAP</v>
          </cell>
          <cell r="I7115" t="str">
            <v>Ture</v>
          </cell>
          <cell r="V7115">
            <v>16</v>
          </cell>
        </row>
        <row r="7116">
          <cell r="A7116" t="str">
            <v>LEMVIG</v>
          </cell>
          <cell r="C7116" t="str">
            <v>HANDICAP</v>
          </cell>
          <cell r="I7116" t="str">
            <v>Rejselængde</v>
          </cell>
          <cell r="V7116">
            <v>1056</v>
          </cell>
        </row>
        <row r="7117">
          <cell r="A7117" t="str">
            <v>LEMVIG</v>
          </cell>
          <cell r="C7117" t="str">
            <v>HANDICAP</v>
          </cell>
          <cell r="I7117" t="str">
            <v>Passagerer</v>
          </cell>
          <cell r="V7117">
            <v>17</v>
          </cell>
        </row>
        <row r="7118">
          <cell r="A7118" t="str">
            <v>LEMVIG</v>
          </cell>
          <cell r="C7118" t="str">
            <v>HANDICAP</v>
          </cell>
          <cell r="I7118" t="str">
            <v>Netto</v>
          </cell>
          <cell r="V7118">
            <v>794.46999999999991</v>
          </cell>
        </row>
        <row r="7119">
          <cell r="A7119" t="str">
            <v>LEMVIG</v>
          </cell>
          <cell r="C7119" t="str">
            <v>HANDICAP</v>
          </cell>
          <cell r="I7119" t="str">
            <v>Adm.omk</v>
          </cell>
          <cell r="V7119">
            <v>0</v>
          </cell>
        </row>
        <row r="7120">
          <cell r="A7120" t="str">
            <v>LEMVIG</v>
          </cell>
          <cell r="C7120" t="str">
            <v>HANDICAP</v>
          </cell>
          <cell r="I7120" t="str">
            <v>EB</v>
          </cell>
          <cell r="V7120">
            <v>208</v>
          </cell>
        </row>
        <row r="7121">
          <cell r="A7121" t="str">
            <v>LEMVIG</v>
          </cell>
          <cell r="C7121" t="str">
            <v>HANDICAP</v>
          </cell>
          <cell r="I7121" t="str">
            <v>Ture</v>
          </cell>
          <cell r="V7121">
            <v>4</v>
          </cell>
        </row>
        <row r="7122">
          <cell r="A7122" t="str">
            <v>LEMVIG</v>
          </cell>
          <cell r="C7122" t="str">
            <v>HANDICAP</v>
          </cell>
          <cell r="I7122" t="str">
            <v>Rejselængde</v>
          </cell>
          <cell r="V7122">
            <v>52</v>
          </cell>
        </row>
        <row r="7123">
          <cell r="A7123" t="str">
            <v>LEMVIG</v>
          </cell>
          <cell r="C7123" t="str">
            <v>HANDICAP</v>
          </cell>
          <cell r="I7123" t="str">
            <v>Passagerer</v>
          </cell>
          <cell r="V7123">
            <v>4</v>
          </cell>
        </row>
        <row r="7124">
          <cell r="A7124" t="str">
            <v>LEMVIG</v>
          </cell>
          <cell r="C7124" t="str">
            <v>HANDICAP</v>
          </cell>
          <cell r="I7124" t="str">
            <v>Netto</v>
          </cell>
          <cell r="V7124">
            <v>1541.73</v>
          </cell>
        </row>
        <row r="7125">
          <cell r="A7125" t="str">
            <v>LEMVIG</v>
          </cell>
          <cell r="C7125" t="str">
            <v>HANDICAP</v>
          </cell>
          <cell r="I7125" t="str">
            <v>Adm.omk</v>
          </cell>
          <cell r="V7125">
            <v>0</v>
          </cell>
        </row>
        <row r="7126">
          <cell r="A7126" t="str">
            <v>LEMVIG</v>
          </cell>
          <cell r="C7126" t="str">
            <v>HANDICAP</v>
          </cell>
          <cell r="I7126" t="str">
            <v>EB</v>
          </cell>
          <cell r="V7126">
            <v>698</v>
          </cell>
        </row>
        <row r="7127">
          <cell r="A7127" t="str">
            <v>LEMVIG</v>
          </cell>
          <cell r="C7127" t="str">
            <v>HANDICAP</v>
          </cell>
          <cell r="I7127" t="str">
            <v>Ture</v>
          </cell>
          <cell r="V7127">
            <v>1</v>
          </cell>
        </row>
        <row r="7128">
          <cell r="A7128" t="str">
            <v>LEMVIG</v>
          </cell>
          <cell r="C7128" t="str">
            <v>HANDICAP</v>
          </cell>
          <cell r="I7128" t="str">
            <v>Rejselængde</v>
          </cell>
          <cell r="V7128">
            <v>105</v>
          </cell>
        </row>
        <row r="7129">
          <cell r="A7129" t="str">
            <v>LEMVIG</v>
          </cell>
          <cell r="C7129" t="str">
            <v>HANDICAP</v>
          </cell>
          <cell r="I7129" t="str">
            <v>Passagerer</v>
          </cell>
          <cell r="V7129">
            <v>2</v>
          </cell>
        </row>
        <row r="7130">
          <cell r="A7130" t="str">
            <v>LEMVIG</v>
          </cell>
          <cell r="C7130" t="str">
            <v>HANDICAP</v>
          </cell>
          <cell r="I7130" t="str">
            <v>Netto</v>
          </cell>
          <cell r="V7130">
            <v>1397.98</v>
          </cell>
        </row>
        <row r="7131">
          <cell r="A7131" t="str">
            <v>LEMVIG</v>
          </cell>
          <cell r="C7131" t="str">
            <v>HANDICAP</v>
          </cell>
          <cell r="I7131" t="str">
            <v>Adm.omk</v>
          </cell>
          <cell r="V7131">
            <v>0</v>
          </cell>
        </row>
        <row r="7132">
          <cell r="A7132" t="str">
            <v>LEMVIG</v>
          </cell>
          <cell r="C7132" t="str">
            <v>HANDICAP</v>
          </cell>
          <cell r="I7132" t="str">
            <v>EB</v>
          </cell>
          <cell r="V7132">
            <v>392</v>
          </cell>
        </row>
        <row r="7133">
          <cell r="A7133" t="str">
            <v>LEMVIG</v>
          </cell>
          <cell r="C7133" t="str">
            <v>HANDICAP</v>
          </cell>
          <cell r="I7133" t="str">
            <v>Ture</v>
          </cell>
          <cell r="V7133">
            <v>1</v>
          </cell>
        </row>
        <row r="7134">
          <cell r="A7134" t="str">
            <v>LEMVIG</v>
          </cell>
          <cell r="C7134" t="str">
            <v>HANDICAP</v>
          </cell>
          <cell r="I7134" t="str">
            <v>Rejselængde</v>
          </cell>
          <cell r="V7134">
            <v>98</v>
          </cell>
        </row>
        <row r="7135">
          <cell r="A7135" t="str">
            <v>LEMVIG</v>
          </cell>
          <cell r="C7135" t="str">
            <v>HANDICAP</v>
          </cell>
          <cell r="I7135" t="str">
            <v>Passagerer</v>
          </cell>
          <cell r="V7135">
            <v>1</v>
          </cell>
        </row>
        <row r="7136">
          <cell r="A7136" t="str">
            <v>LEMVIG</v>
          </cell>
          <cell r="C7136" t="str">
            <v>HANDICAP</v>
          </cell>
          <cell r="I7136" t="str">
            <v>Netto</v>
          </cell>
          <cell r="V7136">
            <v>437.98</v>
          </cell>
        </row>
        <row r="7137">
          <cell r="A7137" t="str">
            <v>LEMVIG</v>
          </cell>
          <cell r="C7137" t="str">
            <v>HANDICAP</v>
          </cell>
          <cell r="I7137" t="str">
            <v>Adm.omk</v>
          </cell>
          <cell r="V7137">
            <v>0</v>
          </cell>
        </row>
        <row r="7138">
          <cell r="A7138" t="str">
            <v>LEMVIG</v>
          </cell>
          <cell r="C7138" t="str">
            <v>HANDICAP</v>
          </cell>
          <cell r="I7138" t="str">
            <v>EB</v>
          </cell>
          <cell r="V7138">
            <v>328</v>
          </cell>
        </row>
        <row r="7139">
          <cell r="A7139" t="str">
            <v>LEMVIG</v>
          </cell>
          <cell r="C7139" t="str">
            <v>HANDICAP</v>
          </cell>
          <cell r="I7139" t="str">
            <v>Ture</v>
          </cell>
          <cell r="V7139">
            <v>1</v>
          </cell>
        </row>
        <row r="7140">
          <cell r="A7140" t="str">
            <v>LEMVIG</v>
          </cell>
          <cell r="C7140" t="str">
            <v>HANDICAP</v>
          </cell>
          <cell r="I7140" t="str">
            <v>Rejselængde</v>
          </cell>
          <cell r="V7140">
            <v>82</v>
          </cell>
        </row>
        <row r="7141">
          <cell r="A7141" t="str">
            <v>LEMVIG</v>
          </cell>
          <cell r="C7141" t="str">
            <v>HANDICAP</v>
          </cell>
          <cell r="I7141" t="str">
            <v>Passagerer</v>
          </cell>
          <cell r="V7141">
            <v>1</v>
          </cell>
        </row>
        <row r="7142">
          <cell r="A7142" t="str">
            <v>LEMVIG</v>
          </cell>
          <cell r="C7142" t="str">
            <v>HANDICAP</v>
          </cell>
          <cell r="I7142" t="str">
            <v>Netto</v>
          </cell>
          <cell r="V7142">
            <v>6393.16</v>
          </cell>
        </row>
        <row r="7143">
          <cell r="A7143" t="str">
            <v>LEMVIG</v>
          </cell>
          <cell r="C7143" t="str">
            <v>HANDICAP</v>
          </cell>
          <cell r="I7143" t="str">
            <v>Adm.omk</v>
          </cell>
          <cell r="V7143">
            <v>0</v>
          </cell>
        </row>
        <row r="7144">
          <cell r="A7144" t="str">
            <v>LEMVIG</v>
          </cell>
          <cell r="C7144" t="str">
            <v>HANDICAP</v>
          </cell>
          <cell r="I7144" t="str">
            <v>EB</v>
          </cell>
          <cell r="V7144">
            <v>1108</v>
          </cell>
        </row>
        <row r="7145">
          <cell r="A7145" t="str">
            <v>LEMVIG</v>
          </cell>
          <cell r="C7145" t="str">
            <v>HANDICAP</v>
          </cell>
          <cell r="I7145" t="str">
            <v>Ture</v>
          </cell>
          <cell r="V7145">
            <v>11</v>
          </cell>
        </row>
        <row r="7146">
          <cell r="A7146" t="str">
            <v>LEMVIG</v>
          </cell>
          <cell r="C7146" t="str">
            <v>HANDICAP</v>
          </cell>
          <cell r="I7146" t="str">
            <v>Rejselængde</v>
          </cell>
          <cell r="V7146">
            <v>277</v>
          </cell>
        </row>
        <row r="7147">
          <cell r="A7147" t="str">
            <v>LEMVIG</v>
          </cell>
          <cell r="C7147" t="str">
            <v>HANDICAP</v>
          </cell>
          <cell r="I7147" t="str">
            <v>Passagerer</v>
          </cell>
          <cell r="V7147">
            <v>12</v>
          </cell>
        </row>
        <row r="7148">
          <cell r="A7148" t="str">
            <v>LEMVIG</v>
          </cell>
          <cell r="C7148" t="str">
            <v>HANDICAP</v>
          </cell>
          <cell r="I7148" t="str">
            <v>Netto</v>
          </cell>
          <cell r="V7148">
            <v>30862.669999999995</v>
          </cell>
        </row>
        <row r="7149">
          <cell r="A7149" t="str">
            <v>LEMVIG</v>
          </cell>
          <cell r="C7149" t="str">
            <v>HANDICAP</v>
          </cell>
          <cell r="I7149" t="str">
            <v>Adm.omk</v>
          </cell>
          <cell r="V7149">
            <v>0</v>
          </cell>
        </row>
        <row r="7150">
          <cell r="A7150" t="str">
            <v>LEMVIG</v>
          </cell>
          <cell r="C7150" t="str">
            <v>HANDICAP</v>
          </cell>
          <cell r="I7150" t="str">
            <v>EB</v>
          </cell>
          <cell r="V7150">
            <v>4238</v>
          </cell>
        </row>
        <row r="7151">
          <cell r="A7151" t="str">
            <v>LEMVIG</v>
          </cell>
          <cell r="C7151" t="str">
            <v>HANDICAP</v>
          </cell>
          <cell r="I7151" t="str">
            <v>Ture</v>
          </cell>
          <cell r="V7151">
            <v>53</v>
          </cell>
        </row>
        <row r="7152">
          <cell r="A7152" t="str">
            <v>LEMVIG</v>
          </cell>
          <cell r="C7152" t="str">
            <v>HANDICAP</v>
          </cell>
          <cell r="I7152" t="str">
            <v>Rejselængde</v>
          </cell>
          <cell r="V7152">
            <v>1034</v>
          </cell>
        </row>
        <row r="7153">
          <cell r="A7153" t="str">
            <v>LEMVIG</v>
          </cell>
          <cell r="C7153" t="str">
            <v>HANDICAP</v>
          </cell>
          <cell r="I7153" t="str">
            <v>Passagerer</v>
          </cell>
          <cell r="V7153">
            <v>56</v>
          </cell>
        </row>
        <row r="7154">
          <cell r="A7154" t="str">
            <v>LEMVIG</v>
          </cell>
          <cell r="C7154" t="str">
            <v>HANDICAP</v>
          </cell>
          <cell r="I7154" t="str">
            <v>Netto</v>
          </cell>
          <cell r="V7154">
            <v>9324.2100000000009</v>
          </cell>
        </row>
        <row r="7155">
          <cell r="A7155" t="str">
            <v>LEMVIG</v>
          </cell>
          <cell r="C7155" t="str">
            <v>HANDICAP</v>
          </cell>
          <cell r="I7155" t="str">
            <v>Adm.omk</v>
          </cell>
          <cell r="V7155">
            <v>0</v>
          </cell>
        </row>
        <row r="7156">
          <cell r="A7156" t="str">
            <v>LEMVIG</v>
          </cell>
          <cell r="C7156" t="str">
            <v>HANDICAP</v>
          </cell>
          <cell r="I7156" t="str">
            <v>EB</v>
          </cell>
          <cell r="V7156">
            <v>1036</v>
          </cell>
        </row>
        <row r="7157">
          <cell r="A7157" t="str">
            <v>LEMVIG</v>
          </cell>
          <cell r="C7157" t="str">
            <v>HANDICAP</v>
          </cell>
          <cell r="I7157" t="str">
            <v>Ture</v>
          </cell>
          <cell r="V7157">
            <v>11</v>
          </cell>
        </row>
        <row r="7158">
          <cell r="A7158" t="str">
            <v>LEMVIG</v>
          </cell>
          <cell r="C7158" t="str">
            <v>HANDICAP</v>
          </cell>
          <cell r="I7158" t="str">
            <v>Rejselængde</v>
          </cell>
          <cell r="V7158">
            <v>259</v>
          </cell>
        </row>
        <row r="7159">
          <cell r="A7159" t="str">
            <v>LEMVIG</v>
          </cell>
          <cell r="C7159" t="str">
            <v>HANDICAP</v>
          </cell>
          <cell r="I7159" t="str">
            <v>Passagerer</v>
          </cell>
          <cell r="V7159">
            <v>11</v>
          </cell>
        </row>
        <row r="7160">
          <cell r="A7160" t="str">
            <v>LEMVIG</v>
          </cell>
          <cell r="C7160" t="str">
            <v>HANDICAP</v>
          </cell>
          <cell r="I7160" t="str">
            <v>Netto</v>
          </cell>
          <cell r="V7160">
            <v>2178.25</v>
          </cell>
        </row>
        <row r="7161">
          <cell r="A7161" t="str">
            <v>LEMVIG</v>
          </cell>
          <cell r="C7161" t="str">
            <v>HANDICAP</v>
          </cell>
          <cell r="I7161" t="str">
            <v>Adm.omk</v>
          </cell>
          <cell r="V7161">
            <v>0</v>
          </cell>
        </row>
        <row r="7162">
          <cell r="A7162" t="str">
            <v>LEMVIG</v>
          </cell>
          <cell r="C7162" t="str">
            <v>HANDICAP</v>
          </cell>
          <cell r="I7162" t="str">
            <v>EB</v>
          </cell>
          <cell r="V7162">
            <v>344</v>
          </cell>
        </row>
        <row r="7163">
          <cell r="A7163" t="str">
            <v>LEMVIG</v>
          </cell>
          <cell r="C7163" t="str">
            <v>HANDICAP</v>
          </cell>
          <cell r="I7163" t="str">
            <v>Ture</v>
          </cell>
          <cell r="V7163">
            <v>2</v>
          </cell>
        </row>
        <row r="7164">
          <cell r="A7164" t="str">
            <v>LEMVIG</v>
          </cell>
          <cell r="C7164" t="str">
            <v>HANDICAP</v>
          </cell>
          <cell r="I7164" t="str">
            <v>Rejselængde</v>
          </cell>
          <cell r="V7164">
            <v>64</v>
          </cell>
        </row>
        <row r="7165">
          <cell r="A7165" t="str">
            <v>LEMVIG</v>
          </cell>
          <cell r="C7165" t="str">
            <v>HANDICAP</v>
          </cell>
          <cell r="I7165" t="str">
            <v>Passagerer</v>
          </cell>
          <cell r="V7165">
            <v>3</v>
          </cell>
        </row>
        <row r="7166">
          <cell r="A7166" t="str">
            <v>LEMVIG</v>
          </cell>
          <cell r="C7166" t="str">
            <v>HANDICAP</v>
          </cell>
          <cell r="I7166" t="str">
            <v>Netto</v>
          </cell>
          <cell r="V7166">
            <v>1225.49</v>
          </cell>
        </row>
        <row r="7167">
          <cell r="A7167" t="str">
            <v>LEMVIG</v>
          </cell>
          <cell r="C7167" t="str">
            <v>HANDICAP</v>
          </cell>
          <cell r="I7167" t="str">
            <v>Adm.omk</v>
          </cell>
          <cell r="V7167">
            <v>0</v>
          </cell>
        </row>
        <row r="7168">
          <cell r="A7168" t="str">
            <v>LEMVIG</v>
          </cell>
          <cell r="C7168" t="str">
            <v>HANDICAP</v>
          </cell>
          <cell r="I7168" t="str">
            <v>EB</v>
          </cell>
          <cell r="V7168">
            <v>257</v>
          </cell>
        </row>
        <row r="7169">
          <cell r="A7169" t="str">
            <v>LEMVIG</v>
          </cell>
          <cell r="C7169" t="str">
            <v>HANDICAP</v>
          </cell>
          <cell r="I7169" t="str">
            <v>Ture</v>
          </cell>
          <cell r="V7169">
            <v>4</v>
          </cell>
        </row>
        <row r="7170">
          <cell r="A7170" t="str">
            <v>LEMVIG</v>
          </cell>
          <cell r="C7170" t="str">
            <v>HANDICAP</v>
          </cell>
          <cell r="I7170" t="str">
            <v>Rejselængde</v>
          </cell>
          <cell r="V7170">
            <v>54</v>
          </cell>
        </row>
        <row r="7171">
          <cell r="A7171" t="str">
            <v>LEMVIG</v>
          </cell>
          <cell r="C7171" t="str">
            <v>HANDICAP</v>
          </cell>
          <cell r="I7171" t="str">
            <v>Passagerer</v>
          </cell>
          <cell r="V7171">
            <v>4</v>
          </cell>
        </row>
        <row r="7172">
          <cell r="A7172" t="str">
            <v>LEMVIG</v>
          </cell>
          <cell r="C7172" t="str">
            <v>HANDICAP</v>
          </cell>
          <cell r="I7172" t="str">
            <v>Netto</v>
          </cell>
          <cell r="V7172">
            <v>1061.6500000000001</v>
          </cell>
        </row>
        <row r="7173">
          <cell r="A7173" t="str">
            <v>LEMVIG</v>
          </cell>
          <cell r="C7173" t="str">
            <v>HANDICAP</v>
          </cell>
          <cell r="I7173" t="str">
            <v>Adm.omk</v>
          </cell>
          <cell r="V7173">
            <v>0</v>
          </cell>
        </row>
        <row r="7174">
          <cell r="A7174" t="str">
            <v>LEMVIG</v>
          </cell>
          <cell r="C7174" t="str">
            <v>HANDICAP</v>
          </cell>
          <cell r="I7174" t="str">
            <v>EB</v>
          </cell>
          <cell r="V7174">
            <v>156</v>
          </cell>
        </row>
        <row r="7175">
          <cell r="A7175" t="str">
            <v>LEMVIG</v>
          </cell>
          <cell r="C7175" t="str">
            <v>HANDICAP</v>
          </cell>
          <cell r="I7175" t="str">
            <v>Ture</v>
          </cell>
          <cell r="V7175">
            <v>1</v>
          </cell>
        </row>
        <row r="7176">
          <cell r="A7176" t="str">
            <v>LEMVIG</v>
          </cell>
          <cell r="C7176" t="str">
            <v>HANDICAP</v>
          </cell>
          <cell r="I7176" t="str">
            <v>Rejselængde</v>
          </cell>
          <cell r="V7176">
            <v>39</v>
          </cell>
        </row>
        <row r="7177">
          <cell r="A7177" t="str">
            <v>LEMVIG</v>
          </cell>
          <cell r="C7177" t="str">
            <v>HANDICAP</v>
          </cell>
          <cell r="I7177" t="str">
            <v>Passagerer</v>
          </cell>
          <cell r="V7177">
            <v>1</v>
          </cell>
        </row>
        <row r="7178">
          <cell r="A7178" t="str">
            <v>LEMVIG</v>
          </cell>
          <cell r="C7178" t="str">
            <v>HANDICAP</v>
          </cell>
          <cell r="I7178" t="str">
            <v>Netto</v>
          </cell>
          <cell r="V7178">
            <v>5546.54</v>
          </cell>
        </row>
        <row r="7179">
          <cell r="A7179" t="str">
            <v>LEMVIG</v>
          </cell>
          <cell r="C7179" t="str">
            <v>HANDICAP</v>
          </cell>
          <cell r="I7179" t="str">
            <v>Adm.omk</v>
          </cell>
          <cell r="V7179">
            <v>0</v>
          </cell>
        </row>
        <row r="7180">
          <cell r="A7180" t="str">
            <v>LEMVIG</v>
          </cell>
          <cell r="C7180" t="str">
            <v>HANDICAP</v>
          </cell>
          <cell r="I7180" t="str">
            <v>EB</v>
          </cell>
          <cell r="V7180">
            <v>1931</v>
          </cell>
        </row>
        <row r="7181">
          <cell r="A7181" t="str">
            <v>LEMVIG</v>
          </cell>
          <cell r="C7181" t="str">
            <v>HANDICAP</v>
          </cell>
          <cell r="I7181" t="str">
            <v>Ture</v>
          </cell>
          <cell r="V7181">
            <v>4</v>
          </cell>
        </row>
        <row r="7182">
          <cell r="A7182" t="str">
            <v>LEMVIG</v>
          </cell>
          <cell r="C7182" t="str">
            <v>HANDICAP</v>
          </cell>
          <cell r="I7182" t="str">
            <v>Rejselængde</v>
          </cell>
          <cell r="V7182">
            <v>413</v>
          </cell>
        </row>
        <row r="7183">
          <cell r="A7183" t="str">
            <v>LEMVIG</v>
          </cell>
          <cell r="C7183" t="str">
            <v>HANDICAP</v>
          </cell>
          <cell r="I7183" t="str">
            <v>Passagerer</v>
          </cell>
          <cell r="V7183">
            <v>6</v>
          </cell>
        </row>
        <row r="7184">
          <cell r="A7184" t="str">
            <v>LEMVIG</v>
          </cell>
          <cell r="C7184" t="str">
            <v>HANDICAP</v>
          </cell>
          <cell r="I7184" t="str">
            <v>Netto</v>
          </cell>
          <cell r="V7184">
            <v>1657.3</v>
          </cell>
        </row>
        <row r="7185">
          <cell r="A7185" t="str">
            <v>LEMVIG</v>
          </cell>
          <cell r="C7185" t="str">
            <v>HANDICAP</v>
          </cell>
          <cell r="I7185" t="str">
            <v>Adm.omk</v>
          </cell>
          <cell r="V7185">
            <v>0</v>
          </cell>
        </row>
        <row r="7186">
          <cell r="A7186" t="str">
            <v>LEMVIG</v>
          </cell>
          <cell r="C7186" t="str">
            <v>HANDICAP</v>
          </cell>
          <cell r="I7186" t="str">
            <v>EB</v>
          </cell>
          <cell r="V7186">
            <v>320</v>
          </cell>
        </row>
        <row r="7187">
          <cell r="A7187" t="str">
            <v>LEMVIG</v>
          </cell>
          <cell r="C7187" t="str">
            <v>HANDICAP</v>
          </cell>
          <cell r="I7187" t="str">
            <v>Ture</v>
          </cell>
          <cell r="V7187">
            <v>1</v>
          </cell>
        </row>
        <row r="7188">
          <cell r="A7188" t="str">
            <v>LEMVIG</v>
          </cell>
          <cell r="C7188" t="str">
            <v>HANDICAP</v>
          </cell>
          <cell r="I7188" t="str">
            <v>Rejselængde</v>
          </cell>
          <cell r="V7188">
            <v>80</v>
          </cell>
        </row>
        <row r="7189">
          <cell r="A7189" t="str">
            <v>LEMVIG</v>
          </cell>
          <cell r="C7189" t="str">
            <v>HANDICAP</v>
          </cell>
          <cell r="I7189" t="str">
            <v>Passagerer</v>
          </cell>
          <cell r="V7189">
            <v>2</v>
          </cell>
        </row>
        <row r="7190">
          <cell r="A7190" t="str">
            <v>LEMVIG</v>
          </cell>
          <cell r="C7190" t="str">
            <v>HANDICAP</v>
          </cell>
          <cell r="I7190" t="str">
            <v>Netto</v>
          </cell>
          <cell r="V7190">
            <v>2359.12</v>
          </cell>
        </row>
        <row r="7191">
          <cell r="A7191" t="str">
            <v>LEMVIG</v>
          </cell>
          <cell r="C7191" t="str">
            <v>HANDICAP</v>
          </cell>
          <cell r="I7191" t="str">
            <v>Adm.omk</v>
          </cell>
          <cell r="V7191">
            <v>0</v>
          </cell>
        </row>
        <row r="7192">
          <cell r="A7192" t="str">
            <v>LEMVIG</v>
          </cell>
          <cell r="C7192" t="str">
            <v>HANDICAP</v>
          </cell>
          <cell r="I7192" t="str">
            <v>EB</v>
          </cell>
          <cell r="V7192">
            <v>596</v>
          </cell>
        </row>
        <row r="7193">
          <cell r="A7193" t="str">
            <v>LEMVIG</v>
          </cell>
          <cell r="C7193" t="str">
            <v>HANDICAP</v>
          </cell>
          <cell r="I7193" t="str">
            <v>Ture</v>
          </cell>
          <cell r="V7193">
            <v>3</v>
          </cell>
        </row>
        <row r="7194">
          <cell r="A7194" t="str">
            <v>LEMVIG</v>
          </cell>
          <cell r="C7194" t="str">
            <v>HANDICAP</v>
          </cell>
          <cell r="I7194" t="str">
            <v>Rejselængde</v>
          </cell>
          <cell r="V7194">
            <v>149</v>
          </cell>
        </row>
        <row r="7195">
          <cell r="A7195" t="str">
            <v>LEMVIG</v>
          </cell>
          <cell r="C7195" t="str">
            <v>HANDICAP</v>
          </cell>
          <cell r="I7195" t="str">
            <v>Passagerer</v>
          </cell>
          <cell r="V7195">
            <v>3</v>
          </cell>
        </row>
        <row r="7196">
          <cell r="A7196" t="str">
            <v>LEMVIG</v>
          </cell>
          <cell r="C7196" t="str">
            <v>HANDICAP</v>
          </cell>
          <cell r="I7196" t="str">
            <v>Netto</v>
          </cell>
          <cell r="V7196">
            <v>1609.23</v>
          </cell>
        </row>
        <row r="7197">
          <cell r="A7197" t="str">
            <v>LEMVIG</v>
          </cell>
          <cell r="C7197" t="str">
            <v>HANDICAP</v>
          </cell>
          <cell r="I7197" t="str">
            <v>Adm.omk</v>
          </cell>
          <cell r="V7197">
            <v>0</v>
          </cell>
        </row>
        <row r="7198">
          <cell r="A7198" t="str">
            <v>LEMVIG</v>
          </cell>
          <cell r="C7198" t="str">
            <v>HANDICAP</v>
          </cell>
          <cell r="I7198" t="str">
            <v>EB</v>
          </cell>
          <cell r="V7198">
            <v>608</v>
          </cell>
        </row>
        <row r="7199">
          <cell r="A7199" t="str">
            <v>LEMVIG</v>
          </cell>
          <cell r="C7199" t="str">
            <v>HANDICAP</v>
          </cell>
          <cell r="I7199" t="str">
            <v>Ture</v>
          </cell>
          <cell r="V7199">
            <v>2</v>
          </cell>
        </row>
        <row r="7200">
          <cell r="A7200" t="str">
            <v>LEMVIG</v>
          </cell>
          <cell r="C7200" t="str">
            <v>HANDICAP</v>
          </cell>
          <cell r="I7200" t="str">
            <v>Rejselængde</v>
          </cell>
          <cell r="V7200">
            <v>152</v>
          </cell>
        </row>
        <row r="7201">
          <cell r="A7201" t="str">
            <v>LEMVIG</v>
          </cell>
          <cell r="C7201" t="str">
            <v>HANDICAP</v>
          </cell>
          <cell r="I7201" t="str">
            <v>Passagerer</v>
          </cell>
          <cell r="V7201">
            <v>2</v>
          </cell>
        </row>
        <row r="7202">
          <cell r="A7202" t="str">
            <v>MIDTTRAFIK</v>
          </cell>
          <cell r="C7202" t="str">
            <v>FLEXTUR</v>
          </cell>
          <cell r="I7202" t="str">
            <v>Netto</v>
          </cell>
          <cell r="V7202">
            <v>145.83000000000001</v>
          </cell>
        </row>
        <row r="7203">
          <cell r="A7203" t="str">
            <v>MIDTTRAFIK</v>
          </cell>
          <cell r="C7203" t="str">
            <v>FLEXTUR</v>
          </cell>
          <cell r="I7203" t="str">
            <v>Adm.omk</v>
          </cell>
          <cell r="V7203">
            <v>0</v>
          </cell>
        </row>
        <row r="7204">
          <cell r="A7204" t="str">
            <v>MIDTTRAFIK</v>
          </cell>
          <cell r="C7204" t="str">
            <v>FLEXTUR</v>
          </cell>
          <cell r="I7204" t="str">
            <v>EB</v>
          </cell>
          <cell r="V7204">
            <v>0</v>
          </cell>
        </row>
        <row r="7205">
          <cell r="A7205" t="str">
            <v>MIDTTRAFIK</v>
          </cell>
          <cell r="C7205" t="str">
            <v>FLEXTUR</v>
          </cell>
          <cell r="I7205" t="str">
            <v>Ture</v>
          </cell>
          <cell r="V7205">
            <v>1</v>
          </cell>
        </row>
        <row r="7206">
          <cell r="A7206" t="str">
            <v>MIDTTRAFIK</v>
          </cell>
          <cell r="C7206" t="str">
            <v>FLEXTUR</v>
          </cell>
          <cell r="I7206" t="str">
            <v>Rejselængde</v>
          </cell>
          <cell r="V7206">
            <v>5</v>
          </cell>
        </row>
        <row r="7207">
          <cell r="A7207" t="str">
            <v>MIDTTRAFIK</v>
          </cell>
          <cell r="C7207" t="str">
            <v>FLEXTUR</v>
          </cell>
          <cell r="I7207" t="str">
            <v>Passagerer</v>
          </cell>
          <cell r="V7207">
            <v>1</v>
          </cell>
        </row>
        <row r="7208">
          <cell r="A7208" t="str">
            <v>MIDTTRAFIK</v>
          </cell>
          <cell r="C7208" t="str">
            <v>FLEXTUR</v>
          </cell>
          <cell r="I7208" t="str">
            <v>Netto</v>
          </cell>
          <cell r="V7208">
            <v>561.62</v>
          </cell>
        </row>
        <row r="7209">
          <cell r="A7209" t="str">
            <v>MIDTTRAFIK</v>
          </cell>
          <cell r="C7209" t="str">
            <v>FLEXTUR</v>
          </cell>
          <cell r="I7209" t="str">
            <v>Adm.omk</v>
          </cell>
          <cell r="V7209">
            <v>0</v>
          </cell>
        </row>
        <row r="7210">
          <cell r="A7210" t="str">
            <v>MIDTTRAFIK</v>
          </cell>
          <cell r="C7210" t="str">
            <v>FLEXTUR</v>
          </cell>
          <cell r="I7210" t="str">
            <v>EB</v>
          </cell>
          <cell r="V7210">
            <v>62</v>
          </cell>
        </row>
        <row r="7211">
          <cell r="A7211" t="str">
            <v>MIDTTRAFIK</v>
          </cell>
          <cell r="C7211" t="str">
            <v>FLEXTUR</v>
          </cell>
          <cell r="I7211" t="str">
            <v>Ture</v>
          </cell>
          <cell r="V7211">
            <v>1</v>
          </cell>
        </row>
        <row r="7212">
          <cell r="A7212" t="str">
            <v>MIDTTRAFIK</v>
          </cell>
          <cell r="C7212" t="str">
            <v>FLEXTUR</v>
          </cell>
          <cell r="I7212" t="str">
            <v>Rejselængde</v>
          </cell>
          <cell r="V7212">
            <v>5</v>
          </cell>
        </row>
        <row r="7213">
          <cell r="A7213" t="str">
            <v>MIDTTRAFIK</v>
          </cell>
          <cell r="C7213" t="str">
            <v>FLEXTUR</v>
          </cell>
          <cell r="I7213" t="str">
            <v>Passagerer</v>
          </cell>
          <cell r="V7213">
            <v>2</v>
          </cell>
        </row>
        <row r="7214">
          <cell r="A7214" t="str">
            <v>MIDTTRAFIK</v>
          </cell>
          <cell r="C7214" t="str">
            <v>FLEXTUR</v>
          </cell>
          <cell r="I7214" t="str">
            <v>Netto</v>
          </cell>
          <cell r="V7214">
            <v>1874.37</v>
          </cell>
        </row>
        <row r="7215">
          <cell r="A7215" t="str">
            <v>MIDTTRAFIK</v>
          </cell>
          <cell r="C7215" t="str">
            <v>FLEXTUR</v>
          </cell>
          <cell r="I7215" t="str">
            <v>Adm.omk</v>
          </cell>
          <cell r="V7215">
            <v>0</v>
          </cell>
        </row>
        <row r="7216">
          <cell r="A7216" t="str">
            <v>MIDTTRAFIK</v>
          </cell>
          <cell r="C7216" t="str">
            <v>FLEXTUR</v>
          </cell>
          <cell r="I7216" t="str">
            <v>EB</v>
          </cell>
          <cell r="V7216">
            <v>416</v>
          </cell>
        </row>
        <row r="7217">
          <cell r="A7217" t="str">
            <v>MIDTTRAFIK</v>
          </cell>
          <cell r="C7217" t="str">
            <v>FLEXTUR</v>
          </cell>
          <cell r="I7217" t="str">
            <v>Ture</v>
          </cell>
          <cell r="V7217">
            <v>8</v>
          </cell>
        </row>
        <row r="7218">
          <cell r="A7218" t="str">
            <v>MIDTTRAFIK</v>
          </cell>
          <cell r="C7218" t="str">
            <v>FLEXTUR</v>
          </cell>
          <cell r="I7218" t="str">
            <v>Rejselængde</v>
          </cell>
          <cell r="V7218">
            <v>59</v>
          </cell>
        </row>
        <row r="7219">
          <cell r="A7219" t="str">
            <v>MIDTTRAFIK</v>
          </cell>
          <cell r="C7219" t="str">
            <v>FLEXTUR</v>
          </cell>
          <cell r="I7219" t="str">
            <v>Passagerer</v>
          </cell>
          <cell r="V7219">
            <v>11</v>
          </cell>
        </row>
        <row r="7220">
          <cell r="A7220" t="str">
            <v>MIDTTRAFIK</v>
          </cell>
          <cell r="C7220" t="str">
            <v>FLEXTUR</v>
          </cell>
          <cell r="I7220" t="str">
            <v>Netto</v>
          </cell>
          <cell r="V7220">
            <v>834.73</v>
          </cell>
        </row>
        <row r="7221">
          <cell r="A7221" t="str">
            <v>MIDTTRAFIK</v>
          </cell>
          <cell r="C7221" t="str">
            <v>FLEXTUR</v>
          </cell>
          <cell r="I7221" t="str">
            <v>Adm.omk</v>
          </cell>
          <cell r="V7221">
            <v>0</v>
          </cell>
        </row>
        <row r="7222">
          <cell r="A7222" t="str">
            <v>MIDTTRAFIK</v>
          </cell>
          <cell r="C7222" t="str">
            <v>FLEXTUR</v>
          </cell>
          <cell r="I7222" t="str">
            <v>EB</v>
          </cell>
          <cell r="V7222">
            <v>144</v>
          </cell>
        </row>
        <row r="7223">
          <cell r="A7223" t="str">
            <v>MIDTTRAFIK</v>
          </cell>
          <cell r="C7223" t="str">
            <v>FLEXTUR</v>
          </cell>
          <cell r="I7223" t="str">
            <v>Ture</v>
          </cell>
          <cell r="V7223">
            <v>3</v>
          </cell>
        </row>
        <row r="7224">
          <cell r="A7224" t="str">
            <v>MIDTTRAFIK</v>
          </cell>
          <cell r="C7224" t="str">
            <v>FLEXTUR</v>
          </cell>
          <cell r="I7224" t="str">
            <v>Rejselængde</v>
          </cell>
          <cell r="V7224">
            <v>21</v>
          </cell>
        </row>
        <row r="7225">
          <cell r="A7225" t="str">
            <v>MIDTTRAFIK</v>
          </cell>
          <cell r="C7225" t="str">
            <v>FLEXTUR</v>
          </cell>
          <cell r="I7225" t="str">
            <v>Passagerer</v>
          </cell>
          <cell r="V7225">
            <v>4</v>
          </cell>
        </row>
        <row r="7226">
          <cell r="A7226" t="str">
            <v>MIDTTRAFIK</v>
          </cell>
          <cell r="C7226" t="str">
            <v>FLEXTUR</v>
          </cell>
          <cell r="I7226" t="str">
            <v>Netto</v>
          </cell>
          <cell r="V7226">
            <v>1758.3300000000002</v>
          </cell>
        </row>
        <row r="7227">
          <cell r="A7227" t="str">
            <v>MIDTTRAFIK</v>
          </cell>
          <cell r="C7227" t="str">
            <v>FLEXTUR</v>
          </cell>
          <cell r="I7227" t="str">
            <v>Adm.omk</v>
          </cell>
          <cell r="V7227">
            <v>0</v>
          </cell>
        </row>
        <row r="7228">
          <cell r="A7228" t="str">
            <v>MIDTTRAFIK</v>
          </cell>
          <cell r="C7228" t="str">
            <v>FLEXTUR</v>
          </cell>
          <cell r="I7228" t="str">
            <v>EB</v>
          </cell>
          <cell r="V7228">
            <v>183</v>
          </cell>
        </row>
        <row r="7229">
          <cell r="A7229" t="str">
            <v>MIDTTRAFIK</v>
          </cell>
          <cell r="C7229" t="str">
            <v>FLEXTUR</v>
          </cell>
          <cell r="I7229" t="str">
            <v>Ture</v>
          </cell>
          <cell r="V7229">
            <v>4</v>
          </cell>
        </row>
        <row r="7230">
          <cell r="A7230" t="str">
            <v>MIDTTRAFIK</v>
          </cell>
          <cell r="C7230" t="str">
            <v>FLEXTUR</v>
          </cell>
          <cell r="I7230" t="str">
            <v>Rejselængde</v>
          </cell>
          <cell r="V7230">
            <v>35</v>
          </cell>
        </row>
        <row r="7231">
          <cell r="A7231" t="str">
            <v>MIDTTRAFIK</v>
          </cell>
          <cell r="C7231" t="str">
            <v>FLEXTUR</v>
          </cell>
          <cell r="I7231" t="str">
            <v>Passagerer</v>
          </cell>
          <cell r="V7231">
            <v>4</v>
          </cell>
        </row>
        <row r="7232">
          <cell r="A7232" t="str">
            <v>MIDTTRAFIK</v>
          </cell>
          <cell r="C7232" t="str">
            <v>FLEXTUR</v>
          </cell>
          <cell r="I7232" t="str">
            <v>Netto</v>
          </cell>
          <cell r="V7232">
            <v>350.27</v>
          </cell>
        </row>
        <row r="7233">
          <cell r="A7233" t="str">
            <v>MIDTTRAFIK</v>
          </cell>
          <cell r="C7233" t="str">
            <v>FLEXTUR</v>
          </cell>
          <cell r="I7233" t="str">
            <v>Adm.omk</v>
          </cell>
          <cell r="V7233">
            <v>0</v>
          </cell>
        </row>
        <row r="7234">
          <cell r="A7234" t="str">
            <v>MIDTTRAFIK</v>
          </cell>
          <cell r="C7234" t="str">
            <v>FLEXTUR</v>
          </cell>
          <cell r="I7234" t="str">
            <v>EB</v>
          </cell>
          <cell r="V7234">
            <v>144</v>
          </cell>
        </row>
        <row r="7235">
          <cell r="A7235" t="str">
            <v>MIDTTRAFIK</v>
          </cell>
          <cell r="C7235" t="str">
            <v>FLEXTUR</v>
          </cell>
          <cell r="I7235" t="str">
            <v>Ture</v>
          </cell>
          <cell r="V7235">
            <v>1</v>
          </cell>
        </row>
        <row r="7236">
          <cell r="A7236" t="str">
            <v>MIDTTRAFIK</v>
          </cell>
          <cell r="C7236" t="str">
            <v>FLEXTUR</v>
          </cell>
          <cell r="I7236" t="str">
            <v>Rejselængde</v>
          </cell>
          <cell r="V7236">
            <v>24</v>
          </cell>
        </row>
        <row r="7237">
          <cell r="A7237" t="str">
            <v>MIDTTRAFIK</v>
          </cell>
          <cell r="C7237" t="str">
            <v>FLEXTUR</v>
          </cell>
          <cell r="I7237" t="str">
            <v>Passagerer</v>
          </cell>
          <cell r="V7237">
            <v>2</v>
          </cell>
        </row>
        <row r="7238">
          <cell r="A7238" t="str">
            <v>MIDTTRAFIK</v>
          </cell>
          <cell r="C7238" t="str">
            <v>FLEXTUR</v>
          </cell>
          <cell r="I7238" t="str">
            <v>Netto</v>
          </cell>
          <cell r="V7238">
            <v>-839.36</v>
          </cell>
        </row>
        <row r="7239">
          <cell r="A7239" t="str">
            <v>MIDTTRAFIK</v>
          </cell>
          <cell r="C7239" t="str">
            <v>FLEXTUR</v>
          </cell>
          <cell r="I7239" t="str">
            <v>Adm.omk</v>
          </cell>
          <cell r="V7239">
            <v>0</v>
          </cell>
        </row>
        <row r="7240">
          <cell r="A7240" t="str">
            <v>MIDTTRAFIK</v>
          </cell>
          <cell r="C7240" t="str">
            <v>FLEXTUR</v>
          </cell>
          <cell r="I7240" t="str">
            <v>EB</v>
          </cell>
          <cell r="V7240">
            <v>1290</v>
          </cell>
        </row>
        <row r="7241">
          <cell r="A7241" t="str">
            <v>MIDTTRAFIK</v>
          </cell>
          <cell r="C7241" t="str">
            <v>FLEXTUR</v>
          </cell>
          <cell r="I7241" t="str">
            <v>Ture</v>
          </cell>
          <cell r="V7241">
            <v>1</v>
          </cell>
        </row>
        <row r="7242">
          <cell r="A7242" t="str">
            <v>MIDTTRAFIK</v>
          </cell>
          <cell r="C7242" t="str">
            <v>FLEXTUR</v>
          </cell>
          <cell r="I7242" t="str">
            <v>Rejselængde</v>
          </cell>
          <cell r="V7242">
            <v>86</v>
          </cell>
        </row>
        <row r="7243">
          <cell r="A7243" t="str">
            <v>MIDTTRAFIK</v>
          </cell>
          <cell r="C7243" t="str">
            <v>FLEXTUR</v>
          </cell>
          <cell r="I7243" t="str">
            <v>Passagerer</v>
          </cell>
          <cell r="V7243">
            <v>1</v>
          </cell>
        </row>
        <row r="7244">
          <cell r="A7244" t="str">
            <v>MIDTTRAFIK</v>
          </cell>
          <cell r="C7244" t="str">
            <v>FLEXTUR</v>
          </cell>
          <cell r="I7244" t="str">
            <v>Netto</v>
          </cell>
          <cell r="V7244">
            <v>143.47999999999999</v>
          </cell>
        </row>
        <row r="7245">
          <cell r="A7245" t="str">
            <v>MIDTTRAFIK</v>
          </cell>
          <cell r="C7245" t="str">
            <v>FLEXTUR</v>
          </cell>
          <cell r="I7245" t="str">
            <v>Adm.omk</v>
          </cell>
          <cell r="V7245">
            <v>0</v>
          </cell>
        </row>
        <row r="7246">
          <cell r="A7246" t="str">
            <v>MIDTTRAFIK</v>
          </cell>
          <cell r="C7246" t="str">
            <v>FLEXTUR</v>
          </cell>
          <cell r="I7246" t="str">
            <v>EB</v>
          </cell>
          <cell r="V7246">
            <v>322</v>
          </cell>
        </row>
        <row r="7247">
          <cell r="A7247" t="str">
            <v>MIDTTRAFIK</v>
          </cell>
          <cell r="C7247" t="str">
            <v>FLEXTUR</v>
          </cell>
          <cell r="I7247" t="str">
            <v>Ture</v>
          </cell>
          <cell r="V7247">
            <v>1</v>
          </cell>
        </row>
        <row r="7248">
          <cell r="A7248" t="str">
            <v>MIDTTRAFIK</v>
          </cell>
          <cell r="C7248" t="str">
            <v>FLEXTUR</v>
          </cell>
          <cell r="I7248" t="str">
            <v>Rejselængde</v>
          </cell>
          <cell r="V7248">
            <v>23</v>
          </cell>
        </row>
        <row r="7249">
          <cell r="A7249" t="str">
            <v>MIDTTRAFIK</v>
          </cell>
          <cell r="C7249" t="str">
            <v>FLEXTUR</v>
          </cell>
          <cell r="I7249" t="str">
            <v>Passagerer</v>
          </cell>
          <cell r="V7249">
            <v>1</v>
          </cell>
        </row>
        <row r="7250">
          <cell r="A7250" t="str">
            <v>MIDTTRAFIK</v>
          </cell>
          <cell r="C7250" t="str">
            <v>FLEXTUR</v>
          </cell>
          <cell r="I7250" t="str">
            <v>Netto</v>
          </cell>
          <cell r="V7250">
            <v>27259.41</v>
          </cell>
        </row>
        <row r="7251">
          <cell r="A7251" t="str">
            <v>MIDTTRAFIK</v>
          </cell>
          <cell r="C7251" t="str">
            <v>FLEXTUR</v>
          </cell>
          <cell r="I7251" t="str">
            <v>Adm.omk</v>
          </cell>
          <cell r="V7251">
            <v>0</v>
          </cell>
        </row>
        <row r="7252">
          <cell r="A7252" t="str">
            <v>MIDTTRAFIK</v>
          </cell>
          <cell r="C7252" t="str">
            <v>FLEXTUR</v>
          </cell>
          <cell r="I7252" t="str">
            <v>EB</v>
          </cell>
          <cell r="V7252">
            <v>732232</v>
          </cell>
        </row>
        <row r="7253">
          <cell r="A7253" t="str">
            <v>MIDTTRAFIK</v>
          </cell>
          <cell r="C7253" t="str">
            <v>FLEXTUR</v>
          </cell>
          <cell r="I7253" t="str">
            <v>Ture</v>
          </cell>
          <cell r="V7253">
            <v>5068</v>
          </cell>
        </row>
        <row r="7254">
          <cell r="A7254" t="str">
            <v>MIDTTRAFIK</v>
          </cell>
          <cell r="C7254" t="str">
            <v>FLEXTUR</v>
          </cell>
          <cell r="I7254" t="str">
            <v>Rejselængde</v>
          </cell>
          <cell r="V7254">
            <v>36093</v>
          </cell>
        </row>
        <row r="7255">
          <cell r="A7255" t="str">
            <v>MIDTTRAFIK</v>
          </cell>
          <cell r="C7255" t="str">
            <v>FLEXTUR</v>
          </cell>
          <cell r="I7255" t="str">
            <v>Passagerer</v>
          </cell>
          <cell r="V7255">
            <v>5481</v>
          </cell>
        </row>
        <row r="7256">
          <cell r="A7256" t="str">
            <v>MIDTTRAFIK</v>
          </cell>
          <cell r="C7256" t="str">
            <v>FLEXTUR</v>
          </cell>
          <cell r="I7256" t="str">
            <v>Netto</v>
          </cell>
          <cell r="V7256">
            <v>-243.77</v>
          </cell>
        </row>
        <row r="7257">
          <cell r="A7257" t="str">
            <v>MIDTTRAFIK</v>
          </cell>
          <cell r="C7257" t="str">
            <v>FLEXTUR</v>
          </cell>
          <cell r="I7257" t="str">
            <v>Adm.omk</v>
          </cell>
          <cell r="V7257">
            <v>0</v>
          </cell>
        </row>
        <row r="7258">
          <cell r="A7258" t="str">
            <v>MIDTTRAFIK</v>
          </cell>
          <cell r="C7258" t="str">
            <v>FLEXTUR</v>
          </cell>
          <cell r="I7258" t="str">
            <v>EB</v>
          </cell>
          <cell r="V7258">
            <v>675</v>
          </cell>
        </row>
        <row r="7259">
          <cell r="A7259" t="str">
            <v>MIDTTRAFIK</v>
          </cell>
          <cell r="C7259" t="str">
            <v>FLEXTUR</v>
          </cell>
          <cell r="I7259" t="str">
            <v>Ture</v>
          </cell>
          <cell r="V7259">
            <v>1</v>
          </cell>
        </row>
        <row r="7260">
          <cell r="A7260" t="str">
            <v>MIDTTRAFIK</v>
          </cell>
          <cell r="C7260" t="str">
            <v>FLEXTUR</v>
          </cell>
          <cell r="I7260" t="str">
            <v>Rejselængde</v>
          </cell>
          <cell r="V7260">
            <v>15</v>
          </cell>
        </row>
        <row r="7261">
          <cell r="A7261" t="str">
            <v>MIDTTRAFIK</v>
          </cell>
          <cell r="C7261" t="str">
            <v>FLEXTUR</v>
          </cell>
          <cell r="I7261" t="str">
            <v>Passagerer</v>
          </cell>
          <cell r="V7261">
            <v>3</v>
          </cell>
        </row>
        <row r="7262">
          <cell r="A7262" t="str">
            <v>MIDTTRAFIK</v>
          </cell>
          <cell r="C7262" t="str">
            <v>FLEXTUR</v>
          </cell>
          <cell r="I7262" t="str">
            <v>Netto</v>
          </cell>
          <cell r="V7262">
            <v>69.41</v>
          </cell>
        </row>
        <row r="7263">
          <cell r="A7263" t="str">
            <v>MIDTTRAFIK</v>
          </cell>
          <cell r="C7263" t="str">
            <v>FLEXTUR</v>
          </cell>
          <cell r="I7263" t="str">
            <v>Adm.omk</v>
          </cell>
          <cell r="V7263">
            <v>0</v>
          </cell>
        </row>
        <row r="7264">
          <cell r="A7264" t="str">
            <v>MIDTTRAFIK</v>
          </cell>
          <cell r="C7264" t="str">
            <v>FLEXTUR</v>
          </cell>
          <cell r="I7264" t="str">
            <v>EB</v>
          </cell>
          <cell r="V7264">
            <v>110</v>
          </cell>
        </row>
        <row r="7265">
          <cell r="A7265" t="str">
            <v>MIDTTRAFIK</v>
          </cell>
          <cell r="C7265" t="str">
            <v>FLEXTUR</v>
          </cell>
          <cell r="I7265" t="str">
            <v>Ture</v>
          </cell>
          <cell r="V7265">
            <v>1</v>
          </cell>
        </row>
        <row r="7266">
          <cell r="A7266" t="str">
            <v>MIDTTRAFIK</v>
          </cell>
          <cell r="C7266" t="str">
            <v>FLEXTUR</v>
          </cell>
          <cell r="I7266" t="str">
            <v>Rejselængde</v>
          </cell>
          <cell r="V7266">
            <v>6</v>
          </cell>
        </row>
        <row r="7267">
          <cell r="A7267" t="str">
            <v>MIDTTRAFIK</v>
          </cell>
          <cell r="C7267" t="str">
            <v>FLEXTUR</v>
          </cell>
          <cell r="I7267" t="str">
            <v>Passagerer</v>
          </cell>
          <cell r="V7267">
            <v>1</v>
          </cell>
        </row>
        <row r="7268">
          <cell r="A7268" t="str">
            <v>MIDTTRAFIK</v>
          </cell>
          <cell r="C7268" t="str">
            <v>FLEXTUR</v>
          </cell>
          <cell r="I7268" t="str">
            <v>Netto</v>
          </cell>
          <cell r="V7268">
            <v>16475.68</v>
          </cell>
        </row>
        <row r="7269">
          <cell r="A7269" t="str">
            <v>MIDTTRAFIK</v>
          </cell>
          <cell r="C7269" t="str">
            <v>FLEXTUR</v>
          </cell>
          <cell r="I7269" t="str">
            <v>Adm.omk</v>
          </cell>
          <cell r="V7269">
            <v>0</v>
          </cell>
        </row>
        <row r="7270">
          <cell r="A7270" t="str">
            <v>MIDTTRAFIK</v>
          </cell>
          <cell r="C7270" t="str">
            <v>FLEXTUR</v>
          </cell>
          <cell r="I7270" t="str">
            <v>EB</v>
          </cell>
          <cell r="V7270">
            <v>397327</v>
          </cell>
        </row>
        <row r="7271">
          <cell r="A7271" t="str">
            <v>MIDTTRAFIK</v>
          </cell>
          <cell r="C7271" t="str">
            <v>FLEXTUR</v>
          </cell>
          <cell r="I7271" t="str">
            <v>Ture</v>
          </cell>
          <cell r="V7271">
            <v>2749</v>
          </cell>
        </row>
        <row r="7272">
          <cell r="A7272" t="str">
            <v>MIDTTRAFIK</v>
          </cell>
          <cell r="C7272" t="str">
            <v>FLEXTUR</v>
          </cell>
          <cell r="I7272" t="str">
            <v>Rejselængde</v>
          </cell>
          <cell r="V7272">
            <v>18265</v>
          </cell>
        </row>
        <row r="7273">
          <cell r="A7273" t="str">
            <v>MIDTTRAFIK</v>
          </cell>
          <cell r="C7273" t="str">
            <v>FLEXTUR</v>
          </cell>
          <cell r="I7273" t="str">
            <v>Passagerer</v>
          </cell>
          <cell r="V7273">
            <v>2851</v>
          </cell>
        </row>
        <row r="7274">
          <cell r="A7274" t="str">
            <v>MIDTTRAFIK</v>
          </cell>
          <cell r="C7274" t="str">
            <v>FLEXTUR</v>
          </cell>
          <cell r="I7274" t="str">
            <v>Netto</v>
          </cell>
          <cell r="V7274">
            <v>123.26</v>
          </cell>
        </row>
        <row r="7275">
          <cell r="A7275" t="str">
            <v>MIDTTRAFIK</v>
          </cell>
          <cell r="C7275" t="str">
            <v>FLEXTUR</v>
          </cell>
          <cell r="I7275" t="str">
            <v>Adm.omk</v>
          </cell>
          <cell r="V7275">
            <v>0</v>
          </cell>
        </row>
        <row r="7276">
          <cell r="A7276" t="str">
            <v>MIDTTRAFIK</v>
          </cell>
          <cell r="C7276" t="str">
            <v>FLEXTUR</v>
          </cell>
          <cell r="I7276" t="str">
            <v>EB</v>
          </cell>
          <cell r="V7276">
            <v>0</v>
          </cell>
        </row>
        <row r="7277">
          <cell r="A7277" t="str">
            <v>MIDTTRAFIK</v>
          </cell>
          <cell r="C7277" t="str">
            <v>FLEXTUR</v>
          </cell>
          <cell r="I7277" t="str">
            <v>Ture</v>
          </cell>
          <cell r="V7277">
            <v>1</v>
          </cell>
        </row>
        <row r="7278">
          <cell r="A7278" t="str">
            <v>MIDTTRAFIK</v>
          </cell>
          <cell r="C7278" t="str">
            <v>FLEXTUR</v>
          </cell>
          <cell r="I7278" t="str">
            <v>Rejselængde</v>
          </cell>
          <cell r="V7278">
            <v>5</v>
          </cell>
        </row>
        <row r="7279">
          <cell r="A7279" t="str">
            <v>MIDTTRAFIK</v>
          </cell>
          <cell r="C7279" t="str">
            <v>FLEXTUR</v>
          </cell>
          <cell r="I7279" t="str">
            <v>Passagerer</v>
          </cell>
          <cell r="V7279">
            <v>1</v>
          </cell>
        </row>
        <row r="7280">
          <cell r="A7280" t="str">
            <v>MIDTTRAFIK</v>
          </cell>
          <cell r="C7280" t="str">
            <v>FLEXTUR</v>
          </cell>
          <cell r="I7280" t="str">
            <v>Netto</v>
          </cell>
          <cell r="V7280">
            <v>19424.019999999997</v>
          </cell>
        </row>
        <row r="7281">
          <cell r="A7281" t="str">
            <v>MIDTTRAFIK</v>
          </cell>
          <cell r="C7281" t="str">
            <v>FLEXTUR</v>
          </cell>
          <cell r="I7281" t="str">
            <v>Adm.omk</v>
          </cell>
          <cell r="V7281">
            <v>0</v>
          </cell>
        </row>
        <row r="7282">
          <cell r="A7282" t="str">
            <v>MIDTTRAFIK</v>
          </cell>
          <cell r="C7282" t="str">
            <v>FLEXTUR</v>
          </cell>
          <cell r="I7282" t="str">
            <v>EB</v>
          </cell>
          <cell r="V7282">
            <v>51547</v>
          </cell>
        </row>
        <row r="7283">
          <cell r="A7283" t="str">
            <v>MIDTTRAFIK</v>
          </cell>
          <cell r="C7283" t="str">
            <v>FLEXTUR</v>
          </cell>
          <cell r="I7283" t="str">
            <v>Ture</v>
          </cell>
          <cell r="V7283">
            <v>284</v>
          </cell>
        </row>
        <row r="7284">
          <cell r="A7284" t="str">
            <v>MIDTTRAFIK</v>
          </cell>
          <cell r="C7284" t="str">
            <v>FLEXTUR</v>
          </cell>
          <cell r="I7284" t="str">
            <v>Rejselængde</v>
          </cell>
          <cell r="V7284">
            <v>4252</v>
          </cell>
        </row>
        <row r="7285">
          <cell r="A7285" t="str">
            <v>MIDTTRAFIK</v>
          </cell>
          <cell r="C7285" t="str">
            <v>FLEXTUR</v>
          </cell>
          <cell r="I7285" t="str">
            <v>Passagerer</v>
          </cell>
          <cell r="V7285">
            <v>318</v>
          </cell>
        </row>
        <row r="7286">
          <cell r="A7286" t="str">
            <v>MIDTTRAFIK</v>
          </cell>
          <cell r="C7286" t="str">
            <v>FLEXTUR</v>
          </cell>
          <cell r="I7286" t="str">
            <v>Netto</v>
          </cell>
          <cell r="V7286">
            <v>8997.33</v>
          </cell>
        </row>
        <row r="7287">
          <cell r="A7287" t="str">
            <v>MIDTTRAFIK</v>
          </cell>
          <cell r="C7287" t="str">
            <v>FLEXTUR</v>
          </cell>
          <cell r="I7287" t="str">
            <v>Adm.omk</v>
          </cell>
          <cell r="V7287">
            <v>0</v>
          </cell>
        </row>
        <row r="7288">
          <cell r="A7288" t="str">
            <v>MIDTTRAFIK</v>
          </cell>
          <cell r="C7288" t="str">
            <v>FLEXTUR</v>
          </cell>
          <cell r="I7288" t="str">
            <v>EB</v>
          </cell>
          <cell r="V7288">
            <v>36848</v>
          </cell>
        </row>
        <row r="7289">
          <cell r="A7289" t="str">
            <v>MIDTTRAFIK</v>
          </cell>
          <cell r="C7289" t="str">
            <v>FLEXTUR</v>
          </cell>
          <cell r="I7289" t="str">
            <v>Ture</v>
          </cell>
          <cell r="V7289">
            <v>185</v>
          </cell>
        </row>
        <row r="7290">
          <cell r="A7290" t="str">
            <v>MIDTTRAFIK</v>
          </cell>
          <cell r="C7290" t="str">
            <v>FLEXTUR</v>
          </cell>
          <cell r="I7290" t="str">
            <v>Rejselængde</v>
          </cell>
          <cell r="V7290">
            <v>2836</v>
          </cell>
        </row>
        <row r="7291">
          <cell r="A7291" t="str">
            <v>MIDTTRAFIK</v>
          </cell>
          <cell r="C7291" t="str">
            <v>FLEXTUR</v>
          </cell>
          <cell r="I7291" t="str">
            <v>Passagerer</v>
          </cell>
          <cell r="V7291">
            <v>209</v>
          </cell>
        </row>
        <row r="7292">
          <cell r="A7292" t="str">
            <v>MIDTTRAFIK</v>
          </cell>
          <cell r="C7292" t="str">
            <v>FLEXTUR</v>
          </cell>
          <cell r="I7292" t="str">
            <v>Netto</v>
          </cell>
          <cell r="V7292">
            <v>706.71999999999991</v>
          </cell>
        </row>
        <row r="7293">
          <cell r="A7293" t="str">
            <v>MIDTTRAFIK</v>
          </cell>
          <cell r="C7293" t="str">
            <v>FLEXTUR</v>
          </cell>
          <cell r="I7293" t="str">
            <v>Adm.omk</v>
          </cell>
          <cell r="V7293">
            <v>0</v>
          </cell>
        </row>
        <row r="7294">
          <cell r="A7294" t="str">
            <v>MIDTTRAFIK</v>
          </cell>
          <cell r="C7294" t="str">
            <v>FLEXTUR</v>
          </cell>
          <cell r="I7294" t="str">
            <v>EB</v>
          </cell>
          <cell r="V7294">
            <v>1380</v>
          </cell>
        </row>
        <row r="7295">
          <cell r="A7295" t="str">
            <v>MIDTTRAFIK</v>
          </cell>
          <cell r="C7295" t="str">
            <v>FLEXTUR</v>
          </cell>
          <cell r="I7295" t="str">
            <v>Ture</v>
          </cell>
          <cell r="V7295">
            <v>12</v>
          </cell>
        </row>
        <row r="7296">
          <cell r="A7296" t="str">
            <v>MIDTTRAFIK</v>
          </cell>
          <cell r="C7296" t="str">
            <v>FLEXTUR</v>
          </cell>
          <cell r="I7296" t="str">
            <v>Rejselængde</v>
          </cell>
          <cell r="V7296">
            <v>55</v>
          </cell>
        </row>
        <row r="7297">
          <cell r="A7297" t="str">
            <v>MIDTTRAFIK</v>
          </cell>
          <cell r="C7297" t="str">
            <v>FLEXTUR</v>
          </cell>
          <cell r="I7297" t="str">
            <v>Passagerer</v>
          </cell>
          <cell r="V7297">
            <v>13</v>
          </cell>
        </row>
        <row r="7298">
          <cell r="A7298" t="str">
            <v>MIDTTRAFIK</v>
          </cell>
          <cell r="C7298" t="str">
            <v>FLEXTUR</v>
          </cell>
          <cell r="I7298" t="str">
            <v>Netto</v>
          </cell>
          <cell r="V7298">
            <v>-13517.730000000001</v>
          </cell>
        </row>
        <row r="7299">
          <cell r="A7299" t="str">
            <v>MIDTTRAFIK</v>
          </cell>
          <cell r="C7299" t="str">
            <v>FLEXTUR</v>
          </cell>
          <cell r="I7299" t="str">
            <v>Adm.omk</v>
          </cell>
          <cell r="V7299">
            <v>0</v>
          </cell>
        </row>
        <row r="7300">
          <cell r="A7300" t="str">
            <v>MIDTTRAFIK</v>
          </cell>
          <cell r="C7300" t="str">
            <v>FLEXTUR</v>
          </cell>
          <cell r="I7300" t="str">
            <v>EB</v>
          </cell>
          <cell r="V7300">
            <v>62000</v>
          </cell>
        </row>
        <row r="7301">
          <cell r="A7301" t="str">
            <v>MIDTTRAFIK</v>
          </cell>
          <cell r="C7301" t="str">
            <v>FLEXTUR</v>
          </cell>
          <cell r="I7301" t="str">
            <v>Ture</v>
          </cell>
          <cell r="V7301">
            <v>226</v>
          </cell>
        </row>
        <row r="7302">
          <cell r="A7302" t="str">
            <v>MIDTTRAFIK</v>
          </cell>
          <cell r="C7302" t="str">
            <v>FLEXTUR</v>
          </cell>
          <cell r="I7302" t="str">
            <v>Rejselængde</v>
          </cell>
          <cell r="V7302">
            <v>4100</v>
          </cell>
        </row>
        <row r="7303">
          <cell r="A7303" t="str">
            <v>MIDTTRAFIK</v>
          </cell>
          <cell r="C7303" t="str">
            <v>FLEXTUR</v>
          </cell>
          <cell r="I7303" t="str">
            <v>Passagerer</v>
          </cell>
          <cell r="V7303">
            <v>235</v>
          </cell>
        </row>
        <row r="7304">
          <cell r="A7304" t="str">
            <v>MIDTTRAFIK</v>
          </cell>
          <cell r="C7304" t="str">
            <v>FLEXTUR</v>
          </cell>
          <cell r="I7304" t="str">
            <v>Netto</v>
          </cell>
          <cell r="V7304">
            <v>-2806.74</v>
          </cell>
        </row>
        <row r="7305">
          <cell r="A7305" t="str">
            <v>MIDTTRAFIK</v>
          </cell>
          <cell r="C7305" t="str">
            <v>FLEXTUR</v>
          </cell>
          <cell r="I7305" t="str">
            <v>Adm.omk</v>
          </cell>
          <cell r="V7305">
            <v>0</v>
          </cell>
        </row>
        <row r="7306">
          <cell r="A7306" t="str">
            <v>MIDTTRAFIK</v>
          </cell>
          <cell r="C7306" t="str">
            <v>FLEXTUR</v>
          </cell>
          <cell r="I7306" t="str">
            <v>EB</v>
          </cell>
          <cell r="V7306">
            <v>18322</v>
          </cell>
        </row>
        <row r="7307">
          <cell r="A7307" t="str">
            <v>MIDTTRAFIK</v>
          </cell>
          <cell r="C7307" t="str">
            <v>FLEXTUR</v>
          </cell>
          <cell r="I7307" t="str">
            <v>Ture</v>
          </cell>
          <cell r="V7307">
            <v>54</v>
          </cell>
        </row>
        <row r="7308">
          <cell r="A7308" t="str">
            <v>MIDTTRAFIK</v>
          </cell>
          <cell r="C7308" t="str">
            <v>FLEXTUR</v>
          </cell>
          <cell r="I7308" t="str">
            <v>Rejselængde</v>
          </cell>
          <cell r="V7308">
            <v>1076</v>
          </cell>
        </row>
        <row r="7309">
          <cell r="A7309" t="str">
            <v>MIDTTRAFIK</v>
          </cell>
          <cell r="C7309" t="str">
            <v>FLEXTUR</v>
          </cell>
          <cell r="I7309" t="str">
            <v>Passagerer</v>
          </cell>
          <cell r="V7309">
            <v>60</v>
          </cell>
        </row>
        <row r="7310">
          <cell r="A7310" t="str">
            <v>MIDTTRAFIK</v>
          </cell>
          <cell r="C7310" t="str">
            <v>FLEXTUR</v>
          </cell>
          <cell r="I7310" t="str">
            <v>Netto</v>
          </cell>
          <cell r="V7310">
            <v>677.62000000000012</v>
          </cell>
        </row>
        <row r="7311">
          <cell r="A7311" t="str">
            <v>MIDTTRAFIK</v>
          </cell>
          <cell r="C7311" t="str">
            <v>FLEXTUR</v>
          </cell>
          <cell r="I7311" t="str">
            <v>Adm.omk</v>
          </cell>
          <cell r="V7311">
            <v>0</v>
          </cell>
        </row>
        <row r="7312">
          <cell r="A7312" t="str">
            <v>MIDTTRAFIK</v>
          </cell>
          <cell r="C7312" t="str">
            <v>FLEXTUR</v>
          </cell>
          <cell r="I7312" t="str">
            <v>EB</v>
          </cell>
          <cell r="V7312">
            <v>6512</v>
          </cell>
        </row>
        <row r="7313">
          <cell r="A7313" t="str">
            <v>MIDTTRAFIK</v>
          </cell>
          <cell r="C7313" t="str">
            <v>FLEXTUR</v>
          </cell>
          <cell r="I7313" t="str">
            <v>Ture</v>
          </cell>
          <cell r="V7313">
            <v>30</v>
          </cell>
        </row>
        <row r="7314">
          <cell r="A7314" t="str">
            <v>MIDTTRAFIK</v>
          </cell>
          <cell r="C7314" t="str">
            <v>FLEXTUR</v>
          </cell>
          <cell r="I7314" t="str">
            <v>Rejselængde</v>
          </cell>
          <cell r="V7314">
            <v>600</v>
          </cell>
        </row>
        <row r="7315">
          <cell r="A7315" t="str">
            <v>MIDTTRAFIK</v>
          </cell>
          <cell r="C7315" t="str">
            <v>FLEXTUR</v>
          </cell>
          <cell r="I7315" t="str">
            <v>Passagerer</v>
          </cell>
          <cell r="V7315">
            <v>35</v>
          </cell>
        </row>
        <row r="7316">
          <cell r="A7316" t="str">
            <v>MIDTTRAFIK</v>
          </cell>
          <cell r="C7316" t="str">
            <v>FLEXTUR</v>
          </cell>
          <cell r="I7316" t="str">
            <v>Netto</v>
          </cell>
          <cell r="V7316">
            <v>1414.6</v>
          </cell>
        </row>
        <row r="7317">
          <cell r="A7317" t="str">
            <v>MIDTTRAFIK</v>
          </cell>
          <cell r="C7317" t="str">
            <v>FLEXTUR</v>
          </cell>
          <cell r="I7317" t="str">
            <v>Adm.omk</v>
          </cell>
          <cell r="V7317">
            <v>0</v>
          </cell>
        </row>
        <row r="7318">
          <cell r="A7318" t="str">
            <v>MIDTTRAFIK</v>
          </cell>
          <cell r="C7318" t="str">
            <v>FLEXTUR</v>
          </cell>
          <cell r="I7318" t="str">
            <v>EB</v>
          </cell>
          <cell r="V7318">
            <v>2668</v>
          </cell>
        </row>
        <row r="7319">
          <cell r="A7319" t="str">
            <v>MIDTTRAFIK</v>
          </cell>
          <cell r="C7319" t="str">
            <v>FLEXTUR</v>
          </cell>
          <cell r="I7319" t="str">
            <v>Ture</v>
          </cell>
          <cell r="V7319">
            <v>18</v>
          </cell>
        </row>
        <row r="7320">
          <cell r="A7320" t="str">
            <v>MIDTTRAFIK</v>
          </cell>
          <cell r="C7320" t="str">
            <v>FLEXTUR</v>
          </cell>
          <cell r="I7320" t="str">
            <v>Rejselængde</v>
          </cell>
          <cell r="V7320">
            <v>332</v>
          </cell>
        </row>
        <row r="7321">
          <cell r="A7321" t="str">
            <v>MIDTTRAFIK</v>
          </cell>
          <cell r="C7321" t="str">
            <v>FLEXTUR</v>
          </cell>
          <cell r="I7321" t="str">
            <v>Passagerer</v>
          </cell>
          <cell r="V7321">
            <v>18</v>
          </cell>
        </row>
        <row r="7322">
          <cell r="A7322" t="str">
            <v>MIDTTRAFIK</v>
          </cell>
          <cell r="C7322" t="str">
            <v>FLEXTUR</v>
          </cell>
          <cell r="I7322" t="str">
            <v>Netto</v>
          </cell>
          <cell r="V7322">
            <v>-1182</v>
          </cell>
        </row>
        <row r="7323">
          <cell r="A7323" t="str">
            <v>MIDTTRAFIK</v>
          </cell>
          <cell r="C7323" t="str">
            <v>FLEXTUR</v>
          </cell>
          <cell r="I7323" t="str">
            <v>Adm.omk</v>
          </cell>
          <cell r="V7323">
            <v>0</v>
          </cell>
        </row>
        <row r="7324">
          <cell r="A7324" t="str">
            <v>MIDTTRAFIK</v>
          </cell>
          <cell r="C7324" t="str">
            <v>FLEXTUR</v>
          </cell>
          <cell r="I7324" t="str">
            <v>EB</v>
          </cell>
          <cell r="V7324">
            <v>2226</v>
          </cell>
        </row>
        <row r="7325">
          <cell r="A7325" t="str">
            <v>MIDTTRAFIK</v>
          </cell>
          <cell r="C7325" t="str">
            <v>FLEXTUR</v>
          </cell>
          <cell r="I7325" t="str">
            <v>Ture</v>
          </cell>
          <cell r="V7325">
            <v>1</v>
          </cell>
        </row>
        <row r="7326">
          <cell r="A7326" t="str">
            <v>MIDTTRAFIK</v>
          </cell>
          <cell r="C7326" t="str">
            <v>FLEXTUR</v>
          </cell>
          <cell r="I7326" t="str">
            <v>Rejselængde</v>
          </cell>
          <cell r="V7326">
            <v>160</v>
          </cell>
        </row>
        <row r="7327">
          <cell r="A7327" t="str">
            <v>MIDTTRAFIK</v>
          </cell>
          <cell r="C7327" t="str">
            <v>FLEXTUR</v>
          </cell>
          <cell r="I7327" t="str">
            <v>Passagerer</v>
          </cell>
          <cell r="V7327">
            <v>1</v>
          </cell>
        </row>
        <row r="7328">
          <cell r="A7328" t="str">
            <v>MIDTTRAFIK</v>
          </cell>
          <cell r="C7328" t="str">
            <v>FLEXTUR</v>
          </cell>
          <cell r="I7328" t="str">
            <v>Netto</v>
          </cell>
          <cell r="V7328">
            <v>-4773.53</v>
          </cell>
        </row>
        <row r="7329">
          <cell r="A7329" t="str">
            <v>MIDTTRAFIK</v>
          </cell>
          <cell r="C7329" t="str">
            <v>FLEXTUR</v>
          </cell>
          <cell r="I7329" t="str">
            <v>Adm.omk</v>
          </cell>
          <cell r="V7329">
            <v>0</v>
          </cell>
        </row>
        <row r="7330">
          <cell r="A7330" t="str">
            <v>MIDTTRAFIK</v>
          </cell>
          <cell r="C7330" t="str">
            <v>FLEXTUR</v>
          </cell>
          <cell r="I7330" t="str">
            <v>EB</v>
          </cell>
          <cell r="V7330">
            <v>30963</v>
          </cell>
        </row>
        <row r="7331">
          <cell r="A7331" t="str">
            <v>MIDTTRAFIK</v>
          </cell>
          <cell r="C7331" t="str">
            <v>FLEXTUR</v>
          </cell>
          <cell r="I7331" t="str">
            <v>Ture</v>
          </cell>
          <cell r="V7331">
            <v>130</v>
          </cell>
        </row>
        <row r="7332">
          <cell r="A7332" t="str">
            <v>MIDTTRAFIK</v>
          </cell>
          <cell r="C7332" t="str">
            <v>FLEXTUR</v>
          </cell>
          <cell r="I7332" t="str">
            <v>Rejselængde</v>
          </cell>
          <cell r="V7332">
            <v>1953</v>
          </cell>
        </row>
        <row r="7333">
          <cell r="A7333" t="str">
            <v>MIDTTRAFIK</v>
          </cell>
          <cell r="C7333" t="str">
            <v>FLEXTUR</v>
          </cell>
          <cell r="I7333" t="str">
            <v>Passagerer</v>
          </cell>
          <cell r="V7333">
            <v>137</v>
          </cell>
        </row>
        <row r="7334">
          <cell r="A7334" t="str">
            <v>MIDTTRAFIK</v>
          </cell>
          <cell r="C7334" t="str">
            <v>FLEXTUR</v>
          </cell>
          <cell r="I7334" t="str">
            <v>Netto</v>
          </cell>
          <cell r="V7334">
            <v>-1817.21</v>
          </cell>
        </row>
        <row r="7335">
          <cell r="A7335" t="str">
            <v>MIDTTRAFIK</v>
          </cell>
          <cell r="C7335" t="str">
            <v>FLEXTUR</v>
          </cell>
          <cell r="I7335" t="str">
            <v>Adm.omk</v>
          </cell>
          <cell r="V7335">
            <v>0</v>
          </cell>
        </row>
        <row r="7336">
          <cell r="A7336" t="str">
            <v>MIDTTRAFIK</v>
          </cell>
          <cell r="C7336" t="str">
            <v>FLEXTUR</v>
          </cell>
          <cell r="I7336" t="str">
            <v>EB</v>
          </cell>
          <cell r="V7336">
            <v>26358</v>
          </cell>
        </row>
        <row r="7337">
          <cell r="A7337" t="str">
            <v>MIDTTRAFIK</v>
          </cell>
          <cell r="C7337" t="str">
            <v>FLEXTUR</v>
          </cell>
          <cell r="I7337" t="str">
            <v>Ture</v>
          </cell>
          <cell r="V7337">
            <v>130</v>
          </cell>
        </row>
        <row r="7338">
          <cell r="A7338" t="str">
            <v>MIDTTRAFIK</v>
          </cell>
          <cell r="C7338" t="str">
            <v>FLEXTUR</v>
          </cell>
          <cell r="I7338" t="str">
            <v>Rejselængde</v>
          </cell>
          <cell r="V7338">
            <v>1691</v>
          </cell>
        </row>
        <row r="7339">
          <cell r="A7339" t="str">
            <v>MIDTTRAFIK</v>
          </cell>
          <cell r="C7339" t="str">
            <v>FLEXTUR</v>
          </cell>
          <cell r="I7339" t="str">
            <v>Passagerer</v>
          </cell>
          <cell r="V7339">
            <v>134</v>
          </cell>
        </row>
        <row r="7340">
          <cell r="A7340" t="str">
            <v>MIDTTRAFIK</v>
          </cell>
          <cell r="C7340" t="str">
            <v>FLEXTUR</v>
          </cell>
          <cell r="I7340" t="str">
            <v>Netto</v>
          </cell>
          <cell r="V7340">
            <v>65.55</v>
          </cell>
        </row>
        <row r="7341">
          <cell r="A7341" t="str">
            <v>MIDTTRAFIK</v>
          </cell>
          <cell r="C7341" t="str">
            <v>FLEXTUR</v>
          </cell>
          <cell r="I7341" t="str">
            <v>Adm.omk</v>
          </cell>
          <cell r="V7341">
            <v>0</v>
          </cell>
        </row>
        <row r="7342">
          <cell r="A7342" t="str">
            <v>MIDTTRAFIK</v>
          </cell>
          <cell r="C7342" t="str">
            <v>FLEXTUR</v>
          </cell>
          <cell r="I7342" t="str">
            <v>EB</v>
          </cell>
          <cell r="V7342">
            <v>51</v>
          </cell>
        </row>
        <row r="7343">
          <cell r="A7343" t="str">
            <v>MIDTTRAFIK</v>
          </cell>
          <cell r="C7343" t="str">
            <v>FLEXTUR</v>
          </cell>
          <cell r="I7343" t="str">
            <v>Ture</v>
          </cell>
          <cell r="V7343">
            <v>1</v>
          </cell>
        </row>
        <row r="7344">
          <cell r="A7344" t="str">
            <v>MIDTTRAFIK</v>
          </cell>
          <cell r="C7344" t="str">
            <v>FLEXTUR</v>
          </cell>
          <cell r="I7344" t="str">
            <v>Rejselængde</v>
          </cell>
          <cell r="V7344">
            <v>17</v>
          </cell>
        </row>
        <row r="7345">
          <cell r="A7345" t="str">
            <v>MIDTTRAFIK</v>
          </cell>
          <cell r="C7345" t="str">
            <v>FLEXTUR</v>
          </cell>
          <cell r="I7345" t="str">
            <v>Passagerer</v>
          </cell>
          <cell r="V7345">
            <v>1</v>
          </cell>
        </row>
        <row r="7346">
          <cell r="A7346" t="str">
            <v>MIDTTRAFIK</v>
          </cell>
          <cell r="C7346" t="str">
            <v>FLEXTUR</v>
          </cell>
          <cell r="I7346" t="str">
            <v>Netto</v>
          </cell>
          <cell r="V7346">
            <v>15426.890000000001</v>
          </cell>
        </row>
        <row r="7347">
          <cell r="A7347" t="str">
            <v>MIDTTRAFIK</v>
          </cell>
          <cell r="C7347" t="str">
            <v>FLEXTUR</v>
          </cell>
          <cell r="I7347" t="str">
            <v>Adm.omk</v>
          </cell>
          <cell r="V7347">
            <v>0</v>
          </cell>
        </row>
        <row r="7348">
          <cell r="A7348" t="str">
            <v>MIDTTRAFIK</v>
          </cell>
          <cell r="C7348" t="str">
            <v>FLEXTUR</v>
          </cell>
          <cell r="I7348" t="str">
            <v>EB</v>
          </cell>
          <cell r="V7348">
            <v>22476</v>
          </cell>
        </row>
        <row r="7349">
          <cell r="A7349" t="str">
            <v>MIDTTRAFIK</v>
          </cell>
          <cell r="C7349" t="str">
            <v>FLEXTUR</v>
          </cell>
          <cell r="I7349" t="str">
            <v>Ture</v>
          </cell>
          <cell r="V7349">
            <v>165</v>
          </cell>
        </row>
        <row r="7350">
          <cell r="A7350" t="str">
            <v>MIDTTRAFIK</v>
          </cell>
          <cell r="C7350" t="str">
            <v>FLEXTUR</v>
          </cell>
          <cell r="I7350" t="str">
            <v>Rejselængde</v>
          </cell>
          <cell r="V7350">
            <v>2516</v>
          </cell>
        </row>
        <row r="7351">
          <cell r="A7351" t="str">
            <v>MIDTTRAFIK</v>
          </cell>
          <cell r="C7351" t="str">
            <v>FLEXTUR</v>
          </cell>
          <cell r="I7351" t="str">
            <v>Passagerer</v>
          </cell>
          <cell r="V7351">
            <v>195</v>
          </cell>
        </row>
        <row r="7352">
          <cell r="A7352" t="str">
            <v>MIDTTRAFIK</v>
          </cell>
          <cell r="C7352" t="str">
            <v>FLEXTUR</v>
          </cell>
          <cell r="I7352" t="str">
            <v>Netto</v>
          </cell>
          <cell r="V7352">
            <v>21893.48</v>
          </cell>
        </row>
        <row r="7353">
          <cell r="A7353" t="str">
            <v>MIDTTRAFIK</v>
          </cell>
          <cell r="C7353" t="str">
            <v>FLEXTUR</v>
          </cell>
          <cell r="I7353" t="str">
            <v>Adm.omk</v>
          </cell>
          <cell r="V7353">
            <v>0</v>
          </cell>
        </row>
        <row r="7354">
          <cell r="A7354" t="str">
            <v>MIDTTRAFIK</v>
          </cell>
          <cell r="C7354" t="str">
            <v>FLEXTUR</v>
          </cell>
          <cell r="I7354" t="str">
            <v>EB</v>
          </cell>
          <cell r="V7354">
            <v>8776</v>
          </cell>
        </row>
        <row r="7355">
          <cell r="A7355" t="str">
            <v>MIDTTRAFIK</v>
          </cell>
          <cell r="C7355" t="str">
            <v>FLEXTUR</v>
          </cell>
          <cell r="I7355" t="str">
            <v>Ture</v>
          </cell>
          <cell r="V7355">
            <v>134</v>
          </cell>
        </row>
        <row r="7356">
          <cell r="A7356" t="str">
            <v>MIDTTRAFIK</v>
          </cell>
          <cell r="C7356" t="str">
            <v>FLEXTUR</v>
          </cell>
          <cell r="I7356" t="str">
            <v>Rejselængde</v>
          </cell>
          <cell r="V7356">
            <v>1870</v>
          </cell>
        </row>
        <row r="7357">
          <cell r="A7357" t="str">
            <v>MIDTTRAFIK</v>
          </cell>
          <cell r="C7357" t="str">
            <v>FLEXTUR</v>
          </cell>
          <cell r="I7357" t="str">
            <v>Passagerer</v>
          </cell>
          <cell r="V7357">
            <v>173</v>
          </cell>
        </row>
        <row r="7358">
          <cell r="A7358" t="str">
            <v>MIDTTRAFIK</v>
          </cell>
          <cell r="C7358" t="str">
            <v>FLEXTUR</v>
          </cell>
          <cell r="I7358" t="str">
            <v>Netto</v>
          </cell>
          <cell r="V7358">
            <v>-104.25</v>
          </cell>
        </row>
        <row r="7359">
          <cell r="A7359" t="str">
            <v>MIDTTRAFIK</v>
          </cell>
          <cell r="C7359" t="str">
            <v>FLEXTUR</v>
          </cell>
          <cell r="I7359" t="str">
            <v>Adm.omk</v>
          </cell>
          <cell r="V7359">
            <v>0</v>
          </cell>
        </row>
        <row r="7360">
          <cell r="A7360" t="str">
            <v>MIDTTRAFIK</v>
          </cell>
          <cell r="C7360" t="str">
            <v>FLEXTUR</v>
          </cell>
          <cell r="I7360" t="str">
            <v>EB</v>
          </cell>
          <cell r="V7360">
            <v>345</v>
          </cell>
        </row>
        <row r="7361">
          <cell r="A7361" t="str">
            <v>MIDTTRAFIK</v>
          </cell>
          <cell r="C7361" t="str">
            <v>FLEXTUR</v>
          </cell>
          <cell r="I7361" t="str">
            <v>Ture</v>
          </cell>
          <cell r="V7361">
            <v>1</v>
          </cell>
        </row>
        <row r="7362">
          <cell r="A7362" t="str">
            <v>MIDTTRAFIK</v>
          </cell>
          <cell r="C7362" t="str">
            <v>FLEXTUR</v>
          </cell>
          <cell r="I7362" t="str">
            <v>Rejselængde</v>
          </cell>
          <cell r="V7362">
            <v>23</v>
          </cell>
        </row>
        <row r="7363">
          <cell r="A7363" t="str">
            <v>MIDTTRAFIK</v>
          </cell>
          <cell r="C7363" t="str">
            <v>FLEXTUR</v>
          </cell>
          <cell r="I7363" t="str">
            <v>Passagerer</v>
          </cell>
          <cell r="V7363">
            <v>1</v>
          </cell>
        </row>
        <row r="7364">
          <cell r="A7364" t="str">
            <v>MIDTTRAFIK</v>
          </cell>
          <cell r="C7364" t="str">
            <v>FLEXTUR</v>
          </cell>
          <cell r="I7364" t="str">
            <v>Netto</v>
          </cell>
          <cell r="V7364">
            <v>820.41</v>
          </cell>
        </row>
        <row r="7365">
          <cell r="A7365" t="str">
            <v>MIDTTRAFIK</v>
          </cell>
          <cell r="C7365" t="str">
            <v>FLEXTUR</v>
          </cell>
          <cell r="I7365" t="str">
            <v>Adm.omk</v>
          </cell>
          <cell r="V7365">
            <v>0</v>
          </cell>
        </row>
        <row r="7366">
          <cell r="A7366" t="str">
            <v>MIDTTRAFIK</v>
          </cell>
          <cell r="C7366" t="str">
            <v>FLEXTUR</v>
          </cell>
          <cell r="I7366" t="str">
            <v>EB</v>
          </cell>
          <cell r="V7366">
            <v>378</v>
          </cell>
        </row>
        <row r="7367">
          <cell r="A7367" t="str">
            <v>MIDTTRAFIK</v>
          </cell>
          <cell r="C7367" t="str">
            <v>FLEXTUR</v>
          </cell>
          <cell r="I7367" t="str">
            <v>Ture</v>
          </cell>
          <cell r="V7367">
            <v>2</v>
          </cell>
        </row>
        <row r="7368">
          <cell r="A7368" t="str">
            <v>MIDTTRAFIK</v>
          </cell>
          <cell r="C7368" t="str">
            <v>FLEXTUR</v>
          </cell>
          <cell r="I7368" t="str">
            <v>Rejselængde</v>
          </cell>
          <cell r="V7368">
            <v>45</v>
          </cell>
        </row>
        <row r="7369">
          <cell r="A7369" t="str">
            <v>MIDTTRAFIK</v>
          </cell>
          <cell r="C7369" t="str">
            <v>FLEXTUR</v>
          </cell>
          <cell r="I7369" t="str">
            <v>Passagerer</v>
          </cell>
          <cell r="V7369">
            <v>4</v>
          </cell>
        </row>
        <row r="7370">
          <cell r="A7370" t="str">
            <v>MIDTTRAFIK</v>
          </cell>
          <cell r="C7370" t="str">
            <v>FLEXTUR</v>
          </cell>
          <cell r="I7370" t="str">
            <v>Netto</v>
          </cell>
          <cell r="V7370">
            <v>-10002.719999999998</v>
          </cell>
        </row>
        <row r="7371">
          <cell r="A7371" t="str">
            <v>MIDTTRAFIK</v>
          </cell>
          <cell r="C7371" t="str">
            <v>FLEXTUR</v>
          </cell>
          <cell r="I7371" t="str">
            <v>Adm.omk</v>
          </cell>
          <cell r="V7371">
            <v>0</v>
          </cell>
        </row>
        <row r="7372">
          <cell r="A7372" t="str">
            <v>MIDTTRAFIK</v>
          </cell>
          <cell r="C7372" t="str">
            <v>FLEXTUR</v>
          </cell>
          <cell r="I7372" t="str">
            <v>EB</v>
          </cell>
          <cell r="V7372">
            <v>153305</v>
          </cell>
        </row>
        <row r="7373">
          <cell r="A7373" t="str">
            <v>MIDTTRAFIK</v>
          </cell>
          <cell r="C7373" t="str">
            <v>FLEXTUR</v>
          </cell>
          <cell r="I7373" t="str">
            <v>Ture</v>
          </cell>
          <cell r="V7373">
            <v>1018</v>
          </cell>
        </row>
        <row r="7374">
          <cell r="A7374" t="str">
            <v>MIDTTRAFIK</v>
          </cell>
          <cell r="C7374" t="str">
            <v>FLEXTUR</v>
          </cell>
          <cell r="I7374" t="str">
            <v>Rejselængde</v>
          </cell>
          <cell r="V7374">
            <v>8086</v>
          </cell>
        </row>
        <row r="7375">
          <cell r="A7375" t="str">
            <v>MIDTTRAFIK</v>
          </cell>
          <cell r="C7375" t="str">
            <v>FLEXTUR</v>
          </cell>
          <cell r="I7375" t="str">
            <v>Passagerer</v>
          </cell>
          <cell r="V7375">
            <v>1092</v>
          </cell>
        </row>
        <row r="7376">
          <cell r="A7376" t="str">
            <v>MIDTTRAFIK</v>
          </cell>
          <cell r="C7376" t="str">
            <v>FLEXTUR</v>
          </cell>
          <cell r="I7376" t="str">
            <v>Netto</v>
          </cell>
          <cell r="V7376">
            <v>0.73</v>
          </cell>
        </row>
        <row r="7377">
          <cell r="A7377" t="str">
            <v>MIDTTRAFIK</v>
          </cell>
          <cell r="C7377" t="str">
            <v>FLEXTUR</v>
          </cell>
          <cell r="I7377" t="str">
            <v>Adm.omk</v>
          </cell>
          <cell r="V7377">
            <v>0</v>
          </cell>
        </row>
        <row r="7378">
          <cell r="A7378" t="str">
            <v>MIDTTRAFIK</v>
          </cell>
          <cell r="C7378" t="str">
            <v>FLEXTUR</v>
          </cell>
          <cell r="I7378" t="str">
            <v>EB</v>
          </cell>
          <cell r="V7378">
            <v>0</v>
          </cell>
        </row>
        <row r="7379">
          <cell r="A7379" t="str">
            <v>MIDTTRAFIK</v>
          </cell>
          <cell r="C7379" t="str">
            <v>FLEXTUR</v>
          </cell>
          <cell r="I7379" t="str">
            <v>Ture</v>
          </cell>
          <cell r="V7379">
            <v>1</v>
          </cell>
        </row>
        <row r="7380">
          <cell r="A7380" t="str">
            <v>MIDTTRAFIK</v>
          </cell>
          <cell r="C7380" t="str">
            <v>FLEXTUR</v>
          </cell>
          <cell r="I7380" t="str">
            <v>Rejselængde</v>
          </cell>
          <cell r="V7380">
            <v>0</v>
          </cell>
        </row>
        <row r="7381">
          <cell r="A7381" t="str">
            <v>MIDTTRAFIK</v>
          </cell>
          <cell r="C7381" t="str">
            <v>FLEXTUR</v>
          </cell>
          <cell r="I7381" t="str">
            <v>Passagerer</v>
          </cell>
          <cell r="V7381">
            <v>1</v>
          </cell>
        </row>
        <row r="7382">
          <cell r="A7382" t="str">
            <v>MIDTTRAFIK</v>
          </cell>
          <cell r="C7382" t="str">
            <v>FLEXTUR</v>
          </cell>
          <cell r="I7382" t="str">
            <v>Netto</v>
          </cell>
          <cell r="V7382">
            <v>-11885.26</v>
          </cell>
        </row>
        <row r="7383">
          <cell r="A7383" t="str">
            <v>MIDTTRAFIK</v>
          </cell>
          <cell r="C7383" t="str">
            <v>FLEXTUR</v>
          </cell>
          <cell r="I7383" t="str">
            <v>Adm.omk</v>
          </cell>
          <cell r="V7383">
            <v>0</v>
          </cell>
        </row>
        <row r="7384">
          <cell r="A7384" t="str">
            <v>MIDTTRAFIK</v>
          </cell>
          <cell r="C7384" t="str">
            <v>FLEXTUR</v>
          </cell>
          <cell r="I7384" t="str">
            <v>EB</v>
          </cell>
          <cell r="V7384">
            <v>80917</v>
          </cell>
        </row>
        <row r="7385">
          <cell r="A7385" t="str">
            <v>MIDTTRAFIK</v>
          </cell>
          <cell r="C7385" t="str">
            <v>FLEXTUR</v>
          </cell>
          <cell r="I7385" t="str">
            <v>Ture</v>
          </cell>
          <cell r="V7385">
            <v>452</v>
          </cell>
        </row>
        <row r="7386">
          <cell r="A7386" t="str">
            <v>MIDTTRAFIK</v>
          </cell>
          <cell r="C7386" t="str">
            <v>FLEXTUR</v>
          </cell>
          <cell r="I7386" t="str">
            <v>Rejselængde</v>
          </cell>
          <cell r="V7386">
            <v>4005</v>
          </cell>
        </row>
        <row r="7387">
          <cell r="A7387" t="str">
            <v>MIDTTRAFIK</v>
          </cell>
          <cell r="C7387" t="str">
            <v>FLEXTUR</v>
          </cell>
          <cell r="I7387" t="str">
            <v>Passagerer</v>
          </cell>
          <cell r="V7387">
            <v>463</v>
          </cell>
        </row>
        <row r="7388">
          <cell r="A7388" t="str">
            <v>MIDTTRAFIK</v>
          </cell>
          <cell r="C7388" t="str">
            <v>FLEXTUR</v>
          </cell>
          <cell r="I7388" t="str">
            <v>Netto</v>
          </cell>
          <cell r="V7388">
            <v>16979.169999999998</v>
          </cell>
        </row>
        <row r="7389">
          <cell r="A7389" t="str">
            <v>MIDTTRAFIK</v>
          </cell>
          <cell r="C7389" t="str">
            <v>FLEXTUR</v>
          </cell>
          <cell r="I7389" t="str">
            <v>Adm.omk</v>
          </cell>
          <cell r="V7389">
            <v>0</v>
          </cell>
        </row>
        <row r="7390">
          <cell r="A7390" t="str">
            <v>MIDTTRAFIK</v>
          </cell>
          <cell r="C7390" t="str">
            <v>FLEXTUR</v>
          </cell>
          <cell r="I7390" t="str">
            <v>EB</v>
          </cell>
          <cell r="V7390">
            <v>15284</v>
          </cell>
        </row>
        <row r="7391">
          <cell r="A7391" t="str">
            <v>MIDTTRAFIK</v>
          </cell>
          <cell r="C7391" t="str">
            <v>FLEXTUR</v>
          </cell>
          <cell r="I7391" t="str">
            <v>Ture</v>
          </cell>
          <cell r="V7391">
            <v>133</v>
          </cell>
        </row>
        <row r="7392">
          <cell r="A7392" t="str">
            <v>MIDTTRAFIK</v>
          </cell>
          <cell r="C7392" t="str">
            <v>FLEXTUR</v>
          </cell>
          <cell r="I7392" t="str">
            <v>Rejselængde</v>
          </cell>
          <cell r="V7392">
            <v>1531</v>
          </cell>
        </row>
        <row r="7393">
          <cell r="A7393" t="str">
            <v>MIDTTRAFIK</v>
          </cell>
          <cell r="C7393" t="str">
            <v>FLEXTUR</v>
          </cell>
          <cell r="I7393" t="str">
            <v>Passagerer</v>
          </cell>
          <cell r="V7393">
            <v>162</v>
          </cell>
        </row>
        <row r="7394">
          <cell r="A7394" t="str">
            <v>MIDTTRAFIK</v>
          </cell>
          <cell r="C7394" t="str">
            <v>FLEXTUR</v>
          </cell>
          <cell r="I7394" t="str">
            <v>Netto</v>
          </cell>
          <cell r="V7394">
            <v>1640.77</v>
          </cell>
        </row>
        <row r="7395">
          <cell r="A7395" t="str">
            <v>MIDTTRAFIK</v>
          </cell>
          <cell r="C7395" t="str">
            <v>FLEXTUR</v>
          </cell>
          <cell r="I7395" t="str">
            <v>Adm.omk</v>
          </cell>
          <cell r="V7395">
            <v>0</v>
          </cell>
        </row>
        <row r="7396">
          <cell r="A7396" t="str">
            <v>MIDTTRAFIK</v>
          </cell>
          <cell r="C7396" t="str">
            <v>FLEXTUR</v>
          </cell>
          <cell r="I7396" t="str">
            <v>EB</v>
          </cell>
          <cell r="V7396">
            <v>12557</v>
          </cell>
        </row>
        <row r="7397">
          <cell r="A7397" t="str">
            <v>MIDTTRAFIK</v>
          </cell>
          <cell r="C7397" t="str">
            <v>FLEXTUR</v>
          </cell>
          <cell r="I7397" t="str">
            <v>Ture</v>
          </cell>
          <cell r="V7397">
            <v>71</v>
          </cell>
        </row>
        <row r="7398">
          <cell r="A7398" t="str">
            <v>MIDTTRAFIK</v>
          </cell>
          <cell r="C7398" t="str">
            <v>FLEXTUR</v>
          </cell>
          <cell r="I7398" t="str">
            <v>Rejselængde</v>
          </cell>
          <cell r="V7398">
            <v>983</v>
          </cell>
        </row>
        <row r="7399">
          <cell r="A7399" t="str">
            <v>MIDTTRAFIK</v>
          </cell>
          <cell r="C7399" t="str">
            <v>FLEXTUR</v>
          </cell>
          <cell r="I7399" t="str">
            <v>Passagerer</v>
          </cell>
          <cell r="V7399">
            <v>73</v>
          </cell>
        </row>
        <row r="7400">
          <cell r="A7400" t="str">
            <v>MIDTTRAFIK</v>
          </cell>
          <cell r="C7400" t="str">
            <v>FLEXTUR</v>
          </cell>
          <cell r="I7400" t="str">
            <v>Netto</v>
          </cell>
          <cell r="V7400">
            <v>188.75</v>
          </cell>
        </row>
        <row r="7401">
          <cell r="A7401" t="str">
            <v>MIDTTRAFIK</v>
          </cell>
          <cell r="C7401" t="str">
            <v>FLEXTUR</v>
          </cell>
          <cell r="I7401" t="str">
            <v>Adm.omk</v>
          </cell>
          <cell r="V7401">
            <v>0</v>
          </cell>
        </row>
        <row r="7402">
          <cell r="A7402" t="str">
            <v>MIDTTRAFIK</v>
          </cell>
          <cell r="C7402" t="str">
            <v>FLEXTUR</v>
          </cell>
          <cell r="I7402" t="str">
            <v>EB</v>
          </cell>
          <cell r="V7402">
            <v>0</v>
          </cell>
        </row>
        <row r="7403">
          <cell r="A7403" t="str">
            <v>MIDTTRAFIK</v>
          </cell>
          <cell r="C7403" t="str">
            <v>FLEXTUR</v>
          </cell>
          <cell r="I7403" t="str">
            <v>Ture</v>
          </cell>
          <cell r="V7403">
            <v>1</v>
          </cell>
        </row>
        <row r="7404">
          <cell r="A7404" t="str">
            <v>MIDTTRAFIK</v>
          </cell>
          <cell r="C7404" t="str">
            <v>FLEXTUR</v>
          </cell>
          <cell r="I7404" t="str">
            <v>Rejselængde</v>
          </cell>
          <cell r="V7404">
            <v>5</v>
          </cell>
        </row>
        <row r="7405">
          <cell r="A7405" t="str">
            <v>MIDTTRAFIK</v>
          </cell>
          <cell r="C7405" t="str">
            <v>FLEXTUR</v>
          </cell>
          <cell r="I7405" t="str">
            <v>Passagerer</v>
          </cell>
          <cell r="V7405">
            <v>2</v>
          </cell>
        </row>
        <row r="7406">
          <cell r="A7406" t="str">
            <v>MIDTTRAFIK</v>
          </cell>
          <cell r="C7406" t="str">
            <v>FLEXTUR</v>
          </cell>
          <cell r="I7406" t="str">
            <v>Netto</v>
          </cell>
          <cell r="V7406">
            <v>0.87</v>
          </cell>
        </row>
        <row r="7407">
          <cell r="A7407" t="str">
            <v>MIDTTRAFIK</v>
          </cell>
          <cell r="C7407" t="str">
            <v>FLEXTUR</v>
          </cell>
          <cell r="I7407" t="str">
            <v>Adm.omk</v>
          </cell>
          <cell r="V7407">
            <v>0</v>
          </cell>
        </row>
        <row r="7408">
          <cell r="A7408" t="str">
            <v>MIDTTRAFIK</v>
          </cell>
          <cell r="C7408" t="str">
            <v>FLEXTUR</v>
          </cell>
          <cell r="I7408" t="str">
            <v>EB</v>
          </cell>
          <cell r="V7408">
            <v>0</v>
          </cell>
        </row>
        <row r="7409">
          <cell r="A7409" t="str">
            <v>MIDTTRAFIK</v>
          </cell>
          <cell r="C7409" t="str">
            <v>FLEXTUR</v>
          </cell>
          <cell r="I7409" t="str">
            <v>Ture</v>
          </cell>
          <cell r="V7409">
            <v>1</v>
          </cell>
        </row>
        <row r="7410">
          <cell r="A7410" t="str">
            <v>MIDTTRAFIK</v>
          </cell>
          <cell r="C7410" t="str">
            <v>FLEXTUR</v>
          </cell>
          <cell r="I7410" t="str">
            <v>Rejselængde</v>
          </cell>
          <cell r="V7410">
            <v>0</v>
          </cell>
        </row>
        <row r="7411">
          <cell r="A7411" t="str">
            <v>MIDTTRAFIK</v>
          </cell>
          <cell r="C7411" t="str">
            <v>FLEXTUR</v>
          </cell>
          <cell r="I7411" t="str">
            <v>Passagerer</v>
          </cell>
          <cell r="V7411">
            <v>1</v>
          </cell>
        </row>
        <row r="7412">
          <cell r="A7412" t="str">
            <v>MIDTTRAFIK</v>
          </cell>
          <cell r="C7412" t="str">
            <v>FLEXTUR</v>
          </cell>
          <cell r="I7412" t="str">
            <v>Netto</v>
          </cell>
          <cell r="V7412">
            <v>204.54</v>
          </cell>
        </row>
        <row r="7413">
          <cell r="A7413" t="str">
            <v>MIDTTRAFIK</v>
          </cell>
          <cell r="C7413" t="str">
            <v>FLEXTUR</v>
          </cell>
          <cell r="I7413" t="str">
            <v>Adm.omk</v>
          </cell>
          <cell r="V7413">
            <v>0</v>
          </cell>
        </row>
        <row r="7414">
          <cell r="A7414" t="str">
            <v>MIDTTRAFIK</v>
          </cell>
          <cell r="C7414" t="str">
            <v>FLEXTUR</v>
          </cell>
          <cell r="I7414" t="str">
            <v>EB</v>
          </cell>
          <cell r="V7414">
            <v>1148</v>
          </cell>
        </row>
        <row r="7415">
          <cell r="A7415" t="str">
            <v>MIDTTRAFIK</v>
          </cell>
          <cell r="C7415" t="str">
            <v>FLEXTUR</v>
          </cell>
          <cell r="I7415" t="str">
            <v>Ture</v>
          </cell>
          <cell r="V7415">
            <v>1</v>
          </cell>
        </row>
        <row r="7416">
          <cell r="A7416" t="str">
            <v>MIDTTRAFIK</v>
          </cell>
          <cell r="C7416" t="str">
            <v>FLEXTUR</v>
          </cell>
          <cell r="I7416" t="str">
            <v>Rejselængde</v>
          </cell>
          <cell r="V7416">
            <v>164</v>
          </cell>
        </row>
        <row r="7417">
          <cell r="A7417" t="str">
            <v>MIDTTRAFIK</v>
          </cell>
          <cell r="C7417" t="str">
            <v>FLEXTUR</v>
          </cell>
          <cell r="I7417" t="str">
            <v>Passagerer</v>
          </cell>
          <cell r="V7417">
            <v>1</v>
          </cell>
        </row>
        <row r="7418">
          <cell r="A7418" t="str">
            <v>MIDTTRAFIK</v>
          </cell>
          <cell r="C7418" t="str">
            <v>FLEXTUR</v>
          </cell>
          <cell r="I7418" t="str">
            <v>Netto</v>
          </cell>
          <cell r="V7418">
            <v>414.23</v>
          </cell>
        </row>
        <row r="7419">
          <cell r="A7419" t="str">
            <v>MIDTTRAFIK</v>
          </cell>
          <cell r="C7419" t="str">
            <v>FLEXTUR</v>
          </cell>
          <cell r="I7419" t="str">
            <v>Adm.omk</v>
          </cell>
          <cell r="V7419">
            <v>0</v>
          </cell>
        </row>
        <row r="7420">
          <cell r="A7420" t="str">
            <v>MIDTTRAFIK</v>
          </cell>
          <cell r="C7420" t="str">
            <v>FLEXTUR</v>
          </cell>
          <cell r="I7420" t="str">
            <v>EB</v>
          </cell>
          <cell r="V7420">
            <v>41</v>
          </cell>
        </row>
        <row r="7421">
          <cell r="A7421" t="str">
            <v>MIDTTRAFIK</v>
          </cell>
          <cell r="C7421" t="str">
            <v>FLEXTUR</v>
          </cell>
          <cell r="I7421" t="str">
            <v>Ture</v>
          </cell>
          <cell r="V7421">
            <v>2</v>
          </cell>
        </row>
        <row r="7422">
          <cell r="A7422" t="str">
            <v>MIDTTRAFIK</v>
          </cell>
          <cell r="C7422" t="str">
            <v>FLEXTUR</v>
          </cell>
          <cell r="I7422" t="str">
            <v>Rejselængde</v>
          </cell>
          <cell r="V7422">
            <v>1</v>
          </cell>
        </row>
        <row r="7423">
          <cell r="A7423" t="str">
            <v>MIDTTRAFIK</v>
          </cell>
          <cell r="C7423" t="str">
            <v>FLEXTUR</v>
          </cell>
          <cell r="I7423" t="str">
            <v>Passagerer</v>
          </cell>
          <cell r="V7423">
            <v>2</v>
          </cell>
        </row>
        <row r="7424">
          <cell r="A7424" t="str">
            <v>MIDTTRAFIK</v>
          </cell>
          <cell r="C7424" t="str">
            <v>FLEXTUR</v>
          </cell>
          <cell r="I7424" t="str">
            <v>Netto</v>
          </cell>
          <cell r="V7424">
            <v>1466.13</v>
          </cell>
        </row>
        <row r="7425">
          <cell r="A7425" t="str">
            <v>MIDTTRAFIK</v>
          </cell>
          <cell r="C7425" t="str">
            <v>FLEXTUR</v>
          </cell>
          <cell r="I7425" t="str">
            <v>Adm.omk</v>
          </cell>
          <cell r="V7425">
            <v>0</v>
          </cell>
        </row>
        <row r="7426">
          <cell r="A7426" t="str">
            <v>MIDTTRAFIK</v>
          </cell>
          <cell r="C7426" t="str">
            <v>FLEXTUR</v>
          </cell>
          <cell r="I7426" t="str">
            <v>EB</v>
          </cell>
          <cell r="V7426">
            <v>72</v>
          </cell>
        </row>
        <row r="7427">
          <cell r="A7427" t="str">
            <v>MIDTTRAFIK</v>
          </cell>
          <cell r="C7427" t="str">
            <v>FLEXTUR</v>
          </cell>
          <cell r="I7427" t="str">
            <v>Ture</v>
          </cell>
          <cell r="V7427">
            <v>1</v>
          </cell>
        </row>
        <row r="7428">
          <cell r="A7428" t="str">
            <v>MIDTTRAFIK</v>
          </cell>
          <cell r="C7428" t="str">
            <v>FLEXTUR</v>
          </cell>
          <cell r="I7428" t="str">
            <v>Rejselængde</v>
          </cell>
          <cell r="V7428">
            <v>18</v>
          </cell>
        </row>
        <row r="7429">
          <cell r="A7429" t="str">
            <v>MIDTTRAFIK</v>
          </cell>
          <cell r="C7429" t="str">
            <v>FLEXTUR</v>
          </cell>
          <cell r="I7429" t="str">
            <v>Passagerer</v>
          </cell>
          <cell r="V7429">
            <v>1</v>
          </cell>
        </row>
        <row r="7430">
          <cell r="A7430" t="str">
            <v>MIDTTRAFIK</v>
          </cell>
          <cell r="C7430" t="str">
            <v>FLEXTUR</v>
          </cell>
          <cell r="I7430" t="str">
            <v>Netto</v>
          </cell>
          <cell r="V7430">
            <v>-37.4</v>
          </cell>
        </row>
        <row r="7431">
          <cell r="A7431" t="str">
            <v>MIDTTRAFIK</v>
          </cell>
          <cell r="C7431" t="str">
            <v>FLEXTUR</v>
          </cell>
          <cell r="I7431" t="str">
            <v>Adm.omk</v>
          </cell>
          <cell r="V7431">
            <v>0</v>
          </cell>
        </row>
        <row r="7432">
          <cell r="A7432" t="str">
            <v>MIDTTRAFIK</v>
          </cell>
          <cell r="C7432" t="str">
            <v>FLEXTUR</v>
          </cell>
          <cell r="I7432" t="str">
            <v>EB</v>
          </cell>
          <cell r="V7432">
            <v>200</v>
          </cell>
        </row>
        <row r="7433">
          <cell r="A7433" t="str">
            <v>MIDTTRAFIK</v>
          </cell>
          <cell r="C7433" t="str">
            <v>FLEXTUR</v>
          </cell>
          <cell r="I7433" t="str">
            <v>Ture</v>
          </cell>
          <cell r="V7433">
            <v>2</v>
          </cell>
        </row>
        <row r="7434">
          <cell r="A7434" t="str">
            <v>MIDTTRAFIK</v>
          </cell>
          <cell r="C7434" t="str">
            <v>FLEXTUR</v>
          </cell>
          <cell r="I7434" t="str">
            <v>Rejselængde</v>
          </cell>
          <cell r="V7434">
            <v>0</v>
          </cell>
        </row>
        <row r="7435">
          <cell r="A7435" t="str">
            <v>MIDTTRAFIK</v>
          </cell>
          <cell r="C7435" t="str">
            <v>FLEXTUR</v>
          </cell>
          <cell r="I7435" t="str">
            <v>Passagerer</v>
          </cell>
          <cell r="V7435">
            <v>2</v>
          </cell>
        </row>
        <row r="7436">
          <cell r="A7436" t="str">
            <v>MIDTTRAFIK</v>
          </cell>
          <cell r="C7436" t="str">
            <v>FLEXTUR</v>
          </cell>
          <cell r="I7436" t="str">
            <v>Netto</v>
          </cell>
          <cell r="V7436">
            <v>4387.18</v>
          </cell>
        </row>
        <row r="7437">
          <cell r="A7437" t="str">
            <v>MIDTTRAFIK</v>
          </cell>
          <cell r="C7437" t="str">
            <v>FLEXTUR</v>
          </cell>
          <cell r="I7437" t="str">
            <v>Adm.omk</v>
          </cell>
          <cell r="V7437">
            <v>0</v>
          </cell>
        </row>
        <row r="7438">
          <cell r="A7438" t="str">
            <v>MIDTTRAFIK</v>
          </cell>
          <cell r="C7438" t="str">
            <v>FLEXTUR</v>
          </cell>
          <cell r="I7438" t="str">
            <v>EB</v>
          </cell>
          <cell r="V7438">
            <v>43998</v>
          </cell>
        </row>
        <row r="7439">
          <cell r="A7439" t="str">
            <v>MIDTTRAFIK</v>
          </cell>
          <cell r="C7439" t="str">
            <v>FLEXTUR</v>
          </cell>
          <cell r="I7439" t="str">
            <v>Ture</v>
          </cell>
          <cell r="V7439">
            <v>237</v>
          </cell>
        </row>
        <row r="7440">
          <cell r="A7440" t="str">
            <v>MIDTTRAFIK</v>
          </cell>
          <cell r="C7440" t="str">
            <v>FLEXTUR</v>
          </cell>
          <cell r="I7440" t="str">
            <v>Rejselængde</v>
          </cell>
          <cell r="V7440">
            <v>2239</v>
          </cell>
        </row>
        <row r="7441">
          <cell r="A7441" t="str">
            <v>MIDTTRAFIK</v>
          </cell>
          <cell r="C7441" t="str">
            <v>FLEXTUR</v>
          </cell>
          <cell r="I7441" t="str">
            <v>Passagerer</v>
          </cell>
          <cell r="V7441">
            <v>246</v>
          </cell>
        </row>
        <row r="7442">
          <cell r="A7442" t="str">
            <v>MIDTTRAFIK</v>
          </cell>
          <cell r="C7442" t="str">
            <v>FLEXTUR</v>
          </cell>
          <cell r="I7442" t="str">
            <v>Netto</v>
          </cell>
          <cell r="V7442">
            <v>147.58999999999972</v>
          </cell>
        </row>
        <row r="7443">
          <cell r="A7443" t="str">
            <v>MIDTTRAFIK</v>
          </cell>
          <cell r="C7443" t="str">
            <v>FLEXTUR</v>
          </cell>
          <cell r="I7443" t="str">
            <v>Adm.omk</v>
          </cell>
          <cell r="V7443">
            <v>0</v>
          </cell>
        </row>
        <row r="7444">
          <cell r="A7444" t="str">
            <v>MIDTTRAFIK</v>
          </cell>
          <cell r="C7444" t="str">
            <v>FLEXTUR</v>
          </cell>
          <cell r="I7444" t="str">
            <v>EB</v>
          </cell>
          <cell r="V7444">
            <v>14327</v>
          </cell>
        </row>
        <row r="7445">
          <cell r="A7445" t="str">
            <v>MIDTTRAFIK</v>
          </cell>
          <cell r="C7445" t="str">
            <v>FLEXTUR</v>
          </cell>
          <cell r="I7445" t="str">
            <v>Ture</v>
          </cell>
          <cell r="V7445">
            <v>66</v>
          </cell>
        </row>
        <row r="7446">
          <cell r="A7446" t="str">
            <v>MIDTTRAFIK</v>
          </cell>
          <cell r="C7446" t="str">
            <v>FLEXTUR</v>
          </cell>
          <cell r="I7446" t="str">
            <v>Rejselængde</v>
          </cell>
          <cell r="V7446">
            <v>653</v>
          </cell>
        </row>
        <row r="7447">
          <cell r="A7447" t="str">
            <v>MIDTTRAFIK</v>
          </cell>
          <cell r="C7447" t="str">
            <v>FLEXTUR</v>
          </cell>
          <cell r="I7447" t="str">
            <v>Passagerer</v>
          </cell>
          <cell r="V7447">
            <v>70</v>
          </cell>
        </row>
        <row r="7448">
          <cell r="A7448" t="str">
            <v>MIDTTRAFIK</v>
          </cell>
          <cell r="C7448" t="str">
            <v>FLEXTUR</v>
          </cell>
          <cell r="I7448" t="str">
            <v>Netto</v>
          </cell>
          <cell r="V7448">
            <v>28006.98</v>
          </cell>
        </row>
        <row r="7449">
          <cell r="A7449" t="str">
            <v>MIDTTRAFIK</v>
          </cell>
          <cell r="C7449" t="str">
            <v>FLEXTUR</v>
          </cell>
          <cell r="I7449" t="str">
            <v>Adm.omk</v>
          </cell>
          <cell r="V7449">
            <v>0</v>
          </cell>
        </row>
        <row r="7450">
          <cell r="A7450" t="str">
            <v>MIDTTRAFIK</v>
          </cell>
          <cell r="C7450" t="str">
            <v>FLEXTUR</v>
          </cell>
          <cell r="I7450" t="str">
            <v>EB</v>
          </cell>
          <cell r="V7450">
            <v>14742</v>
          </cell>
        </row>
        <row r="7451">
          <cell r="A7451" t="str">
            <v>MIDTTRAFIK</v>
          </cell>
          <cell r="C7451" t="str">
            <v>FLEXTUR</v>
          </cell>
          <cell r="I7451" t="str">
            <v>Ture</v>
          </cell>
          <cell r="V7451">
            <v>170</v>
          </cell>
        </row>
        <row r="7452">
          <cell r="A7452" t="str">
            <v>MIDTTRAFIK</v>
          </cell>
          <cell r="C7452" t="str">
            <v>FLEXTUR</v>
          </cell>
          <cell r="I7452" t="str">
            <v>Rejselængde</v>
          </cell>
          <cell r="V7452">
            <v>2248</v>
          </cell>
        </row>
        <row r="7453">
          <cell r="A7453" t="str">
            <v>MIDTTRAFIK</v>
          </cell>
          <cell r="C7453" t="str">
            <v>FLEXTUR</v>
          </cell>
          <cell r="I7453" t="str">
            <v>Passagerer</v>
          </cell>
          <cell r="V7453">
            <v>205</v>
          </cell>
        </row>
        <row r="7454">
          <cell r="A7454" t="str">
            <v>MIDTTRAFIK</v>
          </cell>
          <cell r="C7454" t="str">
            <v>FLEXTUR</v>
          </cell>
          <cell r="I7454" t="str">
            <v>Netto</v>
          </cell>
          <cell r="V7454">
            <v>9052.1</v>
          </cell>
        </row>
        <row r="7455">
          <cell r="A7455" t="str">
            <v>MIDTTRAFIK</v>
          </cell>
          <cell r="C7455" t="str">
            <v>FLEXTUR</v>
          </cell>
          <cell r="I7455" t="str">
            <v>Adm.omk</v>
          </cell>
          <cell r="V7455">
            <v>0</v>
          </cell>
        </row>
        <row r="7456">
          <cell r="A7456" t="str">
            <v>MIDTTRAFIK</v>
          </cell>
          <cell r="C7456" t="str">
            <v>FLEXTUR</v>
          </cell>
          <cell r="I7456" t="str">
            <v>EB</v>
          </cell>
          <cell r="V7456">
            <v>3718</v>
          </cell>
        </row>
        <row r="7457">
          <cell r="A7457" t="str">
            <v>MIDTTRAFIK</v>
          </cell>
          <cell r="C7457" t="str">
            <v>FLEXTUR</v>
          </cell>
          <cell r="I7457" t="str">
            <v>Ture</v>
          </cell>
          <cell r="V7457">
            <v>54</v>
          </cell>
        </row>
        <row r="7458">
          <cell r="A7458" t="str">
            <v>MIDTTRAFIK</v>
          </cell>
          <cell r="C7458" t="str">
            <v>FLEXTUR</v>
          </cell>
          <cell r="I7458" t="str">
            <v>Rejselængde</v>
          </cell>
          <cell r="V7458">
            <v>717</v>
          </cell>
        </row>
        <row r="7459">
          <cell r="A7459" t="str">
            <v>MIDTTRAFIK</v>
          </cell>
          <cell r="C7459" t="str">
            <v>FLEXTUR</v>
          </cell>
          <cell r="I7459" t="str">
            <v>Passagerer</v>
          </cell>
          <cell r="V7459">
            <v>62</v>
          </cell>
        </row>
        <row r="7460">
          <cell r="A7460" t="str">
            <v>MIDTTRAFIK</v>
          </cell>
          <cell r="C7460" t="str">
            <v>FLEXTUR</v>
          </cell>
          <cell r="I7460" t="str">
            <v>Netto</v>
          </cell>
          <cell r="V7460">
            <v>105.80999999999999</v>
          </cell>
        </row>
        <row r="7461">
          <cell r="A7461" t="str">
            <v>MIDTTRAFIK</v>
          </cell>
          <cell r="C7461" t="str">
            <v>FLEXTUR</v>
          </cell>
          <cell r="I7461" t="str">
            <v>Adm.omk</v>
          </cell>
          <cell r="V7461">
            <v>0</v>
          </cell>
        </row>
        <row r="7462">
          <cell r="A7462" t="str">
            <v>MIDTTRAFIK</v>
          </cell>
          <cell r="C7462" t="str">
            <v>FLEXTUR</v>
          </cell>
          <cell r="I7462" t="str">
            <v>EB</v>
          </cell>
          <cell r="V7462">
            <v>110</v>
          </cell>
        </row>
        <row r="7463">
          <cell r="A7463" t="str">
            <v>MIDTTRAFIK</v>
          </cell>
          <cell r="C7463" t="str">
            <v>FLEXTUR</v>
          </cell>
          <cell r="I7463" t="str">
            <v>Ture</v>
          </cell>
          <cell r="V7463">
            <v>2</v>
          </cell>
        </row>
        <row r="7464">
          <cell r="A7464" t="str">
            <v>MIDTTRAFIK</v>
          </cell>
          <cell r="C7464" t="str">
            <v>FLEXTUR</v>
          </cell>
          <cell r="I7464" t="str">
            <v>Rejselængde</v>
          </cell>
          <cell r="V7464">
            <v>4</v>
          </cell>
        </row>
        <row r="7465">
          <cell r="A7465" t="str">
            <v>MIDTTRAFIK</v>
          </cell>
          <cell r="C7465" t="str">
            <v>FLEXTUR</v>
          </cell>
          <cell r="I7465" t="str">
            <v>Passagerer</v>
          </cell>
          <cell r="V7465">
            <v>2</v>
          </cell>
        </row>
        <row r="7466">
          <cell r="A7466" t="str">
            <v>MIDTTRAFIK</v>
          </cell>
          <cell r="C7466" t="str">
            <v>FLEXTUR</v>
          </cell>
          <cell r="I7466" t="str">
            <v>Netto</v>
          </cell>
          <cell r="V7466">
            <v>-239.13</v>
          </cell>
        </row>
        <row r="7467">
          <cell r="A7467" t="str">
            <v>MIDTTRAFIK</v>
          </cell>
          <cell r="C7467" t="str">
            <v>FLEXTUR</v>
          </cell>
          <cell r="I7467" t="str">
            <v>Adm.omk</v>
          </cell>
          <cell r="V7467">
            <v>0</v>
          </cell>
        </row>
        <row r="7468">
          <cell r="A7468" t="str">
            <v>MIDTTRAFIK</v>
          </cell>
          <cell r="C7468" t="str">
            <v>FLEXTUR</v>
          </cell>
          <cell r="I7468" t="str">
            <v>EB</v>
          </cell>
          <cell r="V7468">
            <v>860</v>
          </cell>
        </row>
        <row r="7469">
          <cell r="A7469" t="str">
            <v>MIDTTRAFIK</v>
          </cell>
          <cell r="C7469" t="str">
            <v>FLEXTUR</v>
          </cell>
          <cell r="I7469" t="str">
            <v>Ture</v>
          </cell>
          <cell r="V7469">
            <v>8</v>
          </cell>
        </row>
        <row r="7470">
          <cell r="A7470" t="str">
            <v>MIDTTRAFIK</v>
          </cell>
          <cell r="C7470" t="str">
            <v>FLEXTUR</v>
          </cell>
          <cell r="I7470" t="str">
            <v>Rejselængde</v>
          </cell>
          <cell r="V7470">
            <v>25</v>
          </cell>
        </row>
        <row r="7471">
          <cell r="A7471" t="str">
            <v>MIDTTRAFIK</v>
          </cell>
          <cell r="C7471" t="str">
            <v>FLEXTUR</v>
          </cell>
          <cell r="I7471" t="str">
            <v>Passagerer</v>
          </cell>
          <cell r="V7471">
            <v>8</v>
          </cell>
        </row>
        <row r="7472">
          <cell r="A7472" t="str">
            <v>MIDTTRAFIK</v>
          </cell>
          <cell r="C7472" t="str">
            <v>FLEXTUR</v>
          </cell>
          <cell r="I7472" t="str">
            <v>Netto</v>
          </cell>
          <cell r="V7472">
            <v>-29496.82</v>
          </cell>
        </row>
        <row r="7473">
          <cell r="A7473" t="str">
            <v>MIDTTRAFIK</v>
          </cell>
          <cell r="C7473" t="str">
            <v>FLEXTUR</v>
          </cell>
          <cell r="I7473" t="str">
            <v>Adm.omk</v>
          </cell>
          <cell r="V7473">
            <v>0</v>
          </cell>
        </row>
        <row r="7474">
          <cell r="A7474" t="str">
            <v>MIDTTRAFIK</v>
          </cell>
          <cell r="C7474" t="str">
            <v>FLEXTUR</v>
          </cell>
          <cell r="I7474" t="str">
            <v>EB</v>
          </cell>
          <cell r="V7474">
            <v>263405</v>
          </cell>
        </row>
        <row r="7475">
          <cell r="A7475" t="str">
            <v>MIDTTRAFIK</v>
          </cell>
          <cell r="C7475" t="str">
            <v>FLEXTUR</v>
          </cell>
          <cell r="I7475" t="str">
            <v>Ture</v>
          </cell>
          <cell r="V7475">
            <v>1857</v>
          </cell>
        </row>
        <row r="7476">
          <cell r="A7476" t="str">
            <v>MIDTTRAFIK</v>
          </cell>
          <cell r="C7476" t="str">
            <v>FLEXTUR</v>
          </cell>
          <cell r="I7476" t="str">
            <v>Rejselængde</v>
          </cell>
          <cell r="V7476">
            <v>12588</v>
          </cell>
        </row>
        <row r="7477">
          <cell r="A7477" t="str">
            <v>MIDTTRAFIK</v>
          </cell>
          <cell r="C7477" t="str">
            <v>FLEXTUR</v>
          </cell>
          <cell r="I7477" t="str">
            <v>Passagerer</v>
          </cell>
          <cell r="V7477">
            <v>1947</v>
          </cell>
        </row>
        <row r="7478">
          <cell r="A7478" t="str">
            <v>MIDTTRAFIK</v>
          </cell>
          <cell r="C7478" t="str">
            <v>FLEXTUR</v>
          </cell>
          <cell r="I7478" t="str">
            <v>Netto</v>
          </cell>
          <cell r="V7478">
            <v>-10087.469999999999</v>
          </cell>
        </row>
        <row r="7479">
          <cell r="A7479" t="str">
            <v>MIDTTRAFIK</v>
          </cell>
          <cell r="C7479" t="str">
            <v>FLEXTUR</v>
          </cell>
          <cell r="I7479" t="str">
            <v>Adm.omk</v>
          </cell>
          <cell r="V7479">
            <v>0</v>
          </cell>
        </row>
        <row r="7480">
          <cell r="A7480" t="str">
            <v>MIDTTRAFIK</v>
          </cell>
          <cell r="C7480" t="str">
            <v>FLEXTUR</v>
          </cell>
          <cell r="I7480" t="str">
            <v>EB</v>
          </cell>
          <cell r="V7480">
            <v>87405</v>
          </cell>
        </row>
        <row r="7481">
          <cell r="A7481" t="str">
            <v>MIDTTRAFIK</v>
          </cell>
          <cell r="C7481" t="str">
            <v>FLEXTUR</v>
          </cell>
          <cell r="I7481" t="str">
            <v>Ture</v>
          </cell>
          <cell r="V7481">
            <v>423</v>
          </cell>
        </row>
        <row r="7482">
          <cell r="A7482" t="str">
            <v>MIDTTRAFIK</v>
          </cell>
          <cell r="C7482" t="str">
            <v>FLEXTUR</v>
          </cell>
          <cell r="I7482" t="str">
            <v>Rejselængde</v>
          </cell>
          <cell r="V7482">
            <v>4834</v>
          </cell>
        </row>
        <row r="7483">
          <cell r="A7483" t="str">
            <v>MIDTTRAFIK</v>
          </cell>
          <cell r="C7483" t="str">
            <v>FLEXTUR</v>
          </cell>
          <cell r="I7483" t="str">
            <v>Passagerer</v>
          </cell>
          <cell r="V7483">
            <v>459</v>
          </cell>
        </row>
        <row r="7484">
          <cell r="A7484" t="str">
            <v>MIDTTRAFIK</v>
          </cell>
          <cell r="C7484" t="str">
            <v>FLEXTUR</v>
          </cell>
          <cell r="I7484" t="str">
            <v>Netto</v>
          </cell>
          <cell r="V7484">
            <v>252.44</v>
          </cell>
        </row>
        <row r="7485">
          <cell r="A7485" t="str">
            <v>MIDTTRAFIK</v>
          </cell>
          <cell r="C7485" t="str">
            <v>FLEXTUR</v>
          </cell>
          <cell r="I7485" t="str">
            <v>Adm.omk</v>
          </cell>
          <cell r="V7485">
            <v>0</v>
          </cell>
        </row>
        <row r="7486">
          <cell r="A7486" t="str">
            <v>MIDTTRAFIK</v>
          </cell>
          <cell r="C7486" t="str">
            <v>FLEXTUR</v>
          </cell>
          <cell r="I7486" t="str">
            <v>EB</v>
          </cell>
          <cell r="V7486">
            <v>0</v>
          </cell>
        </row>
        <row r="7487">
          <cell r="A7487" t="str">
            <v>MIDTTRAFIK</v>
          </cell>
          <cell r="C7487" t="str">
            <v>FLEXTUR</v>
          </cell>
          <cell r="I7487" t="str">
            <v>Ture</v>
          </cell>
          <cell r="V7487">
            <v>1</v>
          </cell>
        </row>
        <row r="7488">
          <cell r="A7488" t="str">
            <v>MIDTTRAFIK</v>
          </cell>
          <cell r="C7488" t="str">
            <v>FLEXTUR</v>
          </cell>
          <cell r="I7488" t="str">
            <v>Rejselængde</v>
          </cell>
          <cell r="V7488">
            <v>14</v>
          </cell>
        </row>
        <row r="7489">
          <cell r="A7489" t="str">
            <v>MIDTTRAFIK</v>
          </cell>
          <cell r="C7489" t="str">
            <v>FLEXTUR</v>
          </cell>
          <cell r="I7489" t="str">
            <v>Passagerer</v>
          </cell>
          <cell r="V7489">
            <v>1</v>
          </cell>
        </row>
        <row r="7490">
          <cell r="A7490" t="str">
            <v>MIDTTRAFIK</v>
          </cell>
          <cell r="C7490" t="str">
            <v>FLEXTUR</v>
          </cell>
          <cell r="I7490" t="str">
            <v>Netto</v>
          </cell>
          <cell r="V7490">
            <v>44742.030000000006</v>
          </cell>
        </row>
        <row r="7491">
          <cell r="A7491" t="str">
            <v>MIDTTRAFIK</v>
          </cell>
          <cell r="C7491" t="str">
            <v>FLEXTUR</v>
          </cell>
          <cell r="I7491" t="str">
            <v>Adm.omk</v>
          </cell>
          <cell r="V7491">
            <v>0</v>
          </cell>
        </row>
        <row r="7492">
          <cell r="A7492" t="str">
            <v>MIDTTRAFIK</v>
          </cell>
          <cell r="C7492" t="str">
            <v>FLEXTUR</v>
          </cell>
          <cell r="I7492" t="str">
            <v>EB</v>
          </cell>
          <cell r="V7492">
            <v>35666</v>
          </cell>
        </row>
        <row r="7493">
          <cell r="A7493" t="str">
            <v>MIDTTRAFIK</v>
          </cell>
          <cell r="C7493" t="str">
            <v>FLEXTUR</v>
          </cell>
          <cell r="I7493" t="str">
            <v>Ture</v>
          </cell>
          <cell r="V7493">
            <v>388</v>
          </cell>
        </row>
        <row r="7494">
          <cell r="A7494" t="str">
            <v>MIDTTRAFIK</v>
          </cell>
          <cell r="C7494" t="str">
            <v>FLEXTUR</v>
          </cell>
          <cell r="I7494" t="str">
            <v>Rejselængde</v>
          </cell>
          <cell r="V7494">
            <v>5024</v>
          </cell>
        </row>
        <row r="7495">
          <cell r="A7495" t="str">
            <v>MIDTTRAFIK</v>
          </cell>
          <cell r="C7495" t="str">
            <v>FLEXTUR</v>
          </cell>
          <cell r="I7495" t="str">
            <v>Passagerer</v>
          </cell>
          <cell r="V7495">
            <v>467</v>
          </cell>
        </row>
        <row r="7496">
          <cell r="A7496" t="str">
            <v>MIDTTRAFIK</v>
          </cell>
          <cell r="C7496" t="str">
            <v>FLEXTUR</v>
          </cell>
          <cell r="I7496" t="str">
            <v>Netto</v>
          </cell>
          <cell r="V7496">
            <v>63530.37</v>
          </cell>
        </row>
        <row r="7497">
          <cell r="A7497" t="str">
            <v>MIDTTRAFIK</v>
          </cell>
          <cell r="C7497" t="str">
            <v>FLEXTUR</v>
          </cell>
          <cell r="I7497" t="str">
            <v>Adm.omk</v>
          </cell>
          <cell r="V7497">
            <v>0</v>
          </cell>
        </row>
        <row r="7498">
          <cell r="A7498" t="str">
            <v>MIDTTRAFIK</v>
          </cell>
          <cell r="C7498" t="str">
            <v>FLEXTUR</v>
          </cell>
          <cell r="I7498" t="str">
            <v>EB</v>
          </cell>
          <cell r="V7498">
            <v>38284</v>
          </cell>
        </row>
        <row r="7499">
          <cell r="A7499" t="str">
            <v>MIDTTRAFIK</v>
          </cell>
          <cell r="C7499" t="str">
            <v>FLEXTUR</v>
          </cell>
          <cell r="I7499" t="str">
            <v>Ture</v>
          </cell>
          <cell r="V7499">
            <v>488</v>
          </cell>
        </row>
        <row r="7500">
          <cell r="A7500" t="str">
            <v>MIDTTRAFIK</v>
          </cell>
          <cell r="C7500" t="str">
            <v>FLEXTUR</v>
          </cell>
          <cell r="I7500" t="str">
            <v>Rejselængde</v>
          </cell>
          <cell r="V7500">
            <v>6377</v>
          </cell>
        </row>
        <row r="7501">
          <cell r="A7501" t="str">
            <v>MIDTTRAFIK</v>
          </cell>
          <cell r="C7501" t="str">
            <v>FLEXTUR</v>
          </cell>
          <cell r="I7501" t="str">
            <v>Passagerer</v>
          </cell>
          <cell r="V7501">
            <v>599</v>
          </cell>
        </row>
        <row r="7502">
          <cell r="A7502" t="str">
            <v>MIDTTRAFIK</v>
          </cell>
          <cell r="C7502" t="str">
            <v>FLEXTUR</v>
          </cell>
          <cell r="I7502" t="str">
            <v>Netto</v>
          </cell>
          <cell r="V7502">
            <v>133.99</v>
          </cell>
        </row>
        <row r="7503">
          <cell r="A7503" t="str">
            <v>MIDTTRAFIK</v>
          </cell>
          <cell r="C7503" t="str">
            <v>FLEXTUR</v>
          </cell>
          <cell r="I7503" t="str">
            <v>Adm.omk</v>
          </cell>
          <cell r="V7503">
            <v>0</v>
          </cell>
        </row>
        <row r="7504">
          <cell r="A7504" t="str">
            <v>MIDTTRAFIK</v>
          </cell>
          <cell r="C7504" t="str">
            <v>FLEXTUR</v>
          </cell>
          <cell r="I7504" t="str">
            <v>EB</v>
          </cell>
          <cell r="V7504">
            <v>56</v>
          </cell>
        </row>
        <row r="7505">
          <cell r="A7505" t="str">
            <v>MIDTTRAFIK</v>
          </cell>
          <cell r="C7505" t="str">
            <v>FLEXTUR</v>
          </cell>
          <cell r="I7505" t="str">
            <v>Ture</v>
          </cell>
          <cell r="V7505">
            <v>1</v>
          </cell>
        </row>
        <row r="7506">
          <cell r="A7506" t="str">
            <v>MIDTTRAFIK</v>
          </cell>
          <cell r="C7506" t="str">
            <v>FLEXTUR</v>
          </cell>
          <cell r="I7506" t="str">
            <v>Rejselængde</v>
          </cell>
          <cell r="V7506">
            <v>14</v>
          </cell>
        </row>
        <row r="7507">
          <cell r="A7507" t="str">
            <v>MIDTTRAFIK</v>
          </cell>
          <cell r="C7507" t="str">
            <v>FLEXTUR</v>
          </cell>
          <cell r="I7507" t="str">
            <v>Passagerer</v>
          </cell>
          <cell r="V7507">
            <v>1</v>
          </cell>
        </row>
        <row r="7508">
          <cell r="A7508" t="str">
            <v>MIDTTRAFIK</v>
          </cell>
          <cell r="C7508" t="str">
            <v>FLEXTUR</v>
          </cell>
          <cell r="I7508" t="str">
            <v>Netto</v>
          </cell>
          <cell r="V7508">
            <v>97.32</v>
          </cell>
        </row>
        <row r="7509">
          <cell r="A7509" t="str">
            <v>MIDTTRAFIK</v>
          </cell>
          <cell r="C7509" t="str">
            <v>FLEXTUR</v>
          </cell>
          <cell r="I7509" t="str">
            <v>Adm.omk</v>
          </cell>
          <cell r="V7509">
            <v>0</v>
          </cell>
        </row>
        <row r="7510">
          <cell r="A7510" t="str">
            <v>MIDTTRAFIK</v>
          </cell>
          <cell r="C7510" t="str">
            <v>FLEXTUR</v>
          </cell>
          <cell r="I7510" t="str">
            <v>EB</v>
          </cell>
          <cell r="V7510">
            <v>300</v>
          </cell>
        </row>
        <row r="7511">
          <cell r="A7511" t="str">
            <v>MIDTTRAFIK</v>
          </cell>
          <cell r="C7511" t="str">
            <v>FLEXTUR</v>
          </cell>
          <cell r="I7511" t="str">
            <v>Ture</v>
          </cell>
          <cell r="V7511">
            <v>4</v>
          </cell>
        </row>
        <row r="7512">
          <cell r="A7512" t="str">
            <v>MIDTTRAFIK</v>
          </cell>
          <cell r="C7512" t="str">
            <v>FLEXTUR</v>
          </cell>
          <cell r="I7512" t="str">
            <v>Rejselængde</v>
          </cell>
          <cell r="V7512">
            <v>28</v>
          </cell>
        </row>
        <row r="7513">
          <cell r="A7513" t="str">
            <v>MIDTTRAFIK</v>
          </cell>
          <cell r="C7513" t="str">
            <v>FLEXTUR</v>
          </cell>
          <cell r="I7513" t="str">
            <v>Passagerer</v>
          </cell>
          <cell r="V7513">
            <v>4</v>
          </cell>
        </row>
        <row r="7514">
          <cell r="A7514" t="str">
            <v>MIDTTRAFIK</v>
          </cell>
          <cell r="C7514" t="str">
            <v>FLEXTUR</v>
          </cell>
          <cell r="I7514" t="str">
            <v>Netto</v>
          </cell>
          <cell r="V7514">
            <v>1048.25</v>
          </cell>
        </row>
        <row r="7515">
          <cell r="A7515" t="str">
            <v>MIDTTRAFIK</v>
          </cell>
          <cell r="C7515" t="str">
            <v>FLEXTUR</v>
          </cell>
          <cell r="I7515" t="str">
            <v>Adm.omk</v>
          </cell>
          <cell r="V7515">
            <v>0</v>
          </cell>
        </row>
        <row r="7516">
          <cell r="A7516" t="str">
            <v>MIDTTRAFIK</v>
          </cell>
          <cell r="C7516" t="str">
            <v>FLEXTUR</v>
          </cell>
          <cell r="I7516" t="str">
            <v>EB</v>
          </cell>
          <cell r="V7516">
            <v>800</v>
          </cell>
        </row>
        <row r="7517">
          <cell r="A7517" t="str">
            <v>MIDTTRAFIK</v>
          </cell>
          <cell r="C7517" t="str">
            <v>FLEXTUR</v>
          </cell>
          <cell r="I7517" t="str">
            <v>Ture</v>
          </cell>
          <cell r="V7517">
            <v>1</v>
          </cell>
        </row>
        <row r="7518">
          <cell r="A7518" t="str">
            <v>MIDTTRAFIK</v>
          </cell>
          <cell r="C7518" t="str">
            <v>FLEXTUR</v>
          </cell>
          <cell r="I7518" t="str">
            <v>Rejselængde</v>
          </cell>
          <cell r="V7518">
            <v>160</v>
          </cell>
        </row>
        <row r="7519">
          <cell r="A7519" t="str">
            <v>MIDTTRAFIK</v>
          </cell>
          <cell r="C7519" t="str">
            <v>FLEXTUR</v>
          </cell>
          <cell r="I7519" t="str">
            <v>Passagerer</v>
          </cell>
          <cell r="V7519">
            <v>1</v>
          </cell>
        </row>
        <row r="7520">
          <cell r="A7520" t="str">
            <v>MIDTTRAFIK</v>
          </cell>
          <cell r="C7520" t="str">
            <v>FLEXTUR</v>
          </cell>
          <cell r="I7520" t="str">
            <v>Netto</v>
          </cell>
          <cell r="V7520">
            <v>966.66</v>
          </cell>
        </row>
        <row r="7521">
          <cell r="A7521" t="str">
            <v>MIDTTRAFIK</v>
          </cell>
          <cell r="C7521" t="str">
            <v>FLEXTUR</v>
          </cell>
          <cell r="I7521" t="str">
            <v>Adm.omk</v>
          </cell>
          <cell r="V7521">
            <v>0</v>
          </cell>
        </row>
        <row r="7522">
          <cell r="A7522" t="str">
            <v>MIDTTRAFIK</v>
          </cell>
          <cell r="C7522" t="str">
            <v>FLEXTUR</v>
          </cell>
          <cell r="I7522" t="str">
            <v>EB</v>
          </cell>
          <cell r="V7522">
            <v>0</v>
          </cell>
        </row>
        <row r="7523">
          <cell r="A7523" t="str">
            <v>MIDTTRAFIK</v>
          </cell>
          <cell r="C7523" t="str">
            <v>FLEXTUR</v>
          </cell>
          <cell r="I7523" t="str">
            <v>Ture</v>
          </cell>
          <cell r="V7523">
            <v>3</v>
          </cell>
        </row>
        <row r="7524">
          <cell r="A7524" t="str">
            <v>MIDTTRAFIK</v>
          </cell>
          <cell r="C7524" t="str">
            <v>FLEXTUR</v>
          </cell>
          <cell r="I7524" t="str">
            <v>Rejselængde</v>
          </cell>
          <cell r="V7524">
            <v>31</v>
          </cell>
        </row>
        <row r="7525">
          <cell r="A7525" t="str">
            <v>MIDTTRAFIK</v>
          </cell>
          <cell r="C7525" t="str">
            <v>FLEXTUR</v>
          </cell>
          <cell r="I7525" t="str">
            <v>Passagerer</v>
          </cell>
          <cell r="V7525">
            <v>3</v>
          </cell>
        </row>
        <row r="7526">
          <cell r="A7526" t="str">
            <v>MIDTTRAFIK</v>
          </cell>
          <cell r="C7526" t="str">
            <v>FLEXTUR</v>
          </cell>
          <cell r="I7526" t="str">
            <v>Netto</v>
          </cell>
          <cell r="V7526">
            <v>-3537.92</v>
          </cell>
        </row>
        <row r="7527">
          <cell r="A7527" t="str">
            <v>MIDTTRAFIK</v>
          </cell>
          <cell r="C7527" t="str">
            <v>FLEXTUR</v>
          </cell>
          <cell r="I7527" t="str">
            <v>Adm.omk</v>
          </cell>
          <cell r="V7527">
            <v>0</v>
          </cell>
        </row>
        <row r="7528">
          <cell r="A7528" t="str">
            <v>MIDTTRAFIK</v>
          </cell>
          <cell r="C7528" t="str">
            <v>FLEXTUR</v>
          </cell>
          <cell r="I7528" t="str">
            <v>EB</v>
          </cell>
          <cell r="V7528">
            <v>20976</v>
          </cell>
        </row>
        <row r="7529">
          <cell r="A7529" t="str">
            <v>MIDTTRAFIK</v>
          </cell>
          <cell r="C7529" t="str">
            <v>FLEXTUR</v>
          </cell>
          <cell r="I7529" t="str">
            <v>Ture</v>
          </cell>
          <cell r="V7529">
            <v>78</v>
          </cell>
        </row>
        <row r="7530">
          <cell r="A7530" t="str">
            <v>MIDTTRAFIK</v>
          </cell>
          <cell r="C7530" t="str">
            <v>FLEXTUR</v>
          </cell>
          <cell r="I7530" t="str">
            <v>Rejselængde</v>
          </cell>
          <cell r="V7530">
            <v>1438</v>
          </cell>
        </row>
        <row r="7531">
          <cell r="A7531" t="str">
            <v>MIDTTRAFIK</v>
          </cell>
          <cell r="C7531" t="str">
            <v>FLEXTUR</v>
          </cell>
          <cell r="I7531" t="str">
            <v>Passagerer</v>
          </cell>
          <cell r="V7531">
            <v>88</v>
          </cell>
        </row>
        <row r="7532">
          <cell r="A7532" t="str">
            <v>MIDTTRAFIK</v>
          </cell>
          <cell r="C7532" t="str">
            <v>FLEXTUR</v>
          </cell>
          <cell r="I7532" t="str">
            <v>Netto</v>
          </cell>
          <cell r="V7532">
            <v>-1486.8999999999999</v>
          </cell>
        </row>
        <row r="7533">
          <cell r="A7533" t="str">
            <v>MIDTTRAFIK</v>
          </cell>
          <cell r="C7533" t="str">
            <v>FLEXTUR</v>
          </cell>
          <cell r="I7533" t="str">
            <v>Adm.omk</v>
          </cell>
          <cell r="V7533">
            <v>0</v>
          </cell>
        </row>
        <row r="7534">
          <cell r="A7534" t="str">
            <v>MIDTTRAFIK</v>
          </cell>
          <cell r="C7534" t="str">
            <v>FLEXTUR</v>
          </cell>
          <cell r="I7534" t="str">
            <v>EB</v>
          </cell>
          <cell r="V7534">
            <v>7076</v>
          </cell>
        </row>
        <row r="7535">
          <cell r="A7535" t="str">
            <v>MIDTTRAFIK</v>
          </cell>
          <cell r="C7535" t="str">
            <v>FLEXTUR</v>
          </cell>
          <cell r="I7535" t="str">
            <v>Ture</v>
          </cell>
          <cell r="V7535">
            <v>21</v>
          </cell>
        </row>
        <row r="7536">
          <cell r="A7536" t="str">
            <v>MIDTTRAFIK</v>
          </cell>
          <cell r="C7536" t="str">
            <v>FLEXTUR</v>
          </cell>
          <cell r="I7536" t="str">
            <v>Rejselængde</v>
          </cell>
          <cell r="V7536">
            <v>373</v>
          </cell>
        </row>
        <row r="7537">
          <cell r="A7537" t="str">
            <v>MIDTTRAFIK</v>
          </cell>
          <cell r="C7537" t="str">
            <v>FLEXTUR</v>
          </cell>
          <cell r="I7537" t="str">
            <v>Passagerer</v>
          </cell>
          <cell r="V7537">
            <v>27</v>
          </cell>
        </row>
        <row r="7538">
          <cell r="A7538" t="str">
            <v>MIDTTRAFIK</v>
          </cell>
          <cell r="C7538" t="str">
            <v>FLEXTUR</v>
          </cell>
          <cell r="I7538" t="str">
            <v>Netto</v>
          </cell>
          <cell r="V7538">
            <v>-39.079999999999956</v>
          </cell>
        </row>
        <row r="7539">
          <cell r="A7539" t="str">
            <v>MIDTTRAFIK</v>
          </cell>
          <cell r="C7539" t="str">
            <v>FLEXTUR</v>
          </cell>
          <cell r="I7539" t="str">
            <v>Adm.omk</v>
          </cell>
          <cell r="V7539">
            <v>0</v>
          </cell>
        </row>
        <row r="7540">
          <cell r="A7540" t="str">
            <v>MIDTTRAFIK</v>
          </cell>
          <cell r="C7540" t="str">
            <v>FLEXTUR</v>
          </cell>
          <cell r="I7540" t="str">
            <v>EB</v>
          </cell>
          <cell r="V7540">
            <v>1798</v>
          </cell>
        </row>
        <row r="7541">
          <cell r="A7541" t="str">
            <v>MIDTTRAFIK</v>
          </cell>
          <cell r="C7541" t="str">
            <v>FLEXTUR</v>
          </cell>
          <cell r="I7541" t="str">
            <v>Ture</v>
          </cell>
          <cell r="V7541">
            <v>7</v>
          </cell>
        </row>
        <row r="7542">
          <cell r="A7542" t="str">
            <v>MIDTTRAFIK</v>
          </cell>
          <cell r="C7542" t="str">
            <v>FLEXTUR</v>
          </cell>
          <cell r="I7542" t="str">
            <v>Rejselængde</v>
          </cell>
          <cell r="V7542">
            <v>190</v>
          </cell>
        </row>
        <row r="7543">
          <cell r="A7543" t="str">
            <v>MIDTTRAFIK</v>
          </cell>
          <cell r="C7543" t="str">
            <v>FLEXTUR</v>
          </cell>
          <cell r="I7543" t="str">
            <v>Passagerer</v>
          </cell>
          <cell r="V7543">
            <v>7</v>
          </cell>
        </row>
        <row r="7544">
          <cell r="A7544" t="str">
            <v>MIDTTRAFIK</v>
          </cell>
          <cell r="C7544" t="str">
            <v>FLEXTUR</v>
          </cell>
          <cell r="I7544" t="str">
            <v>Netto</v>
          </cell>
          <cell r="V7544">
            <v>-357.09</v>
          </cell>
        </row>
        <row r="7545">
          <cell r="A7545" t="str">
            <v>MIDTTRAFIK</v>
          </cell>
          <cell r="C7545" t="str">
            <v>FLEXTUR</v>
          </cell>
          <cell r="I7545" t="str">
            <v>Adm.omk</v>
          </cell>
          <cell r="V7545">
            <v>0</v>
          </cell>
        </row>
        <row r="7546">
          <cell r="A7546" t="str">
            <v>MIDTTRAFIK</v>
          </cell>
          <cell r="C7546" t="str">
            <v>FLEXTUR</v>
          </cell>
          <cell r="I7546" t="str">
            <v>EB</v>
          </cell>
          <cell r="V7546">
            <v>1935</v>
          </cell>
        </row>
        <row r="7547">
          <cell r="A7547" t="str">
            <v>MIDTTRAFIK</v>
          </cell>
          <cell r="C7547" t="str">
            <v>FLEXTUR</v>
          </cell>
          <cell r="I7547" t="str">
            <v>Ture</v>
          </cell>
          <cell r="V7547">
            <v>6</v>
          </cell>
        </row>
        <row r="7548">
          <cell r="A7548" t="str">
            <v>MIDTTRAFIK</v>
          </cell>
          <cell r="C7548" t="str">
            <v>FLEXTUR</v>
          </cell>
          <cell r="I7548" t="str">
            <v>Rejselængde</v>
          </cell>
          <cell r="V7548">
            <v>136</v>
          </cell>
        </row>
        <row r="7549">
          <cell r="A7549" t="str">
            <v>MIDTTRAFIK</v>
          </cell>
          <cell r="C7549" t="str">
            <v>FLEXTUR</v>
          </cell>
          <cell r="I7549" t="str">
            <v>Passagerer</v>
          </cell>
          <cell r="V7549">
            <v>6</v>
          </cell>
        </row>
        <row r="7550">
          <cell r="A7550" t="str">
            <v>MIDTTRAFIK</v>
          </cell>
          <cell r="C7550" t="str">
            <v>FLEXTUR</v>
          </cell>
          <cell r="I7550" t="str">
            <v>Netto</v>
          </cell>
          <cell r="V7550">
            <v>752.88</v>
          </cell>
        </row>
        <row r="7551">
          <cell r="A7551" t="str">
            <v>MIDTTRAFIK</v>
          </cell>
          <cell r="C7551" t="str">
            <v>FLEXTUR</v>
          </cell>
          <cell r="I7551" t="str">
            <v>Adm.omk</v>
          </cell>
          <cell r="V7551">
            <v>0</v>
          </cell>
        </row>
        <row r="7552">
          <cell r="A7552" t="str">
            <v>MIDTTRAFIK</v>
          </cell>
          <cell r="C7552" t="str">
            <v>FLEXTUR</v>
          </cell>
          <cell r="I7552" t="str">
            <v>EB</v>
          </cell>
          <cell r="V7552">
            <v>4786</v>
          </cell>
        </row>
        <row r="7553">
          <cell r="A7553" t="str">
            <v>MIDTTRAFIK</v>
          </cell>
          <cell r="C7553" t="str">
            <v>FLEXTUR</v>
          </cell>
          <cell r="I7553" t="str">
            <v>Ture</v>
          </cell>
          <cell r="V7553">
            <v>5</v>
          </cell>
        </row>
        <row r="7554">
          <cell r="A7554" t="str">
            <v>MIDTTRAFIK</v>
          </cell>
          <cell r="C7554" t="str">
            <v>FLEXTUR</v>
          </cell>
          <cell r="I7554" t="str">
            <v>Rejselængde</v>
          </cell>
          <cell r="V7554">
            <v>526</v>
          </cell>
        </row>
        <row r="7555">
          <cell r="A7555" t="str">
            <v>MIDTTRAFIK</v>
          </cell>
          <cell r="C7555" t="str">
            <v>FLEXTUR</v>
          </cell>
          <cell r="I7555" t="str">
            <v>Passagerer</v>
          </cell>
          <cell r="V7555">
            <v>5</v>
          </cell>
        </row>
        <row r="7556">
          <cell r="A7556" t="str">
            <v>MIDTTRAFIK</v>
          </cell>
          <cell r="C7556" t="str">
            <v>FLEXTUR</v>
          </cell>
          <cell r="I7556" t="str">
            <v>Netto</v>
          </cell>
          <cell r="V7556">
            <v>8440.67</v>
          </cell>
        </row>
        <row r="7557">
          <cell r="A7557" t="str">
            <v>MIDTTRAFIK</v>
          </cell>
          <cell r="C7557" t="str">
            <v>FLEXTUR</v>
          </cell>
          <cell r="I7557" t="str">
            <v>Adm.omk</v>
          </cell>
          <cell r="V7557">
            <v>0</v>
          </cell>
        </row>
        <row r="7558">
          <cell r="A7558" t="str">
            <v>MIDTTRAFIK</v>
          </cell>
          <cell r="C7558" t="str">
            <v>FLEXTUR</v>
          </cell>
          <cell r="I7558" t="str">
            <v>EB</v>
          </cell>
          <cell r="V7558">
            <v>69272</v>
          </cell>
        </row>
        <row r="7559">
          <cell r="A7559" t="str">
            <v>MIDTTRAFIK</v>
          </cell>
          <cell r="C7559" t="str">
            <v>FLEXTUR</v>
          </cell>
          <cell r="I7559" t="str">
            <v>Ture</v>
          </cell>
          <cell r="V7559">
            <v>349</v>
          </cell>
        </row>
        <row r="7560">
          <cell r="A7560" t="str">
            <v>MIDTTRAFIK</v>
          </cell>
          <cell r="C7560" t="str">
            <v>FLEXTUR</v>
          </cell>
          <cell r="I7560" t="str">
            <v>Rejselængde</v>
          </cell>
          <cell r="V7560">
            <v>4207</v>
          </cell>
        </row>
        <row r="7561">
          <cell r="A7561" t="str">
            <v>MIDTTRAFIK</v>
          </cell>
          <cell r="C7561" t="str">
            <v>FLEXTUR</v>
          </cell>
          <cell r="I7561" t="str">
            <v>Passagerer</v>
          </cell>
          <cell r="V7561">
            <v>368</v>
          </cell>
        </row>
        <row r="7562">
          <cell r="A7562" t="str">
            <v>MIDTTRAFIK</v>
          </cell>
          <cell r="C7562" t="str">
            <v>FLEXTUR</v>
          </cell>
          <cell r="I7562" t="str">
            <v>Netto</v>
          </cell>
          <cell r="V7562">
            <v>-684.54</v>
          </cell>
        </row>
        <row r="7563">
          <cell r="A7563" t="str">
            <v>MIDTTRAFIK</v>
          </cell>
          <cell r="C7563" t="str">
            <v>FLEXTUR</v>
          </cell>
          <cell r="I7563" t="str">
            <v>Adm.omk</v>
          </cell>
          <cell r="V7563">
            <v>0</v>
          </cell>
        </row>
        <row r="7564">
          <cell r="A7564" t="str">
            <v>MIDTTRAFIK</v>
          </cell>
          <cell r="C7564" t="str">
            <v>FLEXTUR</v>
          </cell>
          <cell r="I7564" t="str">
            <v>EB</v>
          </cell>
          <cell r="V7564">
            <v>19345</v>
          </cell>
        </row>
        <row r="7565">
          <cell r="A7565" t="str">
            <v>MIDTTRAFIK</v>
          </cell>
          <cell r="C7565" t="str">
            <v>FLEXTUR</v>
          </cell>
          <cell r="I7565" t="str">
            <v>Ture</v>
          </cell>
          <cell r="V7565">
            <v>74</v>
          </cell>
        </row>
        <row r="7566">
          <cell r="A7566" t="str">
            <v>MIDTTRAFIK</v>
          </cell>
          <cell r="C7566" t="str">
            <v>FLEXTUR</v>
          </cell>
          <cell r="I7566" t="str">
            <v>Rejselængde</v>
          </cell>
          <cell r="V7566">
            <v>1185</v>
          </cell>
        </row>
        <row r="7567">
          <cell r="A7567" t="str">
            <v>MIDTTRAFIK</v>
          </cell>
          <cell r="C7567" t="str">
            <v>FLEXTUR</v>
          </cell>
          <cell r="I7567" t="str">
            <v>Passagerer</v>
          </cell>
          <cell r="V7567">
            <v>75</v>
          </cell>
        </row>
        <row r="7568">
          <cell r="A7568" t="str">
            <v>MIDTTRAFIK</v>
          </cell>
          <cell r="C7568" t="str">
            <v>FLEXTUR</v>
          </cell>
          <cell r="I7568" t="str">
            <v>Netto</v>
          </cell>
          <cell r="V7568">
            <v>16508.249999999996</v>
          </cell>
        </row>
        <row r="7569">
          <cell r="A7569" t="str">
            <v>MIDTTRAFIK</v>
          </cell>
          <cell r="C7569" t="str">
            <v>FLEXTUR</v>
          </cell>
          <cell r="I7569" t="str">
            <v>Adm.omk</v>
          </cell>
          <cell r="V7569">
            <v>0</v>
          </cell>
        </row>
        <row r="7570">
          <cell r="A7570" t="str">
            <v>MIDTTRAFIK</v>
          </cell>
          <cell r="C7570" t="str">
            <v>FLEXTUR</v>
          </cell>
          <cell r="I7570" t="str">
            <v>EB</v>
          </cell>
          <cell r="V7570">
            <v>6367</v>
          </cell>
        </row>
        <row r="7571">
          <cell r="A7571" t="str">
            <v>MIDTTRAFIK</v>
          </cell>
          <cell r="C7571" t="str">
            <v>FLEXTUR</v>
          </cell>
          <cell r="I7571" t="str">
            <v>Ture</v>
          </cell>
          <cell r="V7571">
            <v>106</v>
          </cell>
        </row>
        <row r="7572">
          <cell r="A7572" t="str">
            <v>MIDTTRAFIK</v>
          </cell>
          <cell r="C7572" t="str">
            <v>FLEXTUR</v>
          </cell>
          <cell r="I7572" t="str">
            <v>Rejselængde</v>
          </cell>
          <cell r="V7572">
            <v>1085</v>
          </cell>
        </row>
        <row r="7573">
          <cell r="A7573" t="str">
            <v>MIDTTRAFIK</v>
          </cell>
          <cell r="C7573" t="str">
            <v>FLEXTUR</v>
          </cell>
          <cell r="I7573" t="str">
            <v>Passagerer</v>
          </cell>
          <cell r="V7573">
            <v>133</v>
          </cell>
        </row>
        <row r="7574">
          <cell r="A7574" t="str">
            <v>MIDTTRAFIK</v>
          </cell>
          <cell r="C7574" t="str">
            <v>FLEXTUR</v>
          </cell>
          <cell r="I7574" t="str">
            <v>Netto</v>
          </cell>
          <cell r="V7574">
            <v>10993.2</v>
          </cell>
        </row>
        <row r="7575">
          <cell r="A7575" t="str">
            <v>MIDTTRAFIK</v>
          </cell>
          <cell r="C7575" t="str">
            <v>FLEXTUR</v>
          </cell>
          <cell r="I7575" t="str">
            <v>Adm.omk</v>
          </cell>
          <cell r="V7575">
            <v>0</v>
          </cell>
        </row>
        <row r="7576">
          <cell r="A7576" t="str">
            <v>MIDTTRAFIK</v>
          </cell>
          <cell r="C7576" t="str">
            <v>FLEXTUR</v>
          </cell>
          <cell r="I7576" t="str">
            <v>EB</v>
          </cell>
          <cell r="V7576">
            <v>4065</v>
          </cell>
        </row>
        <row r="7577">
          <cell r="A7577" t="str">
            <v>MIDTTRAFIK</v>
          </cell>
          <cell r="C7577" t="str">
            <v>FLEXTUR</v>
          </cell>
          <cell r="I7577" t="str">
            <v>Ture</v>
          </cell>
          <cell r="V7577">
            <v>62</v>
          </cell>
        </row>
        <row r="7578">
          <cell r="A7578" t="str">
            <v>MIDTTRAFIK</v>
          </cell>
          <cell r="C7578" t="str">
            <v>FLEXTUR</v>
          </cell>
          <cell r="I7578" t="str">
            <v>Rejselængde</v>
          </cell>
          <cell r="V7578">
            <v>847</v>
          </cell>
        </row>
        <row r="7579">
          <cell r="A7579" t="str">
            <v>MIDTTRAFIK</v>
          </cell>
          <cell r="C7579" t="str">
            <v>FLEXTUR</v>
          </cell>
          <cell r="I7579" t="str">
            <v>Passagerer</v>
          </cell>
          <cell r="V7579">
            <v>73</v>
          </cell>
        </row>
        <row r="7580">
          <cell r="A7580" t="str">
            <v>MIDTTRAFIK</v>
          </cell>
          <cell r="C7580" t="str">
            <v>FLEXTUR</v>
          </cell>
          <cell r="I7580" t="str">
            <v>Netto</v>
          </cell>
          <cell r="V7580">
            <v>15888.800000000001</v>
          </cell>
        </row>
        <row r="7581">
          <cell r="A7581" t="str">
            <v>MIDTTRAFIK</v>
          </cell>
          <cell r="C7581" t="str">
            <v>FLEXTUR</v>
          </cell>
          <cell r="I7581" t="str">
            <v>Adm.omk</v>
          </cell>
          <cell r="V7581">
            <v>0</v>
          </cell>
        </row>
        <row r="7582">
          <cell r="A7582" t="str">
            <v>MIDTTRAFIK</v>
          </cell>
          <cell r="C7582" t="str">
            <v>FLEXTUR</v>
          </cell>
          <cell r="I7582" t="str">
            <v>EB</v>
          </cell>
          <cell r="V7582">
            <v>21820</v>
          </cell>
        </row>
        <row r="7583">
          <cell r="A7583" t="str">
            <v>MIDTTRAFIK</v>
          </cell>
          <cell r="C7583" t="str">
            <v>FLEXTUR</v>
          </cell>
          <cell r="I7583" t="str">
            <v>Ture</v>
          </cell>
          <cell r="V7583">
            <v>123</v>
          </cell>
        </row>
        <row r="7584">
          <cell r="A7584" t="str">
            <v>MIDTTRAFIK</v>
          </cell>
          <cell r="C7584" t="str">
            <v>FLEXTUR</v>
          </cell>
          <cell r="I7584" t="str">
            <v>Rejselængde</v>
          </cell>
          <cell r="V7584">
            <v>3055</v>
          </cell>
        </row>
        <row r="7585">
          <cell r="A7585" t="str">
            <v>MIDTTRAFIK</v>
          </cell>
          <cell r="C7585" t="str">
            <v>FLEXTUR</v>
          </cell>
          <cell r="I7585" t="str">
            <v>Passagerer</v>
          </cell>
          <cell r="V7585">
            <v>127</v>
          </cell>
        </row>
        <row r="7586">
          <cell r="A7586" t="str">
            <v>MIDTTRAFIK</v>
          </cell>
          <cell r="C7586" t="str">
            <v>PLUSTUR</v>
          </cell>
          <cell r="I7586" t="str">
            <v>Netto</v>
          </cell>
          <cell r="V7586">
            <v>671.67</v>
          </cell>
        </row>
        <row r="7587">
          <cell r="A7587" t="str">
            <v>MIDTTRAFIK</v>
          </cell>
          <cell r="C7587" t="str">
            <v>PLUSTUR</v>
          </cell>
          <cell r="I7587" t="str">
            <v>Adm.omk</v>
          </cell>
          <cell r="V7587">
            <v>32.159999999999997</v>
          </cell>
        </row>
        <row r="7588">
          <cell r="A7588" t="str">
            <v>MIDTTRAFIK</v>
          </cell>
          <cell r="C7588" t="str">
            <v>PLUSTUR</v>
          </cell>
          <cell r="I7588" t="str">
            <v>EB</v>
          </cell>
          <cell r="V7588">
            <v>25</v>
          </cell>
        </row>
        <row r="7589">
          <cell r="A7589" t="str">
            <v>MIDTTRAFIK</v>
          </cell>
          <cell r="C7589" t="str">
            <v>PLUSTUR</v>
          </cell>
          <cell r="I7589" t="str">
            <v>Ture</v>
          </cell>
          <cell r="V7589">
            <v>1</v>
          </cell>
        </row>
        <row r="7590">
          <cell r="A7590" t="str">
            <v>MIDTTRAFIK</v>
          </cell>
          <cell r="C7590" t="str">
            <v>PLUSTUR</v>
          </cell>
          <cell r="I7590" t="str">
            <v>Rejselængde</v>
          </cell>
          <cell r="V7590">
            <v>19</v>
          </cell>
        </row>
        <row r="7591">
          <cell r="A7591" t="str">
            <v>MIDTTRAFIK</v>
          </cell>
          <cell r="C7591" t="str">
            <v>PLUSTUR</v>
          </cell>
          <cell r="I7591" t="str">
            <v>Passagerer</v>
          </cell>
          <cell r="V7591">
            <v>1</v>
          </cell>
        </row>
        <row r="7592">
          <cell r="A7592" t="str">
            <v>MIDTTRAFIK</v>
          </cell>
          <cell r="C7592" t="str">
            <v>FLEXTUR</v>
          </cell>
          <cell r="I7592" t="str">
            <v>Netto</v>
          </cell>
          <cell r="V7592">
            <v>3790.34</v>
          </cell>
        </row>
        <row r="7593">
          <cell r="A7593" t="str">
            <v>MIDTTRAFIK</v>
          </cell>
          <cell r="C7593" t="str">
            <v>FLEXTUR</v>
          </cell>
          <cell r="I7593" t="str">
            <v>Adm.omk</v>
          </cell>
          <cell r="V7593">
            <v>0</v>
          </cell>
        </row>
        <row r="7594">
          <cell r="A7594" t="str">
            <v>MIDTTRAFIK</v>
          </cell>
          <cell r="C7594" t="str">
            <v>FLEXTUR</v>
          </cell>
          <cell r="I7594" t="str">
            <v>EB</v>
          </cell>
          <cell r="V7594">
            <v>7007</v>
          </cell>
        </row>
        <row r="7595">
          <cell r="A7595" t="str">
            <v>MIDTTRAFIK</v>
          </cell>
          <cell r="C7595" t="str">
            <v>FLEXTUR</v>
          </cell>
          <cell r="I7595" t="str">
            <v>Ture</v>
          </cell>
          <cell r="V7595">
            <v>39</v>
          </cell>
        </row>
        <row r="7596">
          <cell r="A7596" t="str">
            <v>MIDTTRAFIK</v>
          </cell>
          <cell r="C7596" t="str">
            <v>FLEXTUR</v>
          </cell>
          <cell r="I7596" t="str">
            <v>Rejselængde</v>
          </cell>
          <cell r="V7596">
            <v>812</v>
          </cell>
        </row>
        <row r="7597">
          <cell r="A7597" t="str">
            <v>MIDTTRAFIK</v>
          </cell>
          <cell r="C7597" t="str">
            <v>FLEXTUR</v>
          </cell>
          <cell r="I7597" t="str">
            <v>Passagerer</v>
          </cell>
          <cell r="V7597">
            <v>42</v>
          </cell>
        </row>
        <row r="7598">
          <cell r="A7598" t="str">
            <v>MIDTTRAFIK</v>
          </cell>
          <cell r="C7598" t="str">
            <v>FLEXTUR</v>
          </cell>
          <cell r="I7598" t="str">
            <v>Netto</v>
          </cell>
          <cell r="V7598">
            <v>363.87</v>
          </cell>
        </row>
        <row r="7599">
          <cell r="A7599" t="str">
            <v>MIDTTRAFIK</v>
          </cell>
          <cell r="C7599" t="str">
            <v>FLEXTUR</v>
          </cell>
          <cell r="I7599" t="str">
            <v>Adm.omk</v>
          </cell>
          <cell r="V7599">
            <v>0</v>
          </cell>
        </row>
        <row r="7600">
          <cell r="A7600" t="str">
            <v>MIDTTRAFIK</v>
          </cell>
          <cell r="C7600" t="str">
            <v>FLEXTUR</v>
          </cell>
          <cell r="I7600" t="str">
            <v>EB</v>
          </cell>
          <cell r="V7600">
            <v>581</v>
          </cell>
        </row>
        <row r="7601">
          <cell r="A7601" t="str">
            <v>MIDTTRAFIK</v>
          </cell>
          <cell r="C7601" t="str">
            <v>FLEXTUR</v>
          </cell>
          <cell r="I7601" t="str">
            <v>Ture</v>
          </cell>
          <cell r="V7601">
            <v>1</v>
          </cell>
        </row>
        <row r="7602">
          <cell r="A7602" t="str">
            <v>MIDTTRAFIK</v>
          </cell>
          <cell r="C7602" t="str">
            <v>FLEXTUR</v>
          </cell>
          <cell r="I7602" t="str">
            <v>Rejselængde</v>
          </cell>
          <cell r="V7602">
            <v>83</v>
          </cell>
        </row>
        <row r="7603">
          <cell r="A7603" t="str">
            <v>MIDTTRAFIK</v>
          </cell>
          <cell r="C7603" t="str">
            <v>FLEXTUR</v>
          </cell>
          <cell r="I7603" t="str">
            <v>Passagerer</v>
          </cell>
          <cell r="V7603">
            <v>1</v>
          </cell>
        </row>
        <row r="7604">
          <cell r="A7604" t="str">
            <v>MIDTTRAFIK</v>
          </cell>
          <cell r="C7604" t="str">
            <v>FLEXTUR</v>
          </cell>
          <cell r="I7604" t="str">
            <v>Netto</v>
          </cell>
          <cell r="V7604">
            <v>0</v>
          </cell>
        </row>
        <row r="7605">
          <cell r="A7605" t="str">
            <v>MIDTTRAFIK</v>
          </cell>
          <cell r="C7605" t="str">
            <v>FLEXTUR</v>
          </cell>
          <cell r="I7605" t="str">
            <v>Adm.omk</v>
          </cell>
          <cell r="V7605">
            <v>0</v>
          </cell>
        </row>
        <row r="7606">
          <cell r="A7606" t="str">
            <v>MIDTTRAFIK</v>
          </cell>
          <cell r="C7606" t="str">
            <v>FLEXTUR</v>
          </cell>
          <cell r="I7606" t="str">
            <v>EB</v>
          </cell>
          <cell r="V7606">
            <v>0</v>
          </cell>
        </row>
        <row r="7607">
          <cell r="A7607" t="str">
            <v>MIDTTRAFIK</v>
          </cell>
          <cell r="C7607" t="str">
            <v>FLEXTUR</v>
          </cell>
          <cell r="I7607" t="str">
            <v>Ture</v>
          </cell>
          <cell r="V7607">
            <v>1</v>
          </cell>
        </row>
        <row r="7608">
          <cell r="A7608" t="str">
            <v>MIDTTRAFIK</v>
          </cell>
          <cell r="C7608" t="str">
            <v>FLEXTUR</v>
          </cell>
          <cell r="I7608" t="str">
            <v>Rejselængde</v>
          </cell>
          <cell r="V7608">
            <v>83</v>
          </cell>
        </row>
        <row r="7609">
          <cell r="A7609" t="str">
            <v>MIDTTRAFIK</v>
          </cell>
          <cell r="C7609" t="str">
            <v>FLEXTUR</v>
          </cell>
          <cell r="I7609" t="str">
            <v>Passagerer</v>
          </cell>
          <cell r="V7609">
            <v>1</v>
          </cell>
        </row>
        <row r="7610">
          <cell r="A7610" t="str">
            <v>MIDTTRAFIK</v>
          </cell>
          <cell r="C7610" t="str">
            <v>FLEXTUR</v>
          </cell>
          <cell r="I7610" t="str">
            <v>Netto</v>
          </cell>
          <cell r="V7610">
            <v>-18534.87</v>
          </cell>
        </row>
        <row r="7611">
          <cell r="A7611" t="str">
            <v>MIDTTRAFIK</v>
          </cell>
          <cell r="C7611" t="str">
            <v>FLEXTUR</v>
          </cell>
          <cell r="I7611" t="str">
            <v>Adm.omk</v>
          </cell>
          <cell r="V7611">
            <v>0</v>
          </cell>
        </row>
        <row r="7612">
          <cell r="A7612" t="str">
            <v>MIDTTRAFIK</v>
          </cell>
          <cell r="C7612" t="str">
            <v>FLEXTUR</v>
          </cell>
          <cell r="I7612" t="str">
            <v>EB</v>
          </cell>
          <cell r="V7612">
            <v>104808</v>
          </cell>
        </row>
        <row r="7613">
          <cell r="A7613" t="str">
            <v>MIDTTRAFIK</v>
          </cell>
          <cell r="C7613" t="str">
            <v>FLEXTUR</v>
          </cell>
          <cell r="I7613" t="str">
            <v>Ture</v>
          </cell>
          <cell r="V7613">
            <v>640</v>
          </cell>
        </row>
        <row r="7614">
          <cell r="A7614" t="str">
            <v>MIDTTRAFIK</v>
          </cell>
          <cell r="C7614" t="str">
            <v>FLEXTUR</v>
          </cell>
          <cell r="I7614" t="str">
            <v>Rejselængde</v>
          </cell>
          <cell r="V7614">
            <v>5006</v>
          </cell>
        </row>
        <row r="7615">
          <cell r="A7615" t="str">
            <v>MIDTTRAFIK</v>
          </cell>
          <cell r="C7615" t="str">
            <v>FLEXTUR</v>
          </cell>
          <cell r="I7615" t="str">
            <v>Passagerer</v>
          </cell>
          <cell r="V7615">
            <v>685</v>
          </cell>
        </row>
        <row r="7616">
          <cell r="A7616" t="str">
            <v>MIDTTRAFIK</v>
          </cell>
          <cell r="C7616" t="str">
            <v>FLEXTUR</v>
          </cell>
          <cell r="I7616" t="str">
            <v>Netto</v>
          </cell>
          <cell r="V7616">
            <v>111.6799999999995</v>
          </cell>
        </row>
        <row r="7617">
          <cell r="A7617" t="str">
            <v>MIDTTRAFIK</v>
          </cell>
          <cell r="C7617" t="str">
            <v>FLEXTUR</v>
          </cell>
          <cell r="I7617" t="str">
            <v>Adm.omk</v>
          </cell>
          <cell r="V7617">
            <v>0</v>
          </cell>
        </row>
        <row r="7618">
          <cell r="A7618" t="str">
            <v>MIDTTRAFIK</v>
          </cell>
          <cell r="C7618" t="str">
            <v>FLEXTUR</v>
          </cell>
          <cell r="I7618" t="str">
            <v>EB</v>
          </cell>
          <cell r="V7618">
            <v>56318</v>
          </cell>
        </row>
        <row r="7619">
          <cell r="A7619" t="str">
            <v>MIDTTRAFIK</v>
          </cell>
          <cell r="C7619" t="str">
            <v>FLEXTUR</v>
          </cell>
          <cell r="I7619" t="str">
            <v>Ture</v>
          </cell>
          <cell r="V7619">
            <v>294</v>
          </cell>
        </row>
        <row r="7620">
          <cell r="A7620" t="str">
            <v>MIDTTRAFIK</v>
          </cell>
          <cell r="C7620" t="str">
            <v>FLEXTUR</v>
          </cell>
          <cell r="I7620" t="str">
            <v>Rejselængde</v>
          </cell>
          <cell r="V7620">
            <v>3212</v>
          </cell>
        </row>
        <row r="7621">
          <cell r="A7621" t="str">
            <v>MIDTTRAFIK</v>
          </cell>
          <cell r="C7621" t="str">
            <v>FLEXTUR</v>
          </cell>
          <cell r="I7621" t="str">
            <v>Passagerer</v>
          </cell>
          <cell r="V7621">
            <v>307</v>
          </cell>
        </row>
        <row r="7622">
          <cell r="A7622" t="str">
            <v>MIDTTRAFIK</v>
          </cell>
          <cell r="C7622" t="str">
            <v>FLEXTUR</v>
          </cell>
          <cell r="I7622" t="str">
            <v>Netto</v>
          </cell>
          <cell r="V7622">
            <v>13445.41</v>
          </cell>
        </row>
        <row r="7623">
          <cell r="A7623" t="str">
            <v>MIDTTRAFIK</v>
          </cell>
          <cell r="C7623" t="str">
            <v>FLEXTUR</v>
          </cell>
          <cell r="I7623" t="str">
            <v>Adm.omk</v>
          </cell>
          <cell r="V7623">
            <v>0</v>
          </cell>
        </row>
        <row r="7624">
          <cell r="A7624" t="str">
            <v>MIDTTRAFIK</v>
          </cell>
          <cell r="C7624" t="str">
            <v>FLEXTUR</v>
          </cell>
          <cell r="I7624" t="str">
            <v>EB</v>
          </cell>
          <cell r="V7624">
            <v>20179</v>
          </cell>
        </row>
        <row r="7625">
          <cell r="A7625" t="str">
            <v>MIDTTRAFIK</v>
          </cell>
          <cell r="C7625" t="str">
            <v>FLEXTUR</v>
          </cell>
          <cell r="I7625" t="str">
            <v>Ture</v>
          </cell>
          <cell r="V7625">
            <v>158</v>
          </cell>
        </row>
        <row r="7626">
          <cell r="A7626" t="str">
            <v>MIDTTRAFIK</v>
          </cell>
          <cell r="C7626" t="str">
            <v>FLEXTUR</v>
          </cell>
          <cell r="I7626" t="str">
            <v>Rejselængde</v>
          </cell>
          <cell r="V7626">
            <v>2222</v>
          </cell>
        </row>
        <row r="7627">
          <cell r="A7627" t="str">
            <v>MIDTTRAFIK</v>
          </cell>
          <cell r="C7627" t="str">
            <v>FLEXTUR</v>
          </cell>
          <cell r="I7627" t="str">
            <v>Passagerer</v>
          </cell>
          <cell r="V7627">
            <v>165</v>
          </cell>
        </row>
        <row r="7628">
          <cell r="A7628" t="str">
            <v>MIDTTRAFIK</v>
          </cell>
          <cell r="C7628" t="str">
            <v>FLEXTUR</v>
          </cell>
          <cell r="I7628" t="str">
            <v>Netto</v>
          </cell>
          <cell r="V7628">
            <v>8398.7299999999977</v>
          </cell>
        </row>
        <row r="7629">
          <cell r="A7629" t="str">
            <v>MIDTTRAFIK</v>
          </cell>
          <cell r="C7629" t="str">
            <v>FLEXTUR</v>
          </cell>
          <cell r="I7629" t="str">
            <v>Adm.omk</v>
          </cell>
          <cell r="V7629">
            <v>0</v>
          </cell>
        </row>
        <row r="7630">
          <cell r="A7630" t="str">
            <v>MIDTTRAFIK</v>
          </cell>
          <cell r="C7630" t="str">
            <v>FLEXTUR</v>
          </cell>
          <cell r="I7630" t="str">
            <v>EB</v>
          </cell>
          <cell r="V7630">
            <v>6991</v>
          </cell>
        </row>
        <row r="7631">
          <cell r="A7631" t="str">
            <v>MIDTTRAFIK</v>
          </cell>
          <cell r="C7631" t="str">
            <v>FLEXTUR</v>
          </cell>
          <cell r="I7631" t="str">
            <v>Ture</v>
          </cell>
          <cell r="V7631">
            <v>73</v>
          </cell>
        </row>
        <row r="7632">
          <cell r="A7632" t="str">
            <v>MIDTTRAFIK</v>
          </cell>
          <cell r="C7632" t="str">
            <v>FLEXTUR</v>
          </cell>
          <cell r="I7632" t="str">
            <v>Rejselængde</v>
          </cell>
          <cell r="V7632">
            <v>816</v>
          </cell>
        </row>
        <row r="7633">
          <cell r="A7633" t="str">
            <v>MIDTTRAFIK</v>
          </cell>
          <cell r="C7633" t="str">
            <v>FLEXTUR</v>
          </cell>
          <cell r="I7633" t="str">
            <v>Passagerer</v>
          </cell>
          <cell r="V7633">
            <v>88</v>
          </cell>
        </row>
        <row r="7634">
          <cell r="A7634" t="str">
            <v>MIDTTRAFIK</v>
          </cell>
          <cell r="C7634" t="str">
            <v>FLEXTUR</v>
          </cell>
          <cell r="I7634" t="str">
            <v>Netto</v>
          </cell>
          <cell r="V7634">
            <v>897.32999999999993</v>
          </cell>
        </row>
        <row r="7635">
          <cell r="A7635" t="str">
            <v>MIDTTRAFIK</v>
          </cell>
          <cell r="C7635" t="str">
            <v>FLEXTUR</v>
          </cell>
          <cell r="I7635" t="str">
            <v>Adm.omk</v>
          </cell>
          <cell r="V7635">
            <v>0</v>
          </cell>
        </row>
        <row r="7636">
          <cell r="A7636" t="str">
            <v>MIDTTRAFIK</v>
          </cell>
          <cell r="C7636" t="str">
            <v>FLEXTUR</v>
          </cell>
          <cell r="I7636" t="str">
            <v>EB</v>
          </cell>
          <cell r="V7636">
            <v>123</v>
          </cell>
        </row>
        <row r="7637">
          <cell r="A7637" t="str">
            <v>MIDTTRAFIK</v>
          </cell>
          <cell r="C7637" t="str">
            <v>FLEXTUR</v>
          </cell>
          <cell r="I7637" t="str">
            <v>Ture</v>
          </cell>
          <cell r="V7637">
            <v>3</v>
          </cell>
        </row>
        <row r="7638">
          <cell r="A7638" t="str">
            <v>MIDTTRAFIK</v>
          </cell>
          <cell r="C7638" t="str">
            <v>FLEXTUR</v>
          </cell>
          <cell r="I7638" t="str">
            <v>Rejselængde</v>
          </cell>
          <cell r="V7638">
            <v>11</v>
          </cell>
        </row>
        <row r="7639">
          <cell r="A7639" t="str">
            <v>MIDTTRAFIK</v>
          </cell>
          <cell r="C7639" t="str">
            <v>FLEXTUR</v>
          </cell>
          <cell r="I7639" t="str">
            <v>Passagerer</v>
          </cell>
          <cell r="V7639">
            <v>3</v>
          </cell>
        </row>
        <row r="7640">
          <cell r="A7640" t="str">
            <v>MIDTTRAFIK</v>
          </cell>
          <cell r="C7640" t="str">
            <v>FLEXTUR</v>
          </cell>
          <cell r="I7640" t="str">
            <v>Netto</v>
          </cell>
          <cell r="V7640">
            <v>937.02</v>
          </cell>
        </row>
        <row r="7641">
          <cell r="A7641" t="str">
            <v>MIDTTRAFIK</v>
          </cell>
          <cell r="C7641" t="str">
            <v>FLEXTUR</v>
          </cell>
          <cell r="I7641" t="str">
            <v>Adm.omk</v>
          </cell>
          <cell r="V7641">
            <v>0</v>
          </cell>
        </row>
        <row r="7642">
          <cell r="A7642" t="str">
            <v>MIDTTRAFIK</v>
          </cell>
          <cell r="C7642" t="str">
            <v>FLEXTUR</v>
          </cell>
          <cell r="I7642" t="str">
            <v>EB</v>
          </cell>
          <cell r="V7642">
            <v>189</v>
          </cell>
        </row>
        <row r="7643">
          <cell r="A7643" t="str">
            <v>MIDTTRAFIK</v>
          </cell>
          <cell r="C7643" t="str">
            <v>FLEXTUR</v>
          </cell>
          <cell r="I7643" t="str">
            <v>Ture</v>
          </cell>
          <cell r="V7643">
            <v>1</v>
          </cell>
        </row>
        <row r="7644">
          <cell r="A7644" t="str">
            <v>MIDTTRAFIK</v>
          </cell>
          <cell r="C7644" t="str">
            <v>FLEXTUR</v>
          </cell>
          <cell r="I7644" t="str">
            <v>Rejselængde</v>
          </cell>
          <cell r="V7644">
            <v>9</v>
          </cell>
        </row>
        <row r="7645">
          <cell r="A7645" t="str">
            <v>MIDTTRAFIK</v>
          </cell>
          <cell r="C7645" t="str">
            <v>FLEXTUR</v>
          </cell>
          <cell r="I7645" t="str">
            <v>Passagerer</v>
          </cell>
          <cell r="V7645">
            <v>3</v>
          </cell>
        </row>
        <row r="7646">
          <cell r="A7646" t="str">
            <v>MIDTTRAFIK</v>
          </cell>
          <cell r="C7646" t="str">
            <v>FLEXTUR</v>
          </cell>
          <cell r="I7646" t="str">
            <v>Netto</v>
          </cell>
          <cell r="V7646">
            <v>-31999.59</v>
          </cell>
        </row>
        <row r="7647">
          <cell r="A7647" t="str">
            <v>MIDTTRAFIK</v>
          </cell>
          <cell r="C7647" t="str">
            <v>FLEXTUR</v>
          </cell>
          <cell r="I7647" t="str">
            <v>Adm.omk</v>
          </cell>
          <cell r="V7647">
            <v>0</v>
          </cell>
        </row>
        <row r="7648">
          <cell r="A7648" t="str">
            <v>MIDTTRAFIK</v>
          </cell>
          <cell r="C7648" t="str">
            <v>FLEXTUR</v>
          </cell>
          <cell r="I7648" t="str">
            <v>EB</v>
          </cell>
          <cell r="V7648">
            <v>90804</v>
          </cell>
        </row>
        <row r="7649">
          <cell r="A7649" t="str">
            <v>MIDTTRAFIK</v>
          </cell>
          <cell r="C7649" t="str">
            <v>FLEXTUR</v>
          </cell>
          <cell r="I7649" t="str">
            <v>Ture</v>
          </cell>
          <cell r="V7649">
            <v>703</v>
          </cell>
        </row>
        <row r="7650">
          <cell r="A7650" t="str">
            <v>MIDTTRAFIK</v>
          </cell>
          <cell r="C7650" t="str">
            <v>FLEXTUR</v>
          </cell>
          <cell r="I7650" t="str">
            <v>Rejselængde</v>
          </cell>
          <cell r="V7650">
            <v>2136</v>
          </cell>
        </row>
        <row r="7651">
          <cell r="A7651" t="str">
            <v>MIDTTRAFIK</v>
          </cell>
          <cell r="C7651" t="str">
            <v>FLEXTUR</v>
          </cell>
          <cell r="I7651" t="str">
            <v>Passagerer</v>
          </cell>
          <cell r="V7651">
            <v>778</v>
          </cell>
        </row>
        <row r="7652">
          <cell r="A7652" t="str">
            <v>MIDTTRAFIK</v>
          </cell>
          <cell r="C7652" t="str">
            <v>FLEXTUR</v>
          </cell>
          <cell r="I7652" t="str">
            <v>Netto</v>
          </cell>
          <cell r="V7652">
            <v>-36</v>
          </cell>
        </row>
        <row r="7653">
          <cell r="A7653" t="str">
            <v>MIDTTRAFIK</v>
          </cell>
          <cell r="C7653" t="str">
            <v>FLEXTUR</v>
          </cell>
          <cell r="I7653" t="str">
            <v>Adm.omk</v>
          </cell>
          <cell r="V7653">
            <v>0</v>
          </cell>
        </row>
        <row r="7654">
          <cell r="A7654" t="str">
            <v>MIDTTRAFIK</v>
          </cell>
          <cell r="C7654" t="str">
            <v>FLEXTUR</v>
          </cell>
          <cell r="I7654" t="str">
            <v>EB</v>
          </cell>
          <cell r="V7654">
            <v>110</v>
          </cell>
        </row>
        <row r="7655">
          <cell r="A7655" t="str">
            <v>MIDTTRAFIK</v>
          </cell>
          <cell r="C7655" t="str">
            <v>FLEXTUR</v>
          </cell>
          <cell r="I7655" t="str">
            <v>Ture</v>
          </cell>
          <cell r="V7655">
            <v>3</v>
          </cell>
        </row>
        <row r="7656">
          <cell r="A7656" t="str">
            <v>MIDTTRAFIK</v>
          </cell>
          <cell r="C7656" t="str">
            <v>FLEXTUR</v>
          </cell>
          <cell r="I7656" t="str">
            <v>Rejselængde</v>
          </cell>
          <cell r="V7656">
            <v>0</v>
          </cell>
        </row>
        <row r="7657">
          <cell r="A7657" t="str">
            <v>MIDTTRAFIK</v>
          </cell>
          <cell r="C7657" t="str">
            <v>FLEXTUR</v>
          </cell>
          <cell r="I7657" t="str">
            <v>Passagerer</v>
          </cell>
          <cell r="V7657">
            <v>3</v>
          </cell>
        </row>
        <row r="7658">
          <cell r="A7658" t="str">
            <v>MIDTTRAFIK</v>
          </cell>
          <cell r="C7658" t="str">
            <v>FLEXTUR</v>
          </cell>
          <cell r="I7658" t="str">
            <v>Netto</v>
          </cell>
          <cell r="V7658">
            <v>-3045.7700000000004</v>
          </cell>
        </row>
        <row r="7659">
          <cell r="A7659" t="str">
            <v>MIDTTRAFIK</v>
          </cell>
          <cell r="C7659" t="str">
            <v>FLEXTUR</v>
          </cell>
          <cell r="I7659" t="str">
            <v>Adm.omk</v>
          </cell>
          <cell r="V7659">
            <v>0</v>
          </cell>
        </row>
        <row r="7660">
          <cell r="A7660" t="str">
            <v>MIDTTRAFIK</v>
          </cell>
          <cell r="C7660" t="str">
            <v>FLEXTUR</v>
          </cell>
          <cell r="I7660" t="str">
            <v>EB</v>
          </cell>
          <cell r="V7660">
            <v>20969</v>
          </cell>
        </row>
        <row r="7661">
          <cell r="A7661" t="str">
            <v>MIDTTRAFIK</v>
          </cell>
          <cell r="C7661" t="str">
            <v>FLEXTUR</v>
          </cell>
          <cell r="I7661" t="str">
            <v>Ture</v>
          </cell>
          <cell r="V7661">
            <v>123</v>
          </cell>
        </row>
        <row r="7662">
          <cell r="A7662" t="str">
            <v>MIDTTRAFIK</v>
          </cell>
          <cell r="C7662" t="str">
            <v>FLEXTUR</v>
          </cell>
          <cell r="I7662" t="str">
            <v>Rejselængde</v>
          </cell>
          <cell r="V7662">
            <v>1202</v>
          </cell>
        </row>
        <row r="7663">
          <cell r="A7663" t="str">
            <v>MIDTTRAFIK</v>
          </cell>
          <cell r="C7663" t="str">
            <v>FLEXTUR</v>
          </cell>
          <cell r="I7663" t="str">
            <v>Passagerer</v>
          </cell>
          <cell r="V7663">
            <v>128</v>
          </cell>
        </row>
        <row r="7664">
          <cell r="A7664" t="str">
            <v>MIDTTRAFIK</v>
          </cell>
          <cell r="C7664" t="str">
            <v>FLEXTUR</v>
          </cell>
          <cell r="I7664" t="str">
            <v>Netto</v>
          </cell>
          <cell r="V7664">
            <v>571.44000000000005</v>
          </cell>
        </row>
        <row r="7665">
          <cell r="A7665" t="str">
            <v>MIDTTRAFIK</v>
          </cell>
          <cell r="C7665" t="str">
            <v>FLEXTUR</v>
          </cell>
          <cell r="I7665" t="str">
            <v>Adm.omk</v>
          </cell>
          <cell r="V7665">
            <v>0</v>
          </cell>
        </row>
        <row r="7666">
          <cell r="A7666" t="str">
            <v>MIDTTRAFIK</v>
          </cell>
          <cell r="C7666" t="str">
            <v>FLEXTUR</v>
          </cell>
          <cell r="I7666" t="str">
            <v>EB</v>
          </cell>
          <cell r="V7666">
            <v>0</v>
          </cell>
        </row>
        <row r="7667">
          <cell r="A7667" t="str">
            <v>MIDTTRAFIK</v>
          </cell>
          <cell r="C7667" t="str">
            <v>FLEXTUR</v>
          </cell>
          <cell r="I7667" t="str">
            <v>Ture</v>
          </cell>
          <cell r="V7667">
            <v>3</v>
          </cell>
        </row>
        <row r="7668">
          <cell r="A7668" t="str">
            <v>MIDTTRAFIK</v>
          </cell>
          <cell r="C7668" t="str">
            <v>FLEXTUR</v>
          </cell>
          <cell r="I7668" t="str">
            <v>Rejselængde</v>
          </cell>
          <cell r="V7668">
            <v>27</v>
          </cell>
        </row>
        <row r="7669">
          <cell r="A7669" t="str">
            <v>MIDTTRAFIK</v>
          </cell>
          <cell r="C7669" t="str">
            <v>FLEXTUR</v>
          </cell>
          <cell r="I7669" t="str">
            <v>Passagerer</v>
          </cell>
          <cell r="V7669">
            <v>3</v>
          </cell>
        </row>
        <row r="7670">
          <cell r="A7670" t="str">
            <v>MIDTTRAFIK</v>
          </cell>
          <cell r="C7670" t="str">
            <v>FLEXTUR</v>
          </cell>
          <cell r="I7670" t="str">
            <v>Netto</v>
          </cell>
          <cell r="V7670">
            <v>1.47</v>
          </cell>
        </row>
        <row r="7671">
          <cell r="A7671" t="str">
            <v>MIDTTRAFIK</v>
          </cell>
          <cell r="C7671" t="str">
            <v>FLEXTUR</v>
          </cell>
          <cell r="I7671" t="str">
            <v>Adm.omk</v>
          </cell>
          <cell r="V7671">
            <v>0</v>
          </cell>
        </row>
        <row r="7672">
          <cell r="A7672" t="str">
            <v>MIDTTRAFIK</v>
          </cell>
          <cell r="C7672" t="str">
            <v>FLEXTUR</v>
          </cell>
          <cell r="I7672" t="str">
            <v>EB</v>
          </cell>
          <cell r="V7672">
            <v>0</v>
          </cell>
        </row>
        <row r="7673">
          <cell r="A7673" t="str">
            <v>MIDTTRAFIK</v>
          </cell>
          <cell r="C7673" t="str">
            <v>FLEXTUR</v>
          </cell>
          <cell r="I7673" t="str">
            <v>Ture</v>
          </cell>
          <cell r="V7673">
            <v>1</v>
          </cell>
        </row>
        <row r="7674">
          <cell r="A7674" t="str">
            <v>MIDTTRAFIK</v>
          </cell>
          <cell r="C7674" t="str">
            <v>FLEXTUR</v>
          </cell>
          <cell r="I7674" t="str">
            <v>Rejselængde</v>
          </cell>
          <cell r="V7674">
            <v>0</v>
          </cell>
        </row>
        <row r="7675">
          <cell r="A7675" t="str">
            <v>MIDTTRAFIK</v>
          </cell>
          <cell r="C7675" t="str">
            <v>FLEXTUR</v>
          </cell>
          <cell r="I7675" t="str">
            <v>Passagerer</v>
          </cell>
          <cell r="V7675">
            <v>1</v>
          </cell>
        </row>
        <row r="7676">
          <cell r="A7676" t="str">
            <v>MIDTTRAFIK</v>
          </cell>
          <cell r="C7676" t="str">
            <v>FLEXTUR</v>
          </cell>
          <cell r="I7676" t="str">
            <v>Netto</v>
          </cell>
          <cell r="V7676">
            <v>8868.619999999999</v>
          </cell>
        </row>
        <row r="7677">
          <cell r="A7677" t="str">
            <v>MIDTTRAFIK</v>
          </cell>
          <cell r="C7677" t="str">
            <v>FLEXTUR</v>
          </cell>
          <cell r="I7677" t="str">
            <v>Adm.omk</v>
          </cell>
          <cell r="V7677">
            <v>0</v>
          </cell>
        </row>
        <row r="7678">
          <cell r="A7678" t="str">
            <v>MIDTTRAFIK</v>
          </cell>
          <cell r="C7678" t="str">
            <v>FLEXTUR</v>
          </cell>
          <cell r="I7678" t="str">
            <v>EB</v>
          </cell>
          <cell r="V7678">
            <v>28350</v>
          </cell>
        </row>
        <row r="7679">
          <cell r="A7679" t="str">
            <v>MIDTTRAFIK</v>
          </cell>
          <cell r="C7679" t="str">
            <v>FLEXTUR</v>
          </cell>
          <cell r="I7679" t="str">
            <v>Ture</v>
          </cell>
          <cell r="V7679">
            <v>150</v>
          </cell>
        </row>
        <row r="7680">
          <cell r="A7680" t="str">
            <v>MIDTTRAFIK</v>
          </cell>
          <cell r="C7680" t="str">
            <v>FLEXTUR</v>
          </cell>
          <cell r="I7680" t="str">
            <v>Rejselængde</v>
          </cell>
          <cell r="V7680">
            <v>2649</v>
          </cell>
        </row>
        <row r="7681">
          <cell r="A7681" t="str">
            <v>MIDTTRAFIK</v>
          </cell>
          <cell r="C7681" t="str">
            <v>FLEXTUR</v>
          </cell>
          <cell r="I7681" t="str">
            <v>Passagerer</v>
          </cell>
          <cell r="V7681">
            <v>157</v>
          </cell>
        </row>
        <row r="7682">
          <cell r="A7682" t="str">
            <v>MIDTTRAFIK</v>
          </cell>
          <cell r="C7682" t="str">
            <v>FLEXTUR</v>
          </cell>
          <cell r="I7682" t="str">
            <v>Netto</v>
          </cell>
          <cell r="V7682">
            <v>28000.03</v>
          </cell>
        </row>
        <row r="7683">
          <cell r="A7683" t="str">
            <v>MIDTTRAFIK</v>
          </cell>
          <cell r="C7683" t="str">
            <v>FLEXTUR</v>
          </cell>
          <cell r="I7683" t="str">
            <v>Adm.omk</v>
          </cell>
          <cell r="V7683">
            <v>0</v>
          </cell>
        </row>
        <row r="7684">
          <cell r="A7684" t="str">
            <v>MIDTTRAFIK</v>
          </cell>
          <cell r="C7684" t="str">
            <v>FLEXTUR</v>
          </cell>
          <cell r="I7684" t="str">
            <v>EB</v>
          </cell>
          <cell r="V7684">
            <v>10901</v>
          </cell>
        </row>
        <row r="7685">
          <cell r="A7685" t="str">
            <v>MIDTTRAFIK</v>
          </cell>
          <cell r="C7685" t="str">
            <v>FLEXTUR</v>
          </cell>
          <cell r="I7685" t="str">
            <v>Ture</v>
          </cell>
          <cell r="V7685">
            <v>219</v>
          </cell>
        </row>
        <row r="7686">
          <cell r="A7686" t="str">
            <v>MIDTTRAFIK</v>
          </cell>
          <cell r="C7686" t="str">
            <v>FLEXTUR</v>
          </cell>
          <cell r="I7686" t="str">
            <v>Rejselængde</v>
          </cell>
          <cell r="V7686">
            <v>2206</v>
          </cell>
        </row>
        <row r="7687">
          <cell r="A7687" t="str">
            <v>MIDTTRAFIK</v>
          </cell>
          <cell r="C7687" t="str">
            <v>FLEXTUR</v>
          </cell>
          <cell r="I7687" t="str">
            <v>Passagerer</v>
          </cell>
          <cell r="V7687">
            <v>251</v>
          </cell>
        </row>
        <row r="7688">
          <cell r="A7688" t="str">
            <v>MIDTTRAFIK</v>
          </cell>
          <cell r="C7688" t="str">
            <v>FLEXTUR</v>
          </cell>
          <cell r="I7688" t="str">
            <v>Netto</v>
          </cell>
          <cell r="V7688">
            <v>31.09</v>
          </cell>
        </row>
        <row r="7689">
          <cell r="A7689" t="str">
            <v>MIDTTRAFIK</v>
          </cell>
          <cell r="C7689" t="str">
            <v>FLEXTUR</v>
          </cell>
          <cell r="I7689" t="str">
            <v>Adm.omk</v>
          </cell>
          <cell r="V7689">
            <v>0</v>
          </cell>
        </row>
        <row r="7690">
          <cell r="A7690" t="str">
            <v>MIDTTRAFIK</v>
          </cell>
          <cell r="C7690" t="str">
            <v>FLEXTUR</v>
          </cell>
          <cell r="I7690" t="str">
            <v>EB</v>
          </cell>
          <cell r="V7690">
            <v>110</v>
          </cell>
        </row>
        <row r="7691">
          <cell r="A7691" t="str">
            <v>MIDTTRAFIK</v>
          </cell>
          <cell r="C7691" t="str">
            <v>FLEXTUR</v>
          </cell>
          <cell r="I7691" t="str">
            <v>Ture</v>
          </cell>
          <cell r="V7691">
            <v>1</v>
          </cell>
        </row>
        <row r="7692">
          <cell r="A7692" t="str">
            <v>MIDTTRAFIK</v>
          </cell>
          <cell r="C7692" t="str">
            <v>FLEXTUR</v>
          </cell>
          <cell r="I7692" t="str">
            <v>Rejselængde</v>
          </cell>
          <cell r="V7692">
            <v>6</v>
          </cell>
        </row>
        <row r="7693">
          <cell r="A7693" t="str">
            <v>MIDTTRAFIK</v>
          </cell>
          <cell r="C7693" t="str">
            <v>FLEXTUR</v>
          </cell>
          <cell r="I7693" t="str">
            <v>Passagerer</v>
          </cell>
          <cell r="V7693">
            <v>1</v>
          </cell>
        </row>
        <row r="7694">
          <cell r="A7694" t="str">
            <v>MIDTTRAFIK</v>
          </cell>
          <cell r="C7694" t="str">
            <v>PLUSTUR</v>
          </cell>
          <cell r="I7694" t="str">
            <v>Netto</v>
          </cell>
          <cell r="V7694">
            <v>155.30000000000001</v>
          </cell>
        </row>
        <row r="7695">
          <cell r="A7695" t="str">
            <v>MIDTTRAFIK</v>
          </cell>
          <cell r="C7695" t="str">
            <v>PLUSTUR</v>
          </cell>
          <cell r="I7695" t="str">
            <v>Adm.omk</v>
          </cell>
          <cell r="V7695">
            <v>32.159999999999997</v>
          </cell>
        </row>
        <row r="7696">
          <cell r="A7696" t="str">
            <v>MIDTTRAFIK</v>
          </cell>
          <cell r="C7696" t="str">
            <v>PLUSTUR</v>
          </cell>
          <cell r="I7696" t="str">
            <v>EB</v>
          </cell>
          <cell r="V7696">
            <v>48</v>
          </cell>
        </row>
        <row r="7697">
          <cell r="A7697" t="str">
            <v>MIDTTRAFIK</v>
          </cell>
          <cell r="C7697" t="str">
            <v>PLUSTUR</v>
          </cell>
          <cell r="I7697" t="str">
            <v>Ture</v>
          </cell>
          <cell r="V7697">
            <v>1</v>
          </cell>
        </row>
        <row r="7698">
          <cell r="A7698" t="str">
            <v>MIDTTRAFIK</v>
          </cell>
          <cell r="C7698" t="str">
            <v>PLUSTUR</v>
          </cell>
          <cell r="I7698" t="str">
            <v>Rejselængde</v>
          </cell>
          <cell r="V7698">
            <v>10</v>
          </cell>
        </row>
        <row r="7699">
          <cell r="A7699" t="str">
            <v>MIDTTRAFIK</v>
          </cell>
          <cell r="C7699" t="str">
            <v>PLUSTUR</v>
          </cell>
          <cell r="I7699" t="str">
            <v>Passagerer</v>
          </cell>
          <cell r="V7699">
            <v>4</v>
          </cell>
        </row>
        <row r="7700">
          <cell r="A7700" t="str">
            <v>MIDTTRAFIK</v>
          </cell>
          <cell r="C7700" t="str">
            <v>FLEXTUR</v>
          </cell>
          <cell r="I7700" t="str">
            <v>Netto</v>
          </cell>
          <cell r="V7700">
            <v>123.04</v>
          </cell>
        </row>
        <row r="7701">
          <cell r="A7701" t="str">
            <v>MIDTTRAFIK</v>
          </cell>
          <cell r="C7701" t="str">
            <v>FLEXTUR</v>
          </cell>
          <cell r="I7701" t="str">
            <v>Adm.omk</v>
          </cell>
          <cell r="V7701">
            <v>0</v>
          </cell>
        </row>
        <row r="7702">
          <cell r="A7702" t="str">
            <v>MIDTTRAFIK</v>
          </cell>
          <cell r="C7702" t="str">
            <v>FLEXTUR</v>
          </cell>
          <cell r="I7702" t="str">
            <v>EB</v>
          </cell>
          <cell r="V7702">
            <v>0</v>
          </cell>
        </row>
        <row r="7703">
          <cell r="A7703" t="str">
            <v>MIDTTRAFIK</v>
          </cell>
          <cell r="C7703" t="str">
            <v>FLEXTUR</v>
          </cell>
          <cell r="I7703" t="str">
            <v>Ture</v>
          </cell>
          <cell r="V7703">
            <v>1</v>
          </cell>
        </row>
        <row r="7704">
          <cell r="A7704" t="str">
            <v>MIDTTRAFIK</v>
          </cell>
          <cell r="C7704" t="str">
            <v>FLEXTUR</v>
          </cell>
          <cell r="I7704" t="str">
            <v>Rejselængde</v>
          </cell>
          <cell r="V7704">
            <v>6</v>
          </cell>
        </row>
        <row r="7705">
          <cell r="A7705" t="str">
            <v>MIDTTRAFIK</v>
          </cell>
          <cell r="C7705" t="str">
            <v>FLEXTUR</v>
          </cell>
          <cell r="I7705" t="str">
            <v>Passagerer</v>
          </cell>
          <cell r="V7705">
            <v>1</v>
          </cell>
        </row>
        <row r="7706">
          <cell r="A7706" t="str">
            <v>MIDTTRAFIK</v>
          </cell>
          <cell r="C7706" t="str">
            <v>FLEXTUR</v>
          </cell>
          <cell r="I7706" t="str">
            <v>Netto</v>
          </cell>
          <cell r="V7706">
            <v>63.69</v>
          </cell>
        </row>
        <row r="7707">
          <cell r="A7707" t="str">
            <v>MIDTTRAFIK</v>
          </cell>
          <cell r="C7707" t="str">
            <v>FLEXTUR</v>
          </cell>
          <cell r="I7707" t="str">
            <v>Adm.omk</v>
          </cell>
          <cell r="V7707">
            <v>0</v>
          </cell>
        </row>
        <row r="7708">
          <cell r="A7708" t="str">
            <v>MIDTTRAFIK</v>
          </cell>
          <cell r="C7708" t="str">
            <v>FLEXTUR</v>
          </cell>
          <cell r="I7708" t="str">
            <v>EB</v>
          </cell>
          <cell r="V7708">
            <v>469</v>
          </cell>
        </row>
        <row r="7709">
          <cell r="A7709" t="str">
            <v>MIDTTRAFIK</v>
          </cell>
          <cell r="C7709" t="str">
            <v>FLEXTUR</v>
          </cell>
          <cell r="I7709" t="str">
            <v>Ture</v>
          </cell>
          <cell r="V7709">
            <v>2</v>
          </cell>
        </row>
        <row r="7710">
          <cell r="A7710" t="str">
            <v>MIDTTRAFIK</v>
          </cell>
          <cell r="C7710" t="str">
            <v>FLEXTUR</v>
          </cell>
          <cell r="I7710" t="str">
            <v>Rejselængde</v>
          </cell>
          <cell r="V7710">
            <v>47</v>
          </cell>
        </row>
        <row r="7711">
          <cell r="A7711" t="str">
            <v>MIDTTRAFIK</v>
          </cell>
          <cell r="C7711" t="str">
            <v>FLEXTUR</v>
          </cell>
          <cell r="I7711" t="str">
            <v>Passagerer</v>
          </cell>
          <cell r="V7711">
            <v>3</v>
          </cell>
        </row>
        <row r="7712">
          <cell r="A7712" t="str">
            <v>MIDTTRAFIK</v>
          </cell>
          <cell r="C7712" t="str">
            <v>FLEXTUR</v>
          </cell>
          <cell r="I7712" t="str">
            <v>Netto</v>
          </cell>
          <cell r="V7712">
            <v>-26499.390000000003</v>
          </cell>
        </row>
        <row r="7713">
          <cell r="A7713" t="str">
            <v>MIDTTRAFIK</v>
          </cell>
          <cell r="C7713" t="str">
            <v>FLEXTUR</v>
          </cell>
          <cell r="I7713" t="str">
            <v>Adm.omk</v>
          </cell>
          <cell r="V7713">
            <v>0</v>
          </cell>
        </row>
        <row r="7714">
          <cell r="A7714" t="str">
            <v>MIDTTRAFIK</v>
          </cell>
          <cell r="C7714" t="str">
            <v>FLEXTUR</v>
          </cell>
          <cell r="I7714" t="str">
            <v>EB</v>
          </cell>
          <cell r="V7714">
            <v>325023</v>
          </cell>
        </row>
        <row r="7715">
          <cell r="A7715" t="str">
            <v>MIDTTRAFIK</v>
          </cell>
          <cell r="C7715" t="str">
            <v>FLEXTUR</v>
          </cell>
          <cell r="I7715" t="str">
            <v>Ture</v>
          </cell>
          <cell r="V7715">
            <v>2188</v>
          </cell>
        </row>
        <row r="7716">
          <cell r="A7716" t="str">
            <v>MIDTTRAFIK</v>
          </cell>
          <cell r="C7716" t="str">
            <v>FLEXTUR</v>
          </cell>
          <cell r="I7716" t="str">
            <v>Rejselængde</v>
          </cell>
          <cell r="V7716">
            <v>17045</v>
          </cell>
        </row>
        <row r="7717">
          <cell r="A7717" t="str">
            <v>MIDTTRAFIK</v>
          </cell>
          <cell r="C7717" t="str">
            <v>FLEXTUR</v>
          </cell>
          <cell r="I7717" t="str">
            <v>Passagerer</v>
          </cell>
          <cell r="V7717">
            <v>2412</v>
          </cell>
        </row>
        <row r="7718">
          <cell r="A7718" t="str">
            <v>MIDTTRAFIK</v>
          </cell>
          <cell r="C7718" t="str">
            <v>FLEXTUR</v>
          </cell>
          <cell r="I7718" t="str">
            <v>Netto</v>
          </cell>
          <cell r="V7718">
            <v>-15593.25</v>
          </cell>
        </row>
        <row r="7719">
          <cell r="A7719" t="str">
            <v>MIDTTRAFIK</v>
          </cell>
          <cell r="C7719" t="str">
            <v>FLEXTUR</v>
          </cell>
          <cell r="I7719" t="str">
            <v>Adm.omk</v>
          </cell>
          <cell r="V7719">
            <v>0</v>
          </cell>
        </row>
        <row r="7720">
          <cell r="A7720" t="str">
            <v>MIDTTRAFIK</v>
          </cell>
          <cell r="C7720" t="str">
            <v>FLEXTUR</v>
          </cell>
          <cell r="I7720" t="str">
            <v>EB</v>
          </cell>
          <cell r="V7720">
            <v>130300</v>
          </cell>
        </row>
        <row r="7721">
          <cell r="A7721" t="str">
            <v>MIDTTRAFIK</v>
          </cell>
          <cell r="C7721" t="str">
            <v>FLEXTUR</v>
          </cell>
          <cell r="I7721" t="str">
            <v>Ture</v>
          </cell>
          <cell r="V7721">
            <v>735</v>
          </cell>
        </row>
        <row r="7722">
          <cell r="A7722" t="str">
            <v>MIDTTRAFIK</v>
          </cell>
          <cell r="C7722" t="str">
            <v>FLEXTUR</v>
          </cell>
          <cell r="I7722" t="str">
            <v>Rejselængde</v>
          </cell>
          <cell r="V7722">
            <v>6998</v>
          </cell>
        </row>
        <row r="7723">
          <cell r="A7723" t="str">
            <v>MIDTTRAFIK</v>
          </cell>
          <cell r="C7723" t="str">
            <v>FLEXTUR</v>
          </cell>
          <cell r="I7723" t="str">
            <v>Passagerer</v>
          </cell>
          <cell r="V7723">
            <v>754</v>
          </cell>
        </row>
        <row r="7724">
          <cell r="A7724" t="str">
            <v>MIDTTRAFIK</v>
          </cell>
          <cell r="C7724" t="str">
            <v>FLEXTUR</v>
          </cell>
          <cell r="I7724" t="str">
            <v>Netto</v>
          </cell>
          <cell r="V7724">
            <v>16839.59</v>
          </cell>
        </row>
        <row r="7725">
          <cell r="A7725" t="str">
            <v>MIDTTRAFIK</v>
          </cell>
          <cell r="C7725" t="str">
            <v>FLEXTUR</v>
          </cell>
          <cell r="I7725" t="str">
            <v>Adm.omk</v>
          </cell>
          <cell r="V7725">
            <v>0</v>
          </cell>
        </row>
        <row r="7726">
          <cell r="A7726" t="str">
            <v>MIDTTRAFIK</v>
          </cell>
          <cell r="C7726" t="str">
            <v>FLEXTUR</v>
          </cell>
          <cell r="I7726" t="str">
            <v>EB</v>
          </cell>
          <cell r="V7726">
            <v>26158</v>
          </cell>
        </row>
        <row r="7727">
          <cell r="A7727" t="str">
            <v>MIDTTRAFIK</v>
          </cell>
          <cell r="C7727" t="str">
            <v>FLEXTUR</v>
          </cell>
          <cell r="I7727" t="str">
            <v>Ture</v>
          </cell>
          <cell r="V7727">
            <v>202</v>
          </cell>
        </row>
        <row r="7728">
          <cell r="A7728" t="str">
            <v>MIDTTRAFIK</v>
          </cell>
          <cell r="C7728" t="str">
            <v>FLEXTUR</v>
          </cell>
          <cell r="I7728" t="str">
            <v>Rejselængde</v>
          </cell>
          <cell r="V7728">
            <v>2788</v>
          </cell>
        </row>
        <row r="7729">
          <cell r="A7729" t="str">
            <v>MIDTTRAFIK</v>
          </cell>
          <cell r="C7729" t="str">
            <v>FLEXTUR</v>
          </cell>
          <cell r="I7729" t="str">
            <v>Passagerer</v>
          </cell>
          <cell r="V7729">
            <v>240</v>
          </cell>
        </row>
        <row r="7730">
          <cell r="A7730" t="str">
            <v>MIDTTRAFIK</v>
          </cell>
          <cell r="C7730" t="str">
            <v>FLEXTUR</v>
          </cell>
          <cell r="I7730" t="str">
            <v>Netto</v>
          </cell>
          <cell r="V7730">
            <v>29214.339999999997</v>
          </cell>
        </row>
        <row r="7731">
          <cell r="A7731" t="str">
            <v>MIDTTRAFIK</v>
          </cell>
          <cell r="C7731" t="str">
            <v>FLEXTUR</v>
          </cell>
          <cell r="I7731" t="str">
            <v>Adm.omk</v>
          </cell>
          <cell r="V7731">
            <v>0</v>
          </cell>
        </row>
        <row r="7732">
          <cell r="A7732" t="str">
            <v>MIDTTRAFIK</v>
          </cell>
          <cell r="C7732" t="str">
            <v>FLEXTUR</v>
          </cell>
          <cell r="I7732" t="str">
            <v>EB</v>
          </cell>
          <cell r="V7732">
            <v>24208</v>
          </cell>
        </row>
        <row r="7733">
          <cell r="A7733" t="str">
            <v>MIDTTRAFIK</v>
          </cell>
          <cell r="C7733" t="str">
            <v>FLEXTUR</v>
          </cell>
          <cell r="I7733" t="str">
            <v>Ture</v>
          </cell>
          <cell r="V7733">
            <v>304</v>
          </cell>
        </row>
        <row r="7734">
          <cell r="A7734" t="str">
            <v>MIDTTRAFIK</v>
          </cell>
          <cell r="C7734" t="str">
            <v>FLEXTUR</v>
          </cell>
          <cell r="I7734" t="str">
            <v>Rejselængde</v>
          </cell>
          <cell r="V7734">
            <v>3431</v>
          </cell>
        </row>
        <row r="7735">
          <cell r="A7735" t="str">
            <v>MIDTTRAFIK</v>
          </cell>
          <cell r="C7735" t="str">
            <v>FLEXTUR</v>
          </cell>
          <cell r="I7735" t="str">
            <v>Passagerer</v>
          </cell>
          <cell r="V7735">
            <v>335</v>
          </cell>
        </row>
        <row r="7736">
          <cell r="A7736" t="str">
            <v>MIDTTRAFIK</v>
          </cell>
          <cell r="C7736" t="str">
            <v>FLEXTUR</v>
          </cell>
          <cell r="I7736" t="str">
            <v>Netto</v>
          </cell>
          <cell r="V7736">
            <v>925.28</v>
          </cell>
        </row>
        <row r="7737">
          <cell r="A7737" t="str">
            <v>MIDTTRAFIK</v>
          </cell>
          <cell r="C7737" t="str">
            <v>FLEXTUR</v>
          </cell>
          <cell r="I7737" t="str">
            <v>Adm.omk</v>
          </cell>
          <cell r="V7737">
            <v>0</v>
          </cell>
        </row>
        <row r="7738">
          <cell r="A7738" t="str">
            <v>MIDTTRAFIK</v>
          </cell>
          <cell r="C7738" t="str">
            <v>FLEXTUR</v>
          </cell>
          <cell r="I7738" t="str">
            <v>EB</v>
          </cell>
          <cell r="V7738">
            <v>113</v>
          </cell>
        </row>
        <row r="7739">
          <cell r="A7739" t="str">
            <v>MIDTTRAFIK</v>
          </cell>
          <cell r="C7739" t="str">
            <v>FLEXTUR</v>
          </cell>
          <cell r="I7739" t="str">
            <v>Ture</v>
          </cell>
          <cell r="V7739">
            <v>2</v>
          </cell>
        </row>
        <row r="7740">
          <cell r="A7740" t="str">
            <v>MIDTTRAFIK</v>
          </cell>
          <cell r="C7740" t="str">
            <v>FLEXTUR</v>
          </cell>
          <cell r="I7740" t="str">
            <v>Rejselængde</v>
          </cell>
          <cell r="V7740">
            <v>25</v>
          </cell>
        </row>
        <row r="7741">
          <cell r="A7741" t="str">
            <v>MIDTTRAFIK</v>
          </cell>
          <cell r="C7741" t="str">
            <v>FLEXTUR</v>
          </cell>
          <cell r="I7741" t="str">
            <v>Passagerer</v>
          </cell>
          <cell r="V7741">
            <v>2</v>
          </cell>
        </row>
        <row r="7742">
          <cell r="A7742" t="str">
            <v>MIDTTRAFIK</v>
          </cell>
          <cell r="C7742" t="str">
            <v>FLEXTUR</v>
          </cell>
          <cell r="I7742" t="str">
            <v>Netto</v>
          </cell>
          <cell r="V7742">
            <v>140.44</v>
          </cell>
        </row>
        <row r="7743">
          <cell r="A7743" t="str">
            <v>MIDTTRAFIK</v>
          </cell>
          <cell r="C7743" t="str">
            <v>FLEXTUR</v>
          </cell>
          <cell r="I7743" t="str">
            <v>Adm.omk</v>
          </cell>
          <cell r="V7743">
            <v>0</v>
          </cell>
        </row>
        <row r="7744">
          <cell r="A7744" t="str">
            <v>MIDTTRAFIK</v>
          </cell>
          <cell r="C7744" t="str">
            <v>FLEXTUR</v>
          </cell>
          <cell r="I7744" t="str">
            <v>EB</v>
          </cell>
          <cell r="V7744">
            <v>41</v>
          </cell>
        </row>
        <row r="7745">
          <cell r="A7745" t="str">
            <v>MIDTTRAFIK</v>
          </cell>
          <cell r="C7745" t="str">
            <v>FLEXTUR</v>
          </cell>
          <cell r="I7745" t="str">
            <v>Ture</v>
          </cell>
          <cell r="V7745">
            <v>1</v>
          </cell>
        </row>
        <row r="7746">
          <cell r="A7746" t="str">
            <v>MIDTTRAFIK</v>
          </cell>
          <cell r="C7746" t="str">
            <v>FLEXTUR</v>
          </cell>
          <cell r="I7746" t="str">
            <v>Rejselængde</v>
          </cell>
          <cell r="V7746">
            <v>1</v>
          </cell>
        </row>
        <row r="7747">
          <cell r="A7747" t="str">
            <v>MIDTTRAFIK</v>
          </cell>
          <cell r="C7747" t="str">
            <v>FLEXTUR</v>
          </cell>
          <cell r="I7747" t="str">
            <v>Passagerer</v>
          </cell>
          <cell r="V7747">
            <v>2</v>
          </cell>
        </row>
        <row r="7748">
          <cell r="A7748" t="str">
            <v>MIDTTRAFIK</v>
          </cell>
          <cell r="C7748" t="str">
            <v>FLEXTUR</v>
          </cell>
          <cell r="I7748" t="str">
            <v>Netto</v>
          </cell>
          <cell r="V7748">
            <v>228.45</v>
          </cell>
        </row>
        <row r="7749">
          <cell r="A7749" t="str">
            <v>MIDTTRAFIK</v>
          </cell>
          <cell r="C7749" t="str">
            <v>FLEXTUR</v>
          </cell>
          <cell r="I7749" t="str">
            <v>Adm.omk</v>
          </cell>
          <cell r="V7749">
            <v>0</v>
          </cell>
        </row>
        <row r="7750">
          <cell r="A7750" t="str">
            <v>MIDTTRAFIK</v>
          </cell>
          <cell r="C7750" t="str">
            <v>FLEXTUR</v>
          </cell>
          <cell r="I7750" t="str">
            <v>EB</v>
          </cell>
          <cell r="V7750">
            <v>82</v>
          </cell>
        </row>
        <row r="7751">
          <cell r="A7751" t="str">
            <v>MIDTTRAFIK</v>
          </cell>
          <cell r="C7751" t="str">
            <v>FLEXTUR</v>
          </cell>
          <cell r="I7751" t="str">
            <v>Ture</v>
          </cell>
          <cell r="V7751">
            <v>2</v>
          </cell>
        </row>
        <row r="7752">
          <cell r="A7752" t="str">
            <v>MIDTTRAFIK</v>
          </cell>
          <cell r="C7752" t="str">
            <v>FLEXTUR</v>
          </cell>
          <cell r="I7752" t="str">
            <v>Rejselængde</v>
          </cell>
          <cell r="V7752">
            <v>8</v>
          </cell>
        </row>
        <row r="7753">
          <cell r="A7753" t="str">
            <v>MIDTTRAFIK</v>
          </cell>
          <cell r="C7753" t="str">
            <v>FLEXTUR</v>
          </cell>
          <cell r="I7753" t="str">
            <v>Passagerer</v>
          </cell>
          <cell r="V7753">
            <v>2</v>
          </cell>
        </row>
        <row r="7754">
          <cell r="A7754" t="str">
            <v>MIDTTRAFIK</v>
          </cell>
          <cell r="C7754" t="str">
            <v>FLEXTUR</v>
          </cell>
          <cell r="I7754" t="str">
            <v>Netto</v>
          </cell>
          <cell r="V7754">
            <v>-9.9599999999999991</v>
          </cell>
        </row>
        <row r="7755">
          <cell r="A7755" t="str">
            <v>MIDTTRAFIK</v>
          </cell>
          <cell r="C7755" t="str">
            <v>FLEXTUR</v>
          </cell>
          <cell r="I7755" t="str">
            <v>Adm.omk</v>
          </cell>
          <cell r="V7755">
            <v>0</v>
          </cell>
        </row>
        <row r="7756">
          <cell r="A7756" t="str">
            <v>MIDTTRAFIK</v>
          </cell>
          <cell r="C7756" t="str">
            <v>FLEXTUR</v>
          </cell>
          <cell r="I7756" t="str">
            <v>EB</v>
          </cell>
          <cell r="V7756">
            <v>330</v>
          </cell>
        </row>
        <row r="7757">
          <cell r="A7757" t="str">
            <v>MIDTTRAFIK</v>
          </cell>
          <cell r="C7757" t="str">
            <v>FLEXTUR</v>
          </cell>
          <cell r="I7757" t="str">
            <v>Ture</v>
          </cell>
          <cell r="V7757">
            <v>3</v>
          </cell>
        </row>
        <row r="7758">
          <cell r="A7758" t="str">
            <v>MIDTTRAFIK</v>
          </cell>
          <cell r="C7758" t="str">
            <v>FLEXTUR</v>
          </cell>
          <cell r="I7758" t="str">
            <v>Rejselængde</v>
          </cell>
          <cell r="V7758">
            <v>11</v>
          </cell>
        </row>
        <row r="7759">
          <cell r="A7759" t="str">
            <v>MIDTTRAFIK</v>
          </cell>
          <cell r="C7759" t="str">
            <v>FLEXTUR</v>
          </cell>
          <cell r="I7759" t="str">
            <v>Passagerer</v>
          </cell>
          <cell r="V7759">
            <v>3</v>
          </cell>
        </row>
        <row r="7760">
          <cell r="A7760" t="str">
            <v>MIDTTRAFIK</v>
          </cell>
          <cell r="C7760" t="str">
            <v>HANDICAP</v>
          </cell>
          <cell r="I7760" t="str">
            <v>Netto</v>
          </cell>
          <cell r="V7760">
            <v>759.05</v>
          </cell>
        </row>
        <row r="7761">
          <cell r="A7761" t="str">
            <v>MIDTTRAFIK</v>
          </cell>
          <cell r="C7761" t="str">
            <v>HANDICAP</v>
          </cell>
          <cell r="I7761" t="str">
            <v>Adm.omk</v>
          </cell>
          <cell r="V7761">
            <v>0</v>
          </cell>
        </row>
        <row r="7762">
          <cell r="A7762" t="str">
            <v>MIDTTRAFIK</v>
          </cell>
          <cell r="C7762" t="str">
            <v>HANDICAP</v>
          </cell>
          <cell r="I7762" t="str">
            <v>EB</v>
          </cell>
          <cell r="V7762">
            <v>0</v>
          </cell>
        </row>
        <row r="7763">
          <cell r="A7763" t="str">
            <v>MIDTTRAFIK</v>
          </cell>
          <cell r="C7763" t="str">
            <v>HANDICAP</v>
          </cell>
          <cell r="I7763" t="str">
            <v>Ture</v>
          </cell>
          <cell r="V7763">
            <v>1</v>
          </cell>
        </row>
        <row r="7764">
          <cell r="A7764" t="str">
            <v>MIDTTRAFIK</v>
          </cell>
          <cell r="C7764" t="str">
            <v>HANDICAP</v>
          </cell>
          <cell r="I7764" t="str">
            <v>Rejselængde</v>
          </cell>
          <cell r="V7764">
            <v>112</v>
          </cell>
        </row>
        <row r="7765">
          <cell r="A7765" t="str">
            <v>MIDTTRAFIK</v>
          </cell>
          <cell r="C7765" t="str">
            <v>HANDICAP</v>
          </cell>
          <cell r="I7765" t="str">
            <v>Passagerer</v>
          </cell>
          <cell r="V7765">
            <v>1</v>
          </cell>
        </row>
        <row r="7766">
          <cell r="A7766" t="str">
            <v>MIDTTRAFIK</v>
          </cell>
          <cell r="C7766" t="str">
            <v>FLEXTUR</v>
          </cell>
          <cell r="I7766" t="str">
            <v>Netto</v>
          </cell>
          <cell r="V7766">
            <v>-247.43</v>
          </cell>
        </row>
        <row r="7767">
          <cell r="A7767" t="str">
            <v>MIDTTRAFIK</v>
          </cell>
          <cell r="C7767" t="str">
            <v>FLEXTUR</v>
          </cell>
          <cell r="I7767" t="str">
            <v>Adm.omk</v>
          </cell>
          <cell r="V7767">
            <v>0</v>
          </cell>
        </row>
        <row r="7768">
          <cell r="A7768" t="str">
            <v>MIDTTRAFIK</v>
          </cell>
          <cell r="C7768" t="str">
            <v>FLEXTUR</v>
          </cell>
          <cell r="I7768" t="str">
            <v>EB</v>
          </cell>
          <cell r="V7768">
            <v>1035</v>
          </cell>
        </row>
        <row r="7769">
          <cell r="A7769" t="str">
            <v>MIDTTRAFIK</v>
          </cell>
          <cell r="C7769" t="str">
            <v>FLEXTUR</v>
          </cell>
          <cell r="I7769" t="str">
            <v>Ture</v>
          </cell>
          <cell r="V7769">
            <v>1</v>
          </cell>
        </row>
        <row r="7770">
          <cell r="A7770" t="str">
            <v>MIDTTRAFIK</v>
          </cell>
          <cell r="C7770" t="str">
            <v>FLEXTUR</v>
          </cell>
          <cell r="I7770" t="str">
            <v>Rejselængde</v>
          </cell>
          <cell r="V7770">
            <v>69</v>
          </cell>
        </row>
        <row r="7771">
          <cell r="A7771" t="str">
            <v>MIDTTRAFIK</v>
          </cell>
          <cell r="C7771" t="str">
            <v>FLEXTUR</v>
          </cell>
          <cell r="I7771" t="str">
            <v>Passagerer</v>
          </cell>
          <cell r="V7771">
            <v>1</v>
          </cell>
        </row>
        <row r="7772">
          <cell r="A7772" t="str">
            <v>MIDTTRAFIK</v>
          </cell>
          <cell r="C7772" t="str">
            <v>FLEXTUR</v>
          </cell>
          <cell r="I7772" t="str">
            <v>Netto</v>
          </cell>
          <cell r="V7772">
            <v>192.84</v>
          </cell>
        </row>
        <row r="7773">
          <cell r="A7773" t="str">
            <v>MIDTTRAFIK</v>
          </cell>
          <cell r="C7773" t="str">
            <v>FLEXTUR</v>
          </cell>
          <cell r="I7773" t="str">
            <v>Adm.omk</v>
          </cell>
          <cell r="V7773">
            <v>0</v>
          </cell>
        </row>
        <row r="7774">
          <cell r="A7774" t="str">
            <v>MIDTTRAFIK</v>
          </cell>
          <cell r="C7774" t="str">
            <v>FLEXTUR</v>
          </cell>
          <cell r="I7774" t="str">
            <v>EB</v>
          </cell>
          <cell r="V7774">
            <v>252</v>
          </cell>
        </row>
        <row r="7775">
          <cell r="A7775" t="str">
            <v>MIDTTRAFIK</v>
          </cell>
          <cell r="C7775" t="str">
            <v>FLEXTUR</v>
          </cell>
          <cell r="I7775" t="str">
            <v>Ture</v>
          </cell>
          <cell r="V7775">
            <v>1</v>
          </cell>
        </row>
        <row r="7776">
          <cell r="A7776" t="str">
            <v>MIDTTRAFIK</v>
          </cell>
          <cell r="C7776" t="str">
            <v>FLEXTUR</v>
          </cell>
          <cell r="I7776" t="str">
            <v>Rejselængde</v>
          </cell>
          <cell r="V7776">
            <v>18</v>
          </cell>
        </row>
        <row r="7777">
          <cell r="A7777" t="str">
            <v>MIDTTRAFIK</v>
          </cell>
          <cell r="C7777" t="str">
            <v>FLEXTUR</v>
          </cell>
          <cell r="I7777" t="str">
            <v>Passagerer</v>
          </cell>
          <cell r="V7777">
            <v>2</v>
          </cell>
        </row>
        <row r="7778">
          <cell r="A7778" t="str">
            <v>MIDTTRAFIK</v>
          </cell>
          <cell r="C7778" t="str">
            <v>FLEXTUR</v>
          </cell>
          <cell r="I7778" t="str">
            <v>Netto</v>
          </cell>
          <cell r="V7778">
            <v>-3237.3999999999996</v>
          </cell>
        </row>
        <row r="7779">
          <cell r="A7779" t="str">
            <v>MIDTTRAFIK</v>
          </cell>
          <cell r="C7779" t="str">
            <v>FLEXTUR</v>
          </cell>
          <cell r="I7779" t="str">
            <v>Adm.omk</v>
          </cell>
          <cell r="V7779">
            <v>0</v>
          </cell>
        </row>
        <row r="7780">
          <cell r="A7780" t="str">
            <v>MIDTTRAFIK</v>
          </cell>
          <cell r="C7780" t="str">
            <v>FLEXTUR</v>
          </cell>
          <cell r="I7780" t="str">
            <v>EB</v>
          </cell>
          <cell r="V7780">
            <v>17550</v>
          </cell>
        </row>
        <row r="7781">
          <cell r="A7781" t="str">
            <v>MIDTTRAFIK</v>
          </cell>
          <cell r="C7781" t="str">
            <v>FLEXTUR</v>
          </cell>
          <cell r="I7781" t="str">
            <v>Ture</v>
          </cell>
          <cell r="V7781">
            <v>37</v>
          </cell>
        </row>
        <row r="7782">
          <cell r="A7782" t="str">
            <v>MIDTTRAFIK</v>
          </cell>
          <cell r="C7782" t="str">
            <v>FLEXTUR</v>
          </cell>
          <cell r="I7782" t="str">
            <v>Rejselængde</v>
          </cell>
          <cell r="V7782">
            <v>1134</v>
          </cell>
        </row>
        <row r="7783">
          <cell r="A7783" t="str">
            <v>MIDTTRAFIK</v>
          </cell>
          <cell r="C7783" t="str">
            <v>FLEXTUR</v>
          </cell>
          <cell r="I7783" t="str">
            <v>Passagerer</v>
          </cell>
          <cell r="V7783">
            <v>38</v>
          </cell>
        </row>
        <row r="7784">
          <cell r="A7784" t="str">
            <v>MIDTTRAFIK</v>
          </cell>
          <cell r="C7784" t="str">
            <v>FLEXTUR</v>
          </cell>
          <cell r="I7784" t="str">
            <v>Netto</v>
          </cell>
          <cell r="V7784">
            <v>-2498.54</v>
          </cell>
        </row>
        <row r="7785">
          <cell r="A7785" t="str">
            <v>MIDTTRAFIK</v>
          </cell>
          <cell r="C7785" t="str">
            <v>FLEXTUR</v>
          </cell>
          <cell r="I7785" t="str">
            <v>Adm.omk</v>
          </cell>
          <cell r="V7785">
            <v>0</v>
          </cell>
        </row>
        <row r="7786">
          <cell r="A7786" t="str">
            <v>MIDTTRAFIK</v>
          </cell>
          <cell r="C7786" t="str">
            <v>FLEXTUR</v>
          </cell>
          <cell r="I7786" t="str">
            <v>EB</v>
          </cell>
          <cell r="V7786">
            <v>13185</v>
          </cell>
        </row>
        <row r="7787">
          <cell r="A7787" t="str">
            <v>MIDTTRAFIK</v>
          </cell>
          <cell r="C7787" t="str">
            <v>FLEXTUR</v>
          </cell>
          <cell r="I7787" t="str">
            <v>Ture</v>
          </cell>
          <cell r="V7787">
            <v>15</v>
          </cell>
        </row>
        <row r="7788">
          <cell r="A7788" t="str">
            <v>MIDTTRAFIK</v>
          </cell>
          <cell r="C7788" t="str">
            <v>FLEXTUR</v>
          </cell>
          <cell r="I7788" t="str">
            <v>Rejselængde</v>
          </cell>
          <cell r="V7788">
            <v>676</v>
          </cell>
        </row>
        <row r="7789">
          <cell r="A7789" t="str">
            <v>MIDTTRAFIK</v>
          </cell>
          <cell r="C7789" t="str">
            <v>FLEXTUR</v>
          </cell>
          <cell r="I7789" t="str">
            <v>Passagerer</v>
          </cell>
          <cell r="V7789">
            <v>21</v>
          </cell>
        </row>
        <row r="7790">
          <cell r="A7790" t="str">
            <v>MIDTTRAFIK</v>
          </cell>
          <cell r="C7790" t="str">
            <v>FLEXTUR</v>
          </cell>
          <cell r="I7790" t="str">
            <v>Netto</v>
          </cell>
          <cell r="V7790">
            <v>933.3</v>
          </cell>
        </row>
        <row r="7791">
          <cell r="A7791" t="str">
            <v>MIDTTRAFIK</v>
          </cell>
          <cell r="C7791" t="str">
            <v>FLEXTUR</v>
          </cell>
          <cell r="I7791" t="str">
            <v>Adm.omk</v>
          </cell>
          <cell r="V7791">
            <v>0</v>
          </cell>
        </row>
        <row r="7792">
          <cell r="A7792" t="str">
            <v>MIDTTRAFIK</v>
          </cell>
          <cell r="C7792" t="str">
            <v>FLEXTUR</v>
          </cell>
          <cell r="I7792" t="str">
            <v>EB</v>
          </cell>
          <cell r="V7792">
            <v>3803</v>
          </cell>
        </row>
        <row r="7793">
          <cell r="A7793" t="str">
            <v>MIDTTRAFIK</v>
          </cell>
          <cell r="C7793" t="str">
            <v>FLEXTUR</v>
          </cell>
          <cell r="I7793" t="str">
            <v>Ture</v>
          </cell>
          <cell r="V7793">
            <v>7</v>
          </cell>
        </row>
        <row r="7794">
          <cell r="A7794" t="str">
            <v>MIDTTRAFIK</v>
          </cell>
          <cell r="C7794" t="str">
            <v>FLEXTUR</v>
          </cell>
          <cell r="I7794" t="str">
            <v>Rejselængde</v>
          </cell>
          <cell r="V7794">
            <v>297</v>
          </cell>
        </row>
        <row r="7795">
          <cell r="A7795" t="str">
            <v>MIDTTRAFIK</v>
          </cell>
          <cell r="C7795" t="str">
            <v>FLEXTUR</v>
          </cell>
          <cell r="I7795" t="str">
            <v>Passagerer</v>
          </cell>
          <cell r="V7795">
            <v>7</v>
          </cell>
        </row>
        <row r="7796">
          <cell r="A7796" t="str">
            <v>MIDTTRAFIK</v>
          </cell>
          <cell r="C7796" t="str">
            <v>FLEXTUR</v>
          </cell>
          <cell r="I7796" t="str">
            <v>Netto</v>
          </cell>
          <cell r="V7796">
            <v>5227.1499999999996</v>
          </cell>
        </row>
        <row r="7797">
          <cell r="A7797" t="str">
            <v>MIDTTRAFIK</v>
          </cell>
          <cell r="C7797" t="str">
            <v>FLEXTUR</v>
          </cell>
          <cell r="I7797" t="str">
            <v>Adm.omk</v>
          </cell>
          <cell r="V7797">
            <v>0</v>
          </cell>
        </row>
        <row r="7798">
          <cell r="A7798" t="str">
            <v>MIDTTRAFIK</v>
          </cell>
          <cell r="C7798" t="str">
            <v>FLEXTUR</v>
          </cell>
          <cell r="I7798" t="str">
            <v>EB</v>
          </cell>
          <cell r="V7798">
            <v>4443</v>
          </cell>
        </row>
        <row r="7799">
          <cell r="A7799" t="str">
            <v>MIDTTRAFIK</v>
          </cell>
          <cell r="C7799" t="str">
            <v>FLEXTUR</v>
          </cell>
          <cell r="I7799" t="str">
            <v>Ture</v>
          </cell>
          <cell r="V7799">
            <v>21</v>
          </cell>
        </row>
        <row r="7800">
          <cell r="A7800" t="str">
            <v>MIDTTRAFIK</v>
          </cell>
          <cell r="C7800" t="str">
            <v>FLEXTUR</v>
          </cell>
          <cell r="I7800" t="str">
            <v>Rejselængde</v>
          </cell>
          <cell r="V7800">
            <v>527</v>
          </cell>
        </row>
        <row r="7801">
          <cell r="A7801" t="str">
            <v>MIDTTRAFIK</v>
          </cell>
          <cell r="C7801" t="str">
            <v>FLEXTUR</v>
          </cell>
          <cell r="I7801" t="str">
            <v>Passagerer</v>
          </cell>
          <cell r="V7801">
            <v>27</v>
          </cell>
        </row>
        <row r="7802">
          <cell r="A7802" t="str">
            <v>MIDTTRAFIK</v>
          </cell>
          <cell r="C7802" t="str">
            <v>HANDICAP</v>
          </cell>
          <cell r="I7802" t="str">
            <v>Netto</v>
          </cell>
          <cell r="V7802">
            <v>2327.3200000000002</v>
          </cell>
        </row>
        <row r="7803">
          <cell r="A7803" t="str">
            <v>MIDTTRAFIK</v>
          </cell>
          <cell r="C7803" t="str">
            <v>HANDICAP</v>
          </cell>
          <cell r="I7803" t="str">
            <v>Adm.omk</v>
          </cell>
          <cell r="V7803">
            <v>0</v>
          </cell>
        </row>
        <row r="7804">
          <cell r="A7804" t="str">
            <v>MIDTTRAFIK</v>
          </cell>
          <cell r="C7804" t="str">
            <v>HANDICAP</v>
          </cell>
          <cell r="I7804" t="str">
            <v>EB</v>
          </cell>
          <cell r="V7804">
            <v>0</v>
          </cell>
        </row>
        <row r="7805">
          <cell r="A7805" t="str">
            <v>MIDTTRAFIK</v>
          </cell>
          <cell r="C7805" t="str">
            <v>HANDICAP</v>
          </cell>
          <cell r="I7805" t="str">
            <v>Ture</v>
          </cell>
          <cell r="V7805">
            <v>1</v>
          </cell>
        </row>
        <row r="7806">
          <cell r="A7806" t="str">
            <v>MIDTTRAFIK</v>
          </cell>
          <cell r="C7806" t="str">
            <v>HANDICAP</v>
          </cell>
          <cell r="I7806" t="str">
            <v>Rejselængde</v>
          </cell>
          <cell r="V7806">
            <v>230</v>
          </cell>
        </row>
        <row r="7807">
          <cell r="A7807" t="str">
            <v>MIDTTRAFIK</v>
          </cell>
          <cell r="C7807" t="str">
            <v>HANDICAP</v>
          </cell>
          <cell r="I7807" t="str">
            <v>Passagerer</v>
          </cell>
          <cell r="V7807">
            <v>1</v>
          </cell>
        </row>
        <row r="7808">
          <cell r="A7808" t="str">
            <v>MIDTTRAFIK</v>
          </cell>
          <cell r="C7808" t="str">
            <v>FLEXTUR</v>
          </cell>
          <cell r="I7808" t="str">
            <v>Netto</v>
          </cell>
          <cell r="V7808">
            <v>348.94</v>
          </cell>
        </row>
        <row r="7809">
          <cell r="A7809" t="str">
            <v>MIDTTRAFIK</v>
          </cell>
          <cell r="C7809" t="str">
            <v>FLEXTUR</v>
          </cell>
          <cell r="I7809" t="str">
            <v>Adm.omk</v>
          </cell>
          <cell r="V7809">
            <v>0</v>
          </cell>
        </row>
        <row r="7810">
          <cell r="A7810" t="str">
            <v>MIDTTRAFIK</v>
          </cell>
          <cell r="C7810" t="str">
            <v>FLEXTUR</v>
          </cell>
          <cell r="I7810" t="str">
            <v>EB</v>
          </cell>
          <cell r="V7810">
            <v>154</v>
          </cell>
        </row>
        <row r="7811">
          <cell r="A7811" t="str">
            <v>MIDTTRAFIK</v>
          </cell>
          <cell r="C7811" t="str">
            <v>FLEXTUR</v>
          </cell>
          <cell r="I7811" t="str">
            <v>Ture</v>
          </cell>
          <cell r="V7811">
            <v>1</v>
          </cell>
        </row>
        <row r="7812">
          <cell r="A7812" t="str">
            <v>MIDTTRAFIK</v>
          </cell>
          <cell r="C7812" t="str">
            <v>FLEXTUR</v>
          </cell>
          <cell r="I7812" t="str">
            <v>Rejselængde</v>
          </cell>
          <cell r="V7812">
            <v>11</v>
          </cell>
        </row>
        <row r="7813">
          <cell r="A7813" t="str">
            <v>MIDTTRAFIK</v>
          </cell>
          <cell r="C7813" t="str">
            <v>FLEXTUR</v>
          </cell>
          <cell r="I7813" t="str">
            <v>Passagerer</v>
          </cell>
          <cell r="V7813">
            <v>1</v>
          </cell>
        </row>
        <row r="7814">
          <cell r="A7814" t="str">
            <v>MIDTTRAFIK</v>
          </cell>
          <cell r="C7814" t="str">
            <v>FLEXTUR</v>
          </cell>
          <cell r="I7814" t="str">
            <v>Netto</v>
          </cell>
          <cell r="V7814">
            <v>-24179.040000000001</v>
          </cell>
        </row>
        <row r="7815">
          <cell r="A7815" t="str">
            <v>MIDTTRAFIK</v>
          </cell>
          <cell r="C7815" t="str">
            <v>FLEXTUR</v>
          </cell>
          <cell r="I7815" t="str">
            <v>Adm.omk</v>
          </cell>
          <cell r="V7815">
            <v>0</v>
          </cell>
        </row>
        <row r="7816">
          <cell r="A7816" t="str">
            <v>MIDTTRAFIK</v>
          </cell>
          <cell r="C7816" t="str">
            <v>FLEXTUR</v>
          </cell>
          <cell r="I7816" t="str">
            <v>EB</v>
          </cell>
          <cell r="V7816">
            <v>263987</v>
          </cell>
        </row>
        <row r="7817">
          <cell r="A7817" t="str">
            <v>MIDTTRAFIK</v>
          </cell>
          <cell r="C7817" t="str">
            <v>FLEXTUR</v>
          </cell>
          <cell r="I7817" t="str">
            <v>Ture</v>
          </cell>
          <cell r="V7817">
            <v>1619</v>
          </cell>
        </row>
        <row r="7818">
          <cell r="A7818" t="str">
            <v>MIDTTRAFIK</v>
          </cell>
          <cell r="C7818" t="str">
            <v>FLEXTUR</v>
          </cell>
          <cell r="I7818" t="str">
            <v>Rejselængde</v>
          </cell>
          <cell r="V7818">
            <v>14258</v>
          </cell>
        </row>
        <row r="7819">
          <cell r="A7819" t="str">
            <v>MIDTTRAFIK</v>
          </cell>
          <cell r="C7819" t="str">
            <v>FLEXTUR</v>
          </cell>
          <cell r="I7819" t="str">
            <v>Passagerer</v>
          </cell>
          <cell r="V7819">
            <v>1708</v>
          </cell>
        </row>
        <row r="7820">
          <cell r="A7820" t="str">
            <v>MIDTTRAFIK</v>
          </cell>
          <cell r="C7820" t="str">
            <v>FLEXTUR</v>
          </cell>
          <cell r="I7820" t="str">
            <v>Netto</v>
          </cell>
          <cell r="V7820">
            <v>-1451.5500000000002</v>
          </cell>
        </row>
        <row r="7821">
          <cell r="A7821" t="str">
            <v>MIDTTRAFIK</v>
          </cell>
          <cell r="C7821" t="str">
            <v>FLEXTUR</v>
          </cell>
          <cell r="I7821" t="str">
            <v>Adm.omk</v>
          </cell>
          <cell r="V7821">
            <v>0</v>
          </cell>
        </row>
        <row r="7822">
          <cell r="A7822" t="str">
            <v>MIDTTRAFIK</v>
          </cell>
          <cell r="C7822" t="str">
            <v>FLEXTUR</v>
          </cell>
          <cell r="I7822" t="str">
            <v>EB</v>
          </cell>
          <cell r="V7822">
            <v>143826</v>
          </cell>
        </row>
        <row r="7823">
          <cell r="A7823" t="str">
            <v>MIDTTRAFIK</v>
          </cell>
          <cell r="C7823" t="str">
            <v>FLEXTUR</v>
          </cell>
          <cell r="I7823" t="str">
            <v>Ture</v>
          </cell>
          <cell r="V7823">
            <v>595</v>
          </cell>
        </row>
        <row r="7824">
          <cell r="A7824" t="str">
            <v>MIDTTRAFIK</v>
          </cell>
          <cell r="C7824" t="str">
            <v>FLEXTUR</v>
          </cell>
          <cell r="I7824" t="str">
            <v>Rejselængde</v>
          </cell>
          <cell r="V7824">
            <v>8889</v>
          </cell>
        </row>
        <row r="7825">
          <cell r="A7825" t="str">
            <v>MIDTTRAFIK</v>
          </cell>
          <cell r="C7825" t="str">
            <v>FLEXTUR</v>
          </cell>
          <cell r="I7825" t="str">
            <v>Passagerer</v>
          </cell>
          <cell r="V7825">
            <v>614</v>
          </cell>
        </row>
        <row r="7826">
          <cell r="A7826" t="str">
            <v>MIDTTRAFIK</v>
          </cell>
          <cell r="C7826" t="str">
            <v>FLEXTUR</v>
          </cell>
          <cell r="I7826" t="str">
            <v>Netto</v>
          </cell>
          <cell r="V7826">
            <v>-1442.59</v>
          </cell>
        </row>
        <row r="7827">
          <cell r="A7827" t="str">
            <v>MIDTTRAFIK</v>
          </cell>
          <cell r="C7827" t="str">
            <v>FLEXTUR</v>
          </cell>
          <cell r="I7827" t="str">
            <v>Adm.omk</v>
          </cell>
          <cell r="V7827">
            <v>0</v>
          </cell>
        </row>
        <row r="7828">
          <cell r="A7828" t="str">
            <v>MIDTTRAFIK</v>
          </cell>
          <cell r="C7828" t="str">
            <v>FLEXTUR</v>
          </cell>
          <cell r="I7828" t="str">
            <v>EB</v>
          </cell>
          <cell r="V7828">
            <v>14463</v>
          </cell>
        </row>
        <row r="7829">
          <cell r="A7829" t="str">
            <v>MIDTTRAFIK</v>
          </cell>
          <cell r="C7829" t="str">
            <v>FLEXTUR</v>
          </cell>
          <cell r="I7829" t="str">
            <v>Ture</v>
          </cell>
          <cell r="V7829">
            <v>62</v>
          </cell>
        </row>
        <row r="7830">
          <cell r="A7830" t="str">
            <v>MIDTTRAFIK</v>
          </cell>
          <cell r="C7830" t="str">
            <v>FLEXTUR</v>
          </cell>
          <cell r="I7830" t="str">
            <v>Rejselængde</v>
          </cell>
          <cell r="V7830">
            <v>851</v>
          </cell>
        </row>
        <row r="7831">
          <cell r="A7831" t="str">
            <v>MIDTTRAFIK</v>
          </cell>
          <cell r="C7831" t="str">
            <v>FLEXTUR</v>
          </cell>
          <cell r="I7831" t="str">
            <v>Passagerer</v>
          </cell>
          <cell r="V7831">
            <v>67</v>
          </cell>
        </row>
        <row r="7832">
          <cell r="A7832" t="str">
            <v>MIDTTRAFIK</v>
          </cell>
          <cell r="C7832" t="str">
            <v>FLEXTUR</v>
          </cell>
          <cell r="I7832" t="str">
            <v>Netto</v>
          </cell>
          <cell r="V7832">
            <v>351.74</v>
          </cell>
        </row>
        <row r="7833">
          <cell r="A7833" t="str">
            <v>MIDTTRAFIK</v>
          </cell>
          <cell r="C7833" t="str">
            <v>FLEXTUR</v>
          </cell>
          <cell r="I7833" t="str">
            <v>Adm.omk</v>
          </cell>
          <cell r="V7833">
            <v>0</v>
          </cell>
        </row>
        <row r="7834">
          <cell r="A7834" t="str">
            <v>MIDTTRAFIK</v>
          </cell>
          <cell r="C7834" t="str">
            <v>FLEXTUR</v>
          </cell>
          <cell r="I7834" t="str">
            <v>EB</v>
          </cell>
          <cell r="V7834">
            <v>17572</v>
          </cell>
        </row>
        <row r="7835">
          <cell r="A7835" t="str">
            <v>MIDTTRAFIK</v>
          </cell>
          <cell r="C7835" t="str">
            <v>FLEXTUR</v>
          </cell>
          <cell r="I7835" t="str">
            <v>Ture</v>
          </cell>
          <cell r="V7835">
            <v>79</v>
          </cell>
        </row>
        <row r="7836">
          <cell r="A7836" t="str">
            <v>MIDTTRAFIK</v>
          </cell>
          <cell r="C7836" t="str">
            <v>FLEXTUR</v>
          </cell>
          <cell r="I7836" t="str">
            <v>Rejselængde</v>
          </cell>
          <cell r="V7836">
            <v>1166</v>
          </cell>
        </row>
        <row r="7837">
          <cell r="A7837" t="str">
            <v>MIDTTRAFIK</v>
          </cell>
          <cell r="C7837" t="str">
            <v>FLEXTUR</v>
          </cell>
          <cell r="I7837" t="str">
            <v>Passagerer</v>
          </cell>
          <cell r="V7837">
            <v>85</v>
          </cell>
        </row>
        <row r="7838">
          <cell r="A7838" t="str">
            <v>MIDTTRAFIK</v>
          </cell>
          <cell r="C7838" t="str">
            <v>FLEXTUR</v>
          </cell>
          <cell r="I7838" t="str">
            <v>Netto</v>
          </cell>
          <cell r="V7838">
            <v>144.47</v>
          </cell>
        </row>
        <row r="7839">
          <cell r="A7839" t="str">
            <v>MIDTTRAFIK</v>
          </cell>
          <cell r="C7839" t="str">
            <v>FLEXTUR</v>
          </cell>
          <cell r="I7839" t="str">
            <v>Adm.omk</v>
          </cell>
          <cell r="V7839">
            <v>0</v>
          </cell>
        </row>
        <row r="7840">
          <cell r="A7840" t="str">
            <v>MIDTTRAFIK</v>
          </cell>
          <cell r="C7840" t="str">
            <v>FLEXTUR</v>
          </cell>
          <cell r="I7840" t="str">
            <v>EB</v>
          </cell>
          <cell r="V7840">
            <v>41</v>
          </cell>
        </row>
        <row r="7841">
          <cell r="A7841" t="str">
            <v>MIDTTRAFIK</v>
          </cell>
          <cell r="C7841" t="str">
            <v>FLEXTUR</v>
          </cell>
          <cell r="I7841" t="str">
            <v>Ture</v>
          </cell>
          <cell r="V7841">
            <v>1</v>
          </cell>
        </row>
        <row r="7842">
          <cell r="A7842" t="str">
            <v>MIDTTRAFIK</v>
          </cell>
          <cell r="C7842" t="str">
            <v>FLEXTUR</v>
          </cell>
          <cell r="I7842" t="str">
            <v>Rejselængde</v>
          </cell>
          <cell r="V7842">
            <v>1</v>
          </cell>
        </row>
        <row r="7843">
          <cell r="A7843" t="str">
            <v>MIDTTRAFIK</v>
          </cell>
          <cell r="C7843" t="str">
            <v>FLEXTUR</v>
          </cell>
          <cell r="I7843" t="str">
            <v>Passagerer</v>
          </cell>
          <cell r="V7843">
            <v>1</v>
          </cell>
        </row>
        <row r="7844">
          <cell r="A7844" t="str">
            <v>MIDTTRAFIK</v>
          </cell>
          <cell r="C7844" t="str">
            <v>FLEXTUR</v>
          </cell>
          <cell r="I7844" t="str">
            <v>Netto</v>
          </cell>
          <cell r="V7844">
            <v>180.4</v>
          </cell>
        </row>
        <row r="7845">
          <cell r="A7845" t="str">
            <v>MIDTTRAFIK</v>
          </cell>
          <cell r="C7845" t="str">
            <v>FLEXTUR</v>
          </cell>
          <cell r="I7845" t="str">
            <v>Adm.omk</v>
          </cell>
          <cell r="V7845">
            <v>0</v>
          </cell>
        </row>
        <row r="7846">
          <cell r="A7846" t="str">
            <v>MIDTTRAFIK</v>
          </cell>
          <cell r="C7846" t="str">
            <v>FLEXTUR</v>
          </cell>
          <cell r="I7846" t="str">
            <v>EB</v>
          </cell>
          <cell r="V7846">
            <v>44</v>
          </cell>
        </row>
        <row r="7847">
          <cell r="A7847" t="str">
            <v>MIDTTRAFIK</v>
          </cell>
          <cell r="C7847" t="str">
            <v>FLEXTUR</v>
          </cell>
          <cell r="I7847" t="str">
            <v>Ture</v>
          </cell>
          <cell r="V7847">
            <v>1</v>
          </cell>
        </row>
        <row r="7848">
          <cell r="A7848" t="str">
            <v>MIDTTRAFIK</v>
          </cell>
          <cell r="C7848" t="str">
            <v>FLEXTUR</v>
          </cell>
          <cell r="I7848" t="str">
            <v>Rejselængde</v>
          </cell>
          <cell r="V7848">
            <v>11</v>
          </cell>
        </row>
        <row r="7849">
          <cell r="A7849" t="str">
            <v>MIDTTRAFIK</v>
          </cell>
          <cell r="C7849" t="str">
            <v>FLEXTUR</v>
          </cell>
          <cell r="I7849" t="str">
            <v>Passagerer</v>
          </cell>
          <cell r="V7849">
            <v>1</v>
          </cell>
        </row>
        <row r="7850">
          <cell r="A7850" t="str">
            <v>MIDTTRAFIK</v>
          </cell>
          <cell r="C7850" t="str">
            <v>FLEXTUR</v>
          </cell>
          <cell r="I7850" t="str">
            <v>Netto</v>
          </cell>
          <cell r="V7850">
            <v>-294.62</v>
          </cell>
        </row>
        <row r="7851">
          <cell r="A7851" t="str">
            <v>MIDTTRAFIK</v>
          </cell>
          <cell r="C7851" t="str">
            <v>FLEXTUR</v>
          </cell>
          <cell r="I7851" t="str">
            <v>Adm.omk</v>
          </cell>
          <cell r="V7851">
            <v>0</v>
          </cell>
        </row>
        <row r="7852">
          <cell r="A7852" t="str">
            <v>MIDTTRAFIK</v>
          </cell>
          <cell r="C7852" t="str">
            <v>FLEXTUR</v>
          </cell>
          <cell r="I7852" t="str">
            <v>EB</v>
          </cell>
          <cell r="V7852">
            <v>1750</v>
          </cell>
        </row>
        <row r="7853">
          <cell r="A7853" t="str">
            <v>MIDTTRAFIK</v>
          </cell>
          <cell r="C7853" t="str">
            <v>FLEXTUR</v>
          </cell>
          <cell r="I7853" t="str">
            <v>Ture</v>
          </cell>
          <cell r="V7853">
            <v>5</v>
          </cell>
        </row>
        <row r="7854">
          <cell r="A7854" t="str">
            <v>MIDTTRAFIK</v>
          </cell>
          <cell r="C7854" t="str">
            <v>FLEXTUR</v>
          </cell>
          <cell r="I7854" t="str">
            <v>Rejselængde</v>
          </cell>
          <cell r="V7854">
            <v>77</v>
          </cell>
        </row>
        <row r="7855">
          <cell r="A7855" t="str">
            <v>MIDTTRAFIK</v>
          </cell>
          <cell r="C7855" t="str">
            <v>FLEXTUR</v>
          </cell>
          <cell r="I7855" t="str">
            <v>Passagerer</v>
          </cell>
          <cell r="V7855">
            <v>8</v>
          </cell>
        </row>
        <row r="7856">
          <cell r="A7856" t="str">
            <v>MIDTTRAFIK</v>
          </cell>
          <cell r="C7856" t="str">
            <v>FLEXTUR</v>
          </cell>
          <cell r="I7856" t="str">
            <v>Netto</v>
          </cell>
          <cell r="V7856">
            <v>236.76</v>
          </cell>
        </row>
        <row r="7857">
          <cell r="A7857" t="str">
            <v>MIDTTRAFIK</v>
          </cell>
          <cell r="C7857" t="str">
            <v>FLEXTUR</v>
          </cell>
          <cell r="I7857" t="str">
            <v>Adm.omk</v>
          </cell>
          <cell r="V7857">
            <v>0</v>
          </cell>
        </row>
        <row r="7858">
          <cell r="A7858" t="str">
            <v>MIDTTRAFIK</v>
          </cell>
          <cell r="C7858" t="str">
            <v>FLEXTUR</v>
          </cell>
          <cell r="I7858" t="str">
            <v>EB</v>
          </cell>
          <cell r="V7858">
            <v>0</v>
          </cell>
        </row>
        <row r="7859">
          <cell r="A7859" t="str">
            <v>MIDTTRAFIK</v>
          </cell>
          <cell r="C7859" t="str">
            <v>FLEXTUR</v>
          </cell>
          <cell r="I7859" t="str">
            <v>Ture</v>
          </cell>
          <cell r="V7859">
            <v>1</v>
          </cell>
        </row>
        <row r="7860">
          <cell r="A7860" t="str">
            <v>MIDTTRAFIK</v>
          </cell>
          <cell r="C7860" t="str">
            <v>FLEXTUR</v>
          </cell>
          <cell r="I7860" t="str">
            <v>Rejselængde</v>
          </cell>
          <cell r="V7860">
            <v>15</v>
          </cell>
        </row>
        <row r="7861">
          <cell r="A7861" t="str">
            <v>MIDTTRAFIK</v>
          </cell>
          <cell r="C7861" t="str">
            <v>FLEXTUR</v>
          </cell>
          <cell r="I7861" t="str">
            <v>Passagerer</v>
          </cell>
          <cell r="V7861">
            <v>1</v>
          </cell>
        </row>
        <row r="7862">
          <cell r="A7862" t="str">
            <v>MIDTTRAFIK</v>
          </cell>
          <cell r="C7862" t="str">
            <v>FLEXTUR</v>
          </cell>
          <cell r="I7862" t="str">
            <v>Netto</v>
          </cell>
          <cell r="V7862">
            <v>-11672.42</v>
          </cell>
        </row>
        <row r="7863">
          <cell r="A7863" t="str">
            <v>MIDTTRAFIK</v>
          </cell>
          <cell r="C7863" t="str">
            <v>FLEXTUR</v>
          </cell>
          <cell r="I7863" t="str">
            <v>Adm.omk</v>
          </cell>
          <cell r="V7863">
            <v>0</v>
          </cell>
        </row>
        <row r="7864">
          <cell r="A7864" t="str">
            <v>MIDTTRAFIK</v>
          </cell>
          <cell r="C7864" t="str">
            <v>FLEXTUR</v>
          </cell>
          <cell r="I7864" t="str">
            <v>EB</v>
          </cell>
          <cell r="V7864">
            <v>48590</v>
          </cell>
        </row>
        <row r="7865">
          <cell r="A7865" t="str">
            <v>MIDTTRAFIK</v>
          </cell>
          <cell r="C7865" t="str">
            <v>FLEXTUR</v>
          </cell>
          <cell r="I7865" t="str">
            <v>Ture</v>
          </cell>
          <cell r="V7865">
            <v>143</v>
          </cell>
        </row>
        <row r="7866">
          <cell r="A7866" t="str">
            <v>MIDTTRAFIK</v>
          </cell>
          <cell r="C7866" t="str">
            <v>FLEXTUR</v>
          </cell>
          <cell r="I7866" t="str">
            <v>Rejselængde</v>
          </cell>
          <cell r="V7866">
            <v>2872</v>
          </cell>
        </row>
        <row r="7867">
          <cell r="A7867" t="str">
            <v>MIDTTRAFIK</v>
          </cell>
          <cell r="C7867" t="str">
            <v>FLEXTUR</v>
          </cell>
          <cell r="I7867" t="str">
            <v>Passagerer</v>
          </cell>
          <cell r="V7867">
            <v>168</v>
          </cell>
        </row>
        <row r="7868">
          <cell r="A7868" t="str">
            <v>MIDTTRAFIK</v>
          </cell>
          <cell r="C7868" t="str">
            <v>FLEXTUR</v>
          </cell>
          <cell r="I7868" t="str">
            <v>Netto</v>
          </cell>
          <cell r="V7868">
            <v>-8598.4</v>
          </cell>
        </row>
        <row r="7869">
          <cell r="A7869" t="str">
            <v>MIDTTRAFIK</v>
          </cell>
          <cell r="C7869" t="str">
            <v>FLEXTUR</v>
          </cell>
          <cell r="I7869" t="str">
            <v>Adm.omk</v>
          </cell>
          <cell r="V7869">
            <v>0</v>
          </cell>
        </row>
        <row r="7870">
          <cell r="A7870" t="str">
            <v>MIDTTRAFIK</v>
          </cell>
          <cell r="C7870" t="str">
            <v>FLEXTUR</v>
          </cell>
          <cell r="I7870" t="str">
            <v>EB</v>
          </cell>
          <cell r="V7870">
            <v>39080</v>
          </cell>
        </row>
        <row r="7871">
          <cell r="A7871" t="str">
            <v>MIDTTRAFIK</v>
          </cell>
          <cell r="C7871" t="str">
            <v>FLEXTUR</v>
          </cell>
          <cell r="I7871" t="str">
            <v>Ture</v>
          </cell>
          <cell r="V7871">
            <v>151</v>
          </cell>
        </row>
        <row r="7872">
          <cell r="A7872" t="str">
            <v>MIDTTRAFIK</v>
          </cell>
          <cell r="C7872" t="str">
            <v>FLEXTUR</v>
          </cell>
          <cell r="I7872" t="str">
            <v>Rejselængde</v>
          </cell>
          <cell r="V7872">
            <v>2477</v>
          </cell>
        </row>
        <row r="7873">
          <cell r="A7873" t="str">
            <v>MIDTTRAFIK</v>
          </cell>
          <cell r="C7873" t="str">
            <v>FLEXTUR</v>
          </cell>
          <cell r="I7873" t="str">
            <v>Passagerer</v>
          </cell>
          <cell r="V7873">
            <v>156</v>
          </cell>
        </row>
        <row r="7874">
          <cell r="A7874" t="str">
            <v>MIDTTRAFIK</v>
          </cell>
          <cell r="C7874" t="str">
            <v>FLEXTUR</v>
          </cell>
          <cell r="I7874" t="str">
            <v>Netto</v>
          </cell>
          <cell r="V7874">
            <v>4250.13</v>
          </cell>
        </row>
        <row r="7875">
          <cell r="A7875" t="str">
            <v>MIDTTRAFIK</v>
          </cell>
          <cell r="C7875" t="str">
            <v>FLEXTUR</v>
          </cell>
          <cell r="I7875" t="str">
            <v>Adm.omk</v>
          </cell>
          <cell r="V7875">
            <v>0</v>
          </cell>
        </row>
        <row r="7876">
          <cell r="A7876" t="str">
            <v>MIDTTRAFIK</v>
          </cell>
          <cell r="C7876" t="str">
            <v>FLEXTUR</v>
          </cell>
          <cell r="I7876" t="str">
            <v>EB</v>
          </cell>
          <cell r="V7876">
            <v>3315</v>
          </cell>
        </row>
        <row r="7877">
          <cell r="A7877" t="str">
            <v>MIDTTRAFIK</v>
          </cell>
          <cell r="C7877" t="str">
            <v>FLEXTUR</v>
          </cell>
          <cell r="I7877" t="str">
            <v>Ture</v>
          </cell>
          <cell r="V7877">
            <v>29</v>
          </cell>
        </row>
        <row r="7878">
          <cell r="A7878" t="str">
            <v>MIDTTRAFIK</v>
          </cell>
          <cell r="C7878" t="str">
            <v>FLEXTUR</v>
          </cell>
          <cell r="I7878" t="str">
            <v>Rejselængde</v>
          </cell>
          <cell r="V7878">
            <v>519</v>
          </cell>
        </row>
        <row r="7879">
          <cell r="A7879" t="str">
            <v>MIDTTRAFIK</v>
          </cell>
          <cell r="C7879" t="str">
            <v>FLEXTUR</v>
          </cell>
          <cell r="I7879" t="str">
            <v>Passagerer</v>
          </cell>
          <cell r="V7879">
            <v>35</v>
          </cell>
        </row>
        <row r="7880">
          <cell r="A7880" t="str">
            <v>MIDTTRAFIK</v>
          </cell>
          <cell r="C7880" t="str">
            <v>FLEXTUR</v>
          </cell>
          <cell r="I7880" t="str">
            <v>Netto</v>
          </cell>
          <cell r="V7880">
            <v>2564.7200000000003</v>
          </cell>
        </row>
        <row r="7881">
          <cell r="A7881" t="str">
            <v>MIDTTRAFIK</v>
          </cell>
          <cell r="C7881" t="str">
            <v>FLEXTUR</v>
          </cell>
          <cell r="I7881" t="str">
            <v>Adm.omk</v>
          </cell>
          <cell r="V7881">
            <v>0</v>
          </cell>
        </row>
        <row r="7882">
          <cell r="A7882" t="str">
            <v>MIDTTRAFIK</v>
          </cell>
          <cell r="C7882" t="str">
            <v>FLEXTUR</v>
          </cell>
          <cell r="I7882" t="str">
            <v>EB</v>
          </cell>
          <cell r="V7882">
            <v>2632</v>
          </cell>
        </row>
        <row r="7883">
          <cell r="A7883" t="str">
            <v>MIDTTRAFIK</v>
          </cell>
          <cell r="C7883" t="str">
            <v>FLEXTUR</v>
          </cell>
          <cell r="I7883" t="str">
            <v>Ture</v>
          </cell>
          <cell r="V7883">
            <v>26</v>
          </cell>
        </row>
        <row r="7884">
          <cell r="A7884" t="str">
            <v>MIDTTRAFIK</v>
          </cell>
          <cell r="C7884" t="str">
            <v>FLEXTUR</v>
          </cell>
          <cell r="I7884" t="str">
            <v>Rejselængde</v>
          </cell>
          <cell r="V7884">
            <v>361</v>
          </cell>
        </row>
        <row r="7885">
          <cell r="A7885" t="str">
            <v>MIDTTRAFIK</v>
          </cell>
          <cell r="C7885" t="str">
            <v>FLEXTUR</v>
          </cell>
          <cell r="I7885" t="str">
            <v>Passagerer</v>
          </cell>
          <cell r="V7885">
            <v>31</v>
          </cell>
        </row>
        <row r="7886">
          <cell r="A7886" t="str">
            <v>MIDTTRAFIK</v>
          </cell>
          <cell r="C7886" t="str">
            <v>FLEXTUR</v>
          </cell>
          <cell r="I7886" t="str">
            <v>Netto</v>
          </cell>
          <cell r="V7886">
            <v>-31.09</v>
          </cell>
        </row>
        <row r="7887">
          <cell r="A7887" t="str">
            <v>MIDTTRAFIK</v>
          </cell>
          <cell r="C7887" t="str">
            <v>FLEXTUR</v>
          </cell>
          <cell r="I7887" t="str">
            <v>Adm.omk</v>
          </cell>
          <cell r="V7887">
            <v>0</v>
          </cell>
        </row>
        <row r="7888">
          <cell r="A7888" t="str">
            <v>MIDTTRAFIK</v>
          </cell>
          <cell r="C7888" t="str">
            <v>FLEXTUR</v>
          </cell>
          <cell r="I7888" t="str">
            <v>EB</v>
          </cell>
          <cell r="V7888">
            <v>378</v>
          </cell>
        </row>
        <row r="7889">
          <cell r="A7889" t="str">
            <v>MIDTTRAFIK</v>
          </cell>
          <cell r="C7889" t="str">
            <v>FLEXTUR</v>
          </cell>
          <cell r="I7889" t="str">
            <v>Ture</v>
          </cell>
          <cell r="V7889">
            <v>1</v>
          </cell>
        </row>
        <row r="7890">
          <cell r="A7890" t="str">
            <v>MIDTTRAFIK</v>
          </cell>
          <cell r="C7890" t="str">
            <v>FLEXTUR</v>
          </cell>
          <cell r="I7890" t="str">
            <v>Rejselængde</v>
          </cell>
          <cell r="V7890">
            <v>54</v>
          </cell>
        </row>
        <row r="7891">
          <cell r="A7891" t="str">
            <v>MIDTTRAFIK</v>
          </cell>
          <cell r="C7891" t="str">
            <v>FLEXTUR</v>
          </cell>
          <cell r="I7891" t="str">
            <v>Passagerer</v>
          </cell>
          <cell r="V7891">
            <v>1</v>
          </cell>
        </row>
        <row r="7892">
          <cell r="A7892" t="str">
            <v>MIDTTRAFIK</v>
          </cell>
          <cell r="C7892" t="str">
            <v>FLEXTUR</v>
          </cell>
          <cell r="I7892" t="str">
            <v>Netto</v>
          </cell>
          <cell r="V7892">
            <v>169.77</v>
          </cell>
        </row>
        <row r="7893">
          <cell r="A7893" t="str">
            <v>MIDTTRAFIK</v>
          </cell>
          <cell r="C7893" t="str">
            <v>FLEXTUR</v>
          </cell>
          <cell r="I7893" t="str">
            <v>Adm.omk</v>
          </cell>
          <cell r="V7893">
            <v>0</v>
          </cell>
        </row>
        <row r="7894">
          <cell r="A7894" t="str">
            <v>MIDTTRAFIK</v>
          </cell>
          <cell r="C7894" t="str">
            <v>FLEXTUR</v>
          </cell>
          <cell r="I7894" t="str">
            <v>EB</v>
          </cell>
          <cell r="V7894">
            <v>378</v>
          </cell>
        </row>
        <row r="7895">
          <cell r="A7895" t="str">
            <v>MIDTTRAFIK</v>
          </cell>
          <cell r="C7895" t="str">
            <v>FLEXTUR</v>
          </cell>
          <cell r="I7895" t="str">
            <v>Ture</v>
          </cell>
          <cell r="V7895">
            <v>1</v>
          </cell>
        </row>
        <row r="7896">
          <cell r="A7896" t="str">
            <v>MIDTTRAFIK</v>
          </cell>
          <cell r="C7896" t="str">
            <v>FLEXTUR</v>
          </cell>
          <cell r="I7896" t="str">
            <v>Rejselængde</v>
          </cell>
          <cell r="V7896">
            <v>54</v>
          </cell>
        </row>
        <row r="7897">
          <cell r="A7897" t="str">
            <v>MIDTTRAFIK</v>
          </cell>
          <cell r="C7897" t="str">
            <v>FLEXTUR</v>
          </cell>
          <cell r="I7897" t="str">
            <v>Passagerer</v>
          </cell>
          <cell r="V7897">
            <v>1</v>
          </cell>
        </row>
        <row r="7898">
          <cell r="A7898" t="str">
            <v>MIDTTRAFIK</v>
          </cell>
          <cell r="C7898" t="str">
            <v>FLEXTUR</v>
          </cell>
          <cell r="I7898" t="str">
            <v>Netto</v>
          </cell>
          <cell r="V7898">
            <v>199.66</v>
          </cell>
        </row>
        <row r="7899">
          <cell r="A7899" t="str">
            <v>MIDTTRAFIK</v>
          </cell>
          <cell r="C7899" t="str">
            <v>FLEXTUR</v>
          </cell>
          <cell r="I7899" t="str">
            <v>Adm.omk</v>
          </cell>
          <cell r="V7899">
            <v>0</v>
          </cell>
        </row>
        <row r="7900">
          <cell r="A7900" t="str">
            <v>MIDTTRAFIK</v>
          </cell>
          <cell r="C7900" t="str">
            <v>FLEXTUR</v>
          </cell>
          <cell r="I7900" t="str">
            <v>EB</v>
          </cell>
          <cell r="V7900">
            <v>1168</v>
          </cell>
        </row>
        <row r="7901">
          <cell r="A7901" t="str">
            <v>MIDTTRAFIK</v>
          </cell>
          <cell r="C7901" t="str">
            <v>FLEXTUR</v>
          </cell>
          <cell r="I7901" t="str">
            <v>Ture</v>
          </cell>
          <cell r="V7901">
            <v>10</v>
          </cell>
        </row>
        <row r="7902">
          <cell r="A7902" t="str">
            <v>MIDTTRAFIK</v>
          </cell>
          <cell r="C7902" t="str">
            <v>FLEXTUR</v>
          </cell>
          <cell r="I7902" t="str">
            <v>Rejselængde</v>
          </cell>
          <cell r="V7902">
            <v>46</v>
          </cell>
        </row>
        <row r="7903">
          <cell r="A7903" t="str">
            <v>MIDTTRAFIK</v>
          </cell>
          <cell r="C7903" t="str">
            <v>FLEXTUR</v>
          </cell>
          <cell r="I7903" t="str">
            <v>Passagerer</v>
          </cell>
          <cell r="V7903">
            <v>10</v>
          </cell>
        </row>
        <row r="7904">
          <cell r="A7904" t="str">
            <v>MIDTTRAFIK</v>
          </cell>
          <cell r="C7904" t="str">
            <v>FLEXTUR</v>
          </cell>
          <cell r="I7904" t="str">
            <v>Netto</v>
          </cell>
          <cell r="V7904">
            <v>6889.77</v>
          </cell>
        </row>
        <row r="7905">
          <cell r="A7905" t="str">
            <v>MIDTTRAFIK</v>
          </cell>
          <cell r="C7905" t="str">
            <v>FLEXTUR</v>
          </cell>
          <cell r="I7905" t="str">
            <v>Adm.omk</v>
          </cell>
          <cell r="V7905">
            <v>0</v>
          </cell>
        </row>
        <row r="7906">
          <cell r="A7906" t="str">
            <v>MIDTTRAFIK</v>
          </cell>
          <cell r="C7906" t="str">
            <v>FLEXTUR</v>
          </cell>
          <cell r="I7906" t="str">
            <v>EB</v>
          </cell>
          <cell r="V7906">
            <v>114825</v>
          </cell>
        </row>
        <row r="7907">
          <cell r="A7907" t="str">
            <v>MIDTTRAFIK</v>
          </cell>
          <cell r="C7907" t="str">
            <v>FLEXTUR</v>
          </cell>
          <cell r="I7907" t="str">
            <v>Ture</v>
          </cell>
          <cell r="V7907">
            <v>716</v>
          </cell>
        </row>
        <row r="7908">
          <cell r="A7908" t="str">
            <v>MIDTTRAFIK</v>
          </cell>
          <cell r="C7908" t="str">
            <v>FLEXTUR</v>
          </cell>
          <cell r="I7908" t="str">
            <v>Rejselængde</v>
          </cell>
          <cell r="V7908">
            <v>6087</v>
          </cell>
        </row>
        <row r="7909">
          <cell r="A7909" t="str">
            <v>MIDTTRAFIK</v>
          </cell>
          <cell r="C7909" t="str">
            <v>FLEXTUR</v>
          </cell>
          <cell r="I7909" t="str">
            <v>Passagerer</v>
          </cell>
          <cell r="V7909">
            <v>766</v>
          </cell>
        </row>
        <row r="7910">
          <cell r="A7910" t="str">
            <v>MIDTTRAFIK</v>
          </cell>
          <cell r="C7910" t="str">
            <v>FLEXTUR</v>
          </cell>
          <cell r="I7910" t="str">
            <v>Netto</v>
          </cell>
          <cell r="V7910">
            <v>1167.4500000000003</v>
          </cell>
        </row>
        <row r="7911">
          <cell r="A7911" t="str">
            <v>MIDTTRAFIK</v>
          </cell>
          <cell r="C7911" t="str">
            <v>FLEXTUR</v>
          </cell>
          <cell r="I7911" t="str">
            <v>Adm.omk</v>
          </cell>
          <cell r="V7911">
            <v>0</v>
          </cell>
        </row>
        <row r="7912">
          <cell r="A7912" t="str">
            <v>MIDTTRAFIK</v>
          </cell>
          <cell r="C7912" t="str">
            <v>FLEXTUR</v>
          </cell>
          <cell r="I7912" t="str">
            <v>EB</v>
          </cell>
          <cell r="V7912">
            <v>16661</v>
          </cell>
        </row>
        <row r="7913">
          <cell r="A7913" t="str">
            <v>MIDTTRAFIK</v>
          </cell>
          <cell r="C7913" t="str">
            <v>FLEXTUR</v>
          </cell>
          <cell r="I7913" t="str">
            <v>Ture</v>
          </cell>
          <cell r="V7913">
            <v>97</v>
          </cell>
        </row>
        <row r="7914">
          <cell r="A7914" t="str">
            <v>MIDTTRAFIK</v>
          </cell>
          <cell r="C7914" t="str">
            <v>FLEXTUR</v>
          </cell>
          <cell r="I7914" t="str">
            <v>Rejselængde</v>
          </cell>
          <cell r="V7914">
            <v>900</v>
          </cell>
        </row>
        <row r="7915">
          <cell r="A7915" t="str">
            <v>MIDTTRAFIK</v>
          </cell>
          <cell r="C7915" t="str">
            <v>FLEXTUR</v>
          </cell>
          <cell r="I7915" t="str">
            <v>Passagerer</v>
          </cell>
          <cell r="V7915">
            <v>103</v>
          </cell>
        </row>
        <row r="7916">
          <cell r="A7916" t="str">
            <v>MIDTTRAFIK</v>
          </cell>
          <cell r="C7916" t="str">
            <v>FLEXTUR</v>
          </cell>
          <cell r="I7916" t="str">
            <v>Netto</v>
          </cell>
          <cell r="V7916">
            <v>271.37</v>
          </cell>
        </row>
        <row r="7917">
          <cell r="A7917" t="str">
            <v>MIDTTRAFIK</v>
          </cell>
          <cell r="C7917" t="str">
            <v>FLEXTUR</v>
          </cell>
          <cell r="I7917" t="str">
            <v>Adm.omk</v>
          </cell>
          <cell r="V7917">
            <v>0</v>
          </cell>
        </row>
        <row r="7918">
          <cell r="A7918" t="str">
            <v>MIDTTRAFIK</v>
          </cell>
          <cell r="C7918" t="str">
            <v>FLEXTUR</v>
          </cell>
          <cell r="I7918" t="str">
            <v>EB</v>
          </cell>
          <cell r="V7918">
            <v>39</v>
          </cell>
        </row>
        <row r="7919">
          <cell r="A7919" t="str">
            <v>MIDTTRAFIK</v>
          </cell>
          <cell r="C7919" t="str">
            <v>FLEXTUR</v>
          </cell>
          <cell r="I7919" t="str">
            <v>Ture</v>
          </cell>
          <cell r="V7919">
            <v>1</v>
          </cell>
        </row>
        <row r="7920">
          <cell r="A7920" t="str">
            <v>MIDTTRAFIK</v>
          </cell>
          <cell r="C7920" t="str">
            <v>FLEXTUR</v>
          </cell>
          <cell r="I7920" t="str">
            <v>Rejselængde</v>
          </cell>
          <cell r="V7920">
            <v>13</v>
          </cell>
        </row>
        <row r="7921">
          <cell r="A7921" t="str">
            <v>MIDTTRAFIK</v>
          </cell>
          <cell r="C7921" t="str">
            <v>FLEXTUR</v>
          </cell>
          <cell r="I7921" t="str">
            <v>Passagerer</v>
          </cell>
          <cell r="V7921">
            <v>1</v>
          </cell>
        </row>
        <row r="7922">
          <cell r="A7922" t="str">
            <v>MIDTTRAFIK</v>
          </cell>
          <cell r="C7922" t="str">
            <v>FLEXTUR</v>
          </cell>
          <cell r="I7922" t="str">
            <v>Netto</v>
          </cell>
          <cell r="V7922">
            <v>37269.31</v>
          </cell>
        </row>
        <row r="7923">
          <cell r="A7923" t="str">
            <v>MIDTTRAFIK</v>
          </cell>
          <cell r="C7923" t="str">
            <v>FLEXTUR</v>
          </cell>
          <cell r="I7923" t="str">
            <v>Adm.omk</v>
          </cell>
          <cell r="V7923">
            <v>0</v>
          </cell>
        </row>
        <row r="7924">
          <cell r="A7924" t="str">
            <v>MIDTTRAFIK</v>
          </cell>
          <cell r="C7924" t="str">
            <v>FLEXTUR</v>
          </cell>
          <cell r="I7924" t="str">
            <v>EB</v>
          </cell>
          <cell r="V7924">
            <v>14243</v>
          </cell>
        </row>
        <row r="7925">
          <cell r="A7925" t="str">
            <v>MIDTTRAFIK</v>
          </cell>
          <cell r="C7925" t="str">
            <v>FLEXTUR</v>
          </cell>
          <cell r="I7925" t="str">
            <v>Ture</v>
          </cell>
          <cell r="V7925">
            <v>194</v>
          </cell>
        </row>
        <row r="7926">
          <cell r="A7926" t="str">
            <v>MIDTTRAFIK</v>
          </cell>
          <cell r="C7926" t="str">
            <v>FLEXTUR</v>
          </cell>
          <cell r="I7926" t="str">
            <v>Rejselængde</v>
          </cell>
          <cell r="V7926">
            <v>2712</v>
          </cell>
        </row>
        <row r="7927">
          <cell r="A7927" t="str">
            <v>MIDTTRAFIK</v>
          </cell>
          <cell r="C7927" t="str">
            <v>FLEXTUR</v>
          </cell>
          <cell r="I7927" t="str">
            <v>Passagerer</v>
          </cell>
          <cell r="V7927">
            <v>212</v>
          </cell>
        </row>
        <row r="7928">
          <cell r="A7928" t="str">
            <v>MIDTTRAFIK</v>
          </cell>
          <cell r="C7928" t="str">
            <v>FLEXTUR</v>
          </cell>
          <cell r="I7928" t="str">
            <v>Netto</v>
          </cell>
          <cell r="V7928">
            <v>26211.950000000004</v>
          </cell>
        </row>
        <row r="7929">
          <cell r="A7929" t="str">
            <v>MIDTTRAFIK</v>
          </cell>
          <cell r="C7929" t="str">
            <v>FLEXTUR</v>
          </cell>
          <cell r="I7929" t="str">
            <v>Adm.omk</v>
          </cell>
          <cell r="V7929">
            <v>0</v>
          </cell>
        </row>
        <row r="7930">
          <cell r="A7930" t="str">
            <v>MIDTTRAFIK</v>
          </cell>
          <cell r="C7930" t="str">
            <v>FLEXTUR</v>
          </cell>
          <cell r="I7930" t="str">
            <v>EB</v>
          </cell>
          <cell r="V7930">
            <v>7195</v>
          </cell>
        </row>
        <row r="7931">
          <cell r="A7931" t="str">
            <v>MIDTTRAFIK</v>
          </cell>
          <cell r="C7931" t="str">
            <v>FLEXTUR</v>
          </cell>
          <cell r="I7931" t="str">
            <v>Ture</v>
          </cell>
          <cell r="V7931">
            <v>122</v>
          </cell>
        </row>
        <row r="7932">
          <cell r="A7932" t="str">
            <v>MIDTTRAFIK</v>
          </cell>
          <cell r="C7932" t="str">
            <v>FLEXTUR</v>
          </cell>
          <cell r="I7932" t="str">
            <v>Rejselængde</v>
          </cell>
          <cell r="V7932">
            <v>1608</v>
          </cell>
        </row>
        <row r="7933">
          <cell r="A7933" t="str">
            <v>MIDTTRAFIK</v>
          </cell>
          <cell r="C7933" t="str">
            <v>FLEXTUR</v>
          </cell>
          <cell r="I7933" t="str">
            <v>Passagerer</v>
          </cell>
          <cell r="V7933">
            <v>148</v>
          </cell>
        </row>
        <row r="7934">
          <cell r="A7934" t="str">
            <v>MIDTTRAFIK</v>
          </cell>
          <cell r="C7934" t="str">
            <v>FLEXTUR</v>
          </cell>
          <cell r="I7934" t="str">
            <v>Netto</v>
          </cell>
          <cell r="V7934">
            <v>669.96</v>
          </cell>
        </row>
        <row r="7935">
          <cell r="A7935" t="str">
            <v>MIDTTRAFIK</v>
          </cell>
          <cell r="C7935" t="str">
            <v>FLEXTUR</v>
          </cell>
          <cell r="I7935" t="str">
            <v>Adm.omk</v>
          </cell>
          <cell r="V7935">
            <v>0</v>
          </cell>
        </row>
        <row r="7936">
          <cell r="A7936" t="str">
            <v>MIDTTRAFIK</v>
          </cell>
          <cell r="C7936" t="str">
            <v>FLEXTUR</v>
          </cell>
          <cell r="I7936" t="str">
            <v>EB</v>
          </cell>
          <cell r="V7936">
            <v>82</v>
          </cell>
        </row>
        <row r="7937">
          <cell r="A7937" t="str">
            <v>MIDTTRAFIK</v>
          </cell>
          <cell r="C7937" t="str">
            <v>FLEXTUR</v>
          </cell>
          <cell r="I7937" t="str">
            <v>Ture</v>
          </cell>
          <cell r="V7937">
            <v>2</v>
          </cell>
        </row>
        <row r="7938">
          <cell r="A7938" t="str">
            <v>MIDTTRAFIK</v>
          </cell>
          <cell r="C7938" t="str">
            <v>FLEXTUR</v>
          </cell>
          <cell r="I7938" t="str">
            <v>Rejselængde</v>
          </cell>
          <cell r="V7938">
            <v>6</v>
          </cell>
        </row>
        <row r="7939">
          <cell r="A7939" t="str">
            <v>MIDTTRAFIK</v>
          </cell>
          <cell r="C7939" t="str">
            <v>FLEXTUR</v>
          </cell>
          <cell r="I7939" t="str">
            <v>Passagerer</v>
          </cell>
          <cell r="V7939">
            <v>2</v>
          </cell>
        </row>
        <row r="7940">
          <cell r="A7940" t="str">
            <v>MIDTTRAFIK</v>
          </cell>
          <cell r="C7940" t="str">
            <v>FLEXTUR</v>
          </cell>
          <cell r="I7940" t="str">
            <v>Netto</v>
          </cell>
          <cell r="V7940">
            <v>165.89</v>
          </cell>
        </row>
        <row r="7941">
          <cell r="A7941" t="str">
            <v>MIDTTRAFIK</v>
          </cell>
          <cell r="C7941" t="str">
            <v>FLEXTUR</v>
          </cell>
          <cell r="I7941" t="str">
            <v>Adm.omk</v>
          </cell>
          <cell r="V7941">
            <v>0</v>
          </cell>
        </row>
        <row r="7942">
          <cell r="A7942" t="str">
            <v>MIDTTRAFIK</v>
          </cell>
          <cell r="C7942" t="str">
            <v>FLEXTUR</v>
          </cell>
          <cell r="I7942" t="str">
            <v>EB</v>
          </cell>
          <cell r="V7942">
            <v>41</v>
          </cell>
        </row>
        <row r="7943">
          <cell r="A7943" t="str">
            <v>MIDTTRAFIK</v>
          </cell>
          <cell r="C7943" t="str">
            <v>FLEXTUR</v>
          </cell>
          <cell r="I7943" t="str">
            <v>Ture</v>
          </cell>
          <cell r="V7943">
            <v>1</v>
          </cell>
        </row>
        <row r="7944">
          <cell r="A7944" t="str">
            <v>MIDTTRAFIK</v>
          </cell>
          <cell r="C7944" t="str">
            <v>FLEXTUR</v>
          </cell>
          <cell r="I7944" t="str">
            <v>Rejselængde</v>
          </cell>
          <cell r="V7944">
            <v>3</v>
          </cell>
        </row>
        <row r="7945">
          <cell r="A7945" t="str">
            <v>MIDTTRAFIK</v>
          </cell>
          <cell r="C7945" t="str">
            <v>FLEXTUR</v>
          </cell>
          <cell r="I7945" t="str">
            <v>Passagerer</v>
          </cell>
          <cell r="V7945">
            <v>1</v>
          </cell>
        </row>
        <row r="7946">
          <cell r="A7946" t="str">
            <v>MIDTTRAFIK</v>
          </cell>
          <cell r="C7946" t="str">
            <v>FLEXTUR</v>
          </cell>
          <cell r="I7946" t="str">
            <v>Netto</v>
          </cell>
          <cell r="V7946">
            <v>89.62</v>
          </cell>
        </row>
        <row r="7947">
          <cell r="A7947" t="str">
            <v>MIDTTRAFIK</v>
          </cell>
          <cell r="C7947" t="str">
            <v>FLEXTUR</v>
          </cell>
          <cell r="I7947" t="str">
            <v>Adm.omk</v>
          </cell>
          <cell r="V7947">
            <v>0</v>
          </cell>
        </row>
        <row r="7948">
          <cell r="A7948" t="str">
            <v>MIDTTRAFIK</v>
          </cell>
          <cell r="C7948" t="str">
            <v>FLEXTUR</v>
          </cell>
          <cell r="I7948" t="str">
            <v>EB</v>
          </cell>
          <cell r="V7948">
            <v>0</v>
          </cell>
        </row>
        <row r="7949">
          <cell r="A7949" t="str">
            <v>MIDTTRAFIK</v>
          </cell>
          <cell r="C7949" t="str">
            <v>FLEXTUR</v>
          </cell>
          <cell r="I7949" t="str">
            <v>Ture</v>
          </cell>
          <cell r="V7949">
            <v>1</v>
          </cell>
        </row>
        <row r="7950">
          <cell r="A7950" t="str">
            <v>MIDTTRAFIK</v>
          </cell>
          <cell r="C7950" t="str">
            <v>FLEXTUR</v>
          </cell>
          <cell r="I7950" t="str">
            <v>Rejselængde</v>
          </cell>
          <cell r="V7950">
            <v>0</v>
          </cell>
        </row>
        <row r="7951">
          <cell r="A7951" t="str">
            <v>MIDTTRAFIK</v>
          </cell>
          <cell r="C7951" t="str">
            <v>FLEXTUR</v>
          </cell>
          <cell r="I7951" t="str">
            <v>Passagerer</v>
          </cell>
          <cell r="V7951">
            <v>1</v>
          </cell>
        </row>
        <row r="7952">
          <cell r="A7952" t="str">
            <v>MIDTTRAFIK</v>
          </cell>
          <cell r="C7952" t="str">
            <v>FLEXTUR</v>
          </cell>
          <cell r="I7952" t="str">
            <v>Netto</v>
          </cell>
          <cell r="V7952">
            <v>-99.669999999999987</v>
          </cell>
        </row>
        <row r="7953">
          <cell r="A7953" t="str">
            <v>MIDTTRAFIK</v>
          </cell>
          <cell r="C7953" t="str">
            <v>FLEXTUR</v>
          </cell>
          <cell r="I7953" t="str">
            <v>Adm.omk</v>
          </cell>
          <cell r="V7953">
            <v>0</v>
          </cell>
        </row>
        <row r="7954">
          <cell r="A7954" t="str">
            <v>MIDTTRAFIK</v>
          </cell>
          <cell r="C7954" t="str">
            <v>FLEXTUR</v>
          </cell>
          <cell r="I7954" t="str">
            <v>EB</v>
          </cell>
          <cell r="V7954">
            <v>1265</v>
          </cell>
        </row>
        <row r="7955">
          <cell r="A7955" t="str">
            <v>MIDTTRAFIK</v>
          </cell>
          <cell r="C7955" t="str">
            <v>FLEXTUR</v>
          </cell>
          <cell r="I7955" t="str">
            <v>Ture</v>
          </cell>
          <cell r="V7955">
            <v>8</v>
          </cell>
        </row>
        <row r="7956">
          <cell r="A7956" t="str">
            <v>MIDTTRAFIK</v>
          </cell>
          <cell r="C7956" t="str">
            <v>FLEXTUR</v>
          </cell>
          <cell r="I7956" t="str">
            <v>Rejselængde</v>
          </cell>
          <cell r="V7956">
            <v>67</v>
          </cell>
        </row>
        <row r="7957">
          <cell r="A7957" t="str">
            <v>MIDTTRAFIK</v>
          </cell>
          <cell r="C7957" t="str">
            <v>FLEXTUR</v>
          </cell>
          <cell r="I7957" t="str">
            <v>Passagerer</v>
          </cell>
          <cell r="V7957">
            <v>8</v>
          </cell>
        </row>
        <row r="7958">
          <cell r="A7958" t="str">
            <v>MIDTTRAFIK</v>
          </cell>
          <cell r="C7958" t="str">
            <v>FLEXTUR</v>
          </cell>
          <cell r="I7958" t="str">
            <v>Netto</v>
          </cell>
          <cell r="V7958">
            <v>4716.24</v>
          </cell>
        </row>
        <row r="7959">
          <cell r="A7959" t="str">
            <v>MIDTTRAFIK</v>
          </cell>
          <cell r="C7959" t="str">
            <v>FLEXTUR</v>
          </cell>
          <cell r="I7959" t="str">
            <v>Adm.omk</v>
          </cell>
          <cell r="V7959">
            <v>0</v>
          </cell>
        </row>
        <row r="7960">
          <cell r="A7960" t="str">
            <v>MIDTTRAFIK</v>
          </cell>
          <cell r="C7960" t="str">
            <v>FLEXTUR</v>
          </cell>
          <cell r="I7960" t="str">
            <v>EB</v>
          </cell>
          <cell r="V7960">
            <v>8470</v>
          </cell>
        </row>
        <row r="7961">
          <cell r="A7961" t="str">
            <v>MIDTTRAFIK</v>
          </cell>
          <cell r="C7961" t="str">
            <v>FLEXTUR</v>
          </cell>
          <cell r="I7961" t="str">
            <v>Ture</v>
          </cell>
          <cell r="V7961">
            <v>25</v>
          </cell>
        </row>
        <row r="7962">
          <cell r="A7962" t="str">
            <v>MIDTTRAFIK</v>
          </cell>
          <cell r="C7962" t="str">
            <v>FLEXTUR</v>
          </cell>
          <cell r="I7962" t="str">
            <v>Rejselængde</v>
          </cell>
          <cell r="V7962">
            <v>633</v>
          </cell>
        </row>
        <row r="7963">
          <cell r="A7963" t="str">
            <v>MIDTTRAFIK</v>
          </cell>
          <cell r="C7963" t="str">
            <v>FLEXTUR</v>
          </cell>
          <cell r="I7963" t="str">
            <v>Passagerer</v>
          </cell>
          <cell r="V7963">
            <v>30</v>
          </cell>
        </row>
        <row r="7964">
          <cell r="A7964" t="str">
            <v>MIDTTRAFIK</v>
          </cell>
          <cell r="C7964" t="str">
            <v>FLEXTUR</v>
          </cell>
          <cell r="I7964" t="str">
            <v>Netto</v>
          </cell>
          <cell r="V7964">
            <v>1.22</v>
          </cell>
        </row>
        <row r="7965">
          <cell r="A7965" t="str">
            <v>MIDTTRAFIK</v>
          </cell>
          <cell r="C7965" t="str">
            <v>FLEXTUR</v>
          </cell>
          <cell r="I7965" t="str">
            <v>Adm.omk</v>
          </cell>
          <cell r="V7965">
            <v>0</v>
          </cell>
        </row>
        <row r="7966">
          <cell r="A7966" t="str">
            <v>MIDTTRAFIK</v>
          </cell>
          <cell r="C7966" t="str">
            <v>FLEXTUR</v>
          </cell>
          <cell r="I7966" t="str">
            <v>EB</v>
          </cell>
          <cell r="V7966">
            <v>0</v>
          </cell>
        </row>
        <row r="7967">
          <cell r="A7967" t="str">
            <v>MIDTTRAFIK</v>
          </cell>
          <cell r="C7967" t="str">
            <v>FLEXTUR</v>
          </cell>
          <cell r="I7967" t="str">
            <v>Ture</v>
          </cell>
          <cell r="V7967">
            <v>1</v>
          </cell>
        </row>
        <row r="7968">
          <cell r="A7968" t="str">
            <v>MIDTTRAFIK</v>
          </cell>
          <cell r="C7968" t="str">
            <v>FLEXTUR</v>
          </cell>
          <cell r="I7968" t="str">
            <v>Rejselængde</v>
          </cell>
          <cell r="V7968">
            <v>0</v>
          </cell>
        </row>
        <row r="7969">
          <cell r="A7969" t="str">
            <v>MIDTTRAFIK</v>
          </cell>
          <cell r="C7969" t="str">
            <v>FLEXTUR</v>
          </cell>
          <cell r="I7969" t="str">
            <v>Passagerer</v>
          </cell>
          <cell r="V7969">
            <v>2</v>
          </cell>
        </row>
        <row r="7970">
          <cell r="A7970" t="str">
            <v>MIDTTRAFIK</v>
          </cell>
          <cell r="C7970" t="str">
            <v>FLEXTUR</v>
          </cell>
          <cell r="I7970" t="str">
            <v>Netto</v>
          </cell>
          <cell r="V7970">
            <v>457.15</v>
          </cell>
        </row>
        <row r="7971">
          <cell r="A7971" t="str">
            <v>MIDTTRAFIK</v>
          </cell>
          <cell r="C7971" t="str">
            <v>FLEXTUR</v>
          </cell>
          <cell r="I7971" t="str">
            <v>Adm.omk</v>
          </cell>
          <cell r="V7971">
            <v>0</v>
          </cell>
        </row>
        <row r="7972">
          <cell r="A7972" t="str">
            <v>MIDTTRAFIK</v>
          </cell>
          <cell r="C7972" t="str">
            <v>FLEXTUR</v>
          </cell>
          <cell r="I7972" t="str">
            <v>EB</v>
          </cell>
          <cell r="V7972">
            <v>1251</v>
          </cell>
        </row>
        <row r="7973">
          <cell r="A7973" t="str">
            <v>MIDTTRAFIK</v>
          </cell>
          <cell r="C7973" t="str">
            <v>FLEXTUR</v>
          </cell>
          <cell r="I7973" t="str">
            <v>Ture</v>
          </cell>
          <cell r="V7973">
            <v>5</v>
          </cell>
        </row>
        <row r="7974">
          <cell r="A7974" t="str">
            <v>MIDTTRAFIK</v>
          </cell>
          <cell r="C7974" t="str">
            <v>FLEXTUR</v>
          </cell>
          <cell r="I7974" t="str">
            <v>Rejselængde</v>
          </cell>
          <cell r="V7974">
            <v>73</v>
          </cell>
        </row>
        <row r="7975">
          <cell r="A7975" t="str">
            <v>MIDTTRAFIK</v>
          </cell>
          <cell r="C7975" t="str">
            <v>FLEXTUR</v>
          </cell>
          <cell r="I7975" t="str">
            <v>Passagerer</v>
          </cell>
          <cell r="V7975">
            <v>6</v>
          </cell>
        </row>
        <row r="7976">
          <cell r="A7976" t="str">
            <v>MIDTTRAFIK</v>
          </cell>
          <cell r="C7976" t="str">
            <v>FLEXTUR</v>
          </cell>
          <cell r="I7976" t="str">
            <v>Netto</v>
          </cell>
          <cell r="V7976">
            <v>4718.1399999999994</v>
          </cell>
        </row>
        <row r="7977">
          <cell r="A7977" t="str">
            <v>MIDTTRAFIK</v>
          </cell>
          <cell r="C7977" t="str">
            <v>FLEXTUR</v>
          </cell>
          <cell r="I7977" t="str">
            <v>Adm.omk</v>
          </cell>
          <cell r="V7977">
            <v>0</v>
          </cell>
        </row>
        <row r="7978">
          <cell r="A7978" t="str">
            <v>MIDTTRAFIK</v>
          </cell>
          <cell r="C7978" t="str">
            <v>FLEXTUR</v>
          </cell>
          <cell r="I7978" t="str">
            <v>EB</v>
          </cell>
          <cell r="V7978">
            <v>1405</v>
          </cell>
        </row>
        <row r="7979">
          <cell r="A7979" t="str">
            <v>MIDTTRAFIK</v>
          </cell>
          <cell r="C7979" t="str">
            <v>FLEXTUR</v>
          </cell>
          <cell r="I7979" t="str">
            <v>Ture</v>
          </cell>
          <cell r="V7979">
            <v>15</v>
          </cell>
        </row>
        <row r="7980">
          <cell r="A7980" t="str">
            <v>MIDTTRAFIK</v>
          </cell>
          <cell r="C7980" t="str">
            <v>FLEXTUR</v>
          </cell>
          <cell r="I7980" t="str">
            <v>Rejselængde</v>
          </cell>
          <cell r="V7980">
            <v>289</v>
          </cell>
        </row>
        <row r="7981">
          <cell r="A7981" t="str">
            <v>MIDTTRAFIK</v>
          </cell>
          <cell r="C7981" t="str">
            <v>FLEXTUR</v>
          </cell>
          <cell r="I7981" t="str">
            <v>Passagerer</v>
          </cell>
          <cell r="V7981">
            <v>17</v>
          </cell>
        </row>
        <row r="7982">
          <cell r="A7982" t="str">
            <v>MIDTTRAFIK</v>
          </cell>
          <cell r="C7982" t="str">
            <v>FLEXTUR</v>
          </cell>
          <cell r="I7982" t="str">
            <v>Netto</v>
          </cell>
          <cell r="V7982">
            <v>1997.06</v>
          </cell>
        </row>
        <row r="7983">
          <cell r="A7983" t="str">
            <v>MIDTTRAFIK</v>
          </cell>
          <cell r="C7983" t="str">
            <v>FLEXTUR</v>
          </cell>
          <cell r="I7983" t="str">
            <v>Adm.omk</v>
          </cell>
          <cell r="V7983">
            <v>0</v>
          </cell>
        </row>
        <row r="7984">
          <cell r="A7984" t="str">
            <v>MIDTTRAFIK</v>
          </cell>
          <cell r="C7984" t="str">
            <v>FLEXTUR</v>
          </cell>
          <cell r="I7984" t="str">
            <v>EB</v>
          </cell>
          <cell r="V7984">
            <v>966</v>
          </cell>
        </row>
        <row r="7985">
          <cell r="A7985" t="str">
            <v>MIDTTRAFIK</v>
          </cell>
          <cell r="C7985" t="str">
            <v>FLEXTUR</v>
          </cell>
          <cell r="I7985" t="str">
            <v>Ture</v>
          </cell>
          <cell r="V7985">
            <v>11</v>
          </cell>
        </row>
        <row r="7986">
          <cell r="A7986" t="str">
            <v>MIDTTRAFIK</v>
          </cell>
          <cell r="C7986" t="str">
            <v>FLEXTUR</v>
          </cell>
          <cell r="I7986" t="str">
            <v>Rejselængde</v>
          </cell>
          <cell r="V7986">
            <v>234</v>
          </cell>
        </row>
        <row r="7987">
          <cell r="A7987" t="str">
            <v>MIDTTRAFIK</v>
          </cell>
          <cell r="C7987" t="str">
            <v>FLEXTUR</v>
          </cell>
          <cell r="I7987" t="str">
            <v>Passagerer</v>
          </cell>
          <cell r="V7987">
            <v>14</v>
          </cell>
        </row>
        <row r="7988">
          <cell r="A7988" t="str">
            <v>MIDTTRAFIK</v>
          </cell>
          <cell r="C7988" t="str">
            <v>FLEXTUR</v>
          </cell>
          <cell r="I7988" t="str">
            <v>Netto</v>
          </cell>
          <cell r="V7988">
            <v>-261.14</v>
          </cell>
        </row>
        <row r="7989">
          <cell r="A7989" t="str">
            <v>MIDTTRAFIK</v>
          </cell>
          <cell r="C7989" t="str">
            <v>FLEXTUR</v>
          </cell>
          <cell r="I7989" t="str">
            <v>Adm.omk</v>
          </cell>
          <cell r="V7989">
            <v>0</v>
          </cell>
        </row>
        <row r="7990">
          <cell r="A7990" t="str">
            <v>MIDTTRAFIK</v>
          </cell>
          <cell r="C7990" t="str">
            <v>FLEXTUR</v>
          </cell>
          <cell r="I7990" t="str">
            <v>EB</v>
          </cell>
          <cell r="V7990">
            <v>756</v>
          </cell>
        </row>
        <row r="7991">
          <cell r="A7991" t="str">
            <v>MIDTTRAFIK</v>
          </cell>
          <cell r="C7991" t="str">
            <v>FLEXTUR</v>
          </cell>
          <cell r="I7991" t="str">
            <v>Ture</v>
          </cell>
          <cell r="V7991">
            <v>1</v>
          </cell>
        </row>
        <row r="7992">
          <cell r="A7992" t="str">
            <v>MIDTTRAFIK</v>
          </cell>
          <cell r="C7992" t="str">
            <v>FLEXTUR</v>
          </cell>
          <cell r="I7992" t="str">
            <v>Rejselængde</v>
          </cell>
          <cell r="V7992">
            <v>36</v>
          </cell>
        </row>
        <row r="7993">
          <cell r="A7993" t="str">
            <v>MIDTTRAFIK</v>
          </cell>
          <cell r="C7993" t="str">
            <v>FLEXTUR</v>
          </cell>
          <cell r="I7993" t="str">
            <v>Passagerer</v>
          </cell>
          <cell r="V7993">
            <v>3</v>
          </cell>
        </row>
        <row r="7994">
          <cell r="A7994" t="str">
            <v>MIDTTRAFIK</v>
          </cell>
          <cell r="C7994" t="str">
            <v>FLEXTUR</v>
          </cell>
          <cell r="I7994" t="str">
            <v>Netto</v>
          </cell>
          <cell r="V7994">
            <v>42.21</v>
          </cell>
        </row>
        <row r="7995">
          <cell r="A7995" t="str">
            <v>MIDTTRAFIK</v>
          </cell>
          <cell r="C7995" t="str">
            <v>FLEXTUR</v>
          </cell>
          <cell r="I7995" t="str">
            <v>Adm.omk</v>
          </cell>
          <cell r="V7995">
            <v>0</v>
          </cell>
        </row>
        <row r="7996">
          <cell r="A7996" t="str">
            <v>MIDTTRAFIK</v>
          </cell>
          <cell r="C7996" t="str">
            <v>FLEXTUR</v>
          </cell>
          <cell r="I7996" t="str">
            <v>EB</v>
          </cell>
          <cell r="V7996">
            <v>0</v>
          </cell>
        </row>
        <row r="7997">
          <cell r="A7997" t="str">
            <v>MIDTTRAFIK</v>
          </cell>
          <cell r="C7997" t="str">
            <v>FLEXTUR</v>
          </cell>
          <cell r="I7997" t="str">
            <v>Ture</v>
          </cell>
          <cell r="V7997">
            <v>1</v>
          </cell>
        </row>
        <row r="7998">
          <cell r="A7998" t="str">
            <v>MIDTTRAFIK</v>
          </cell>
          <cell r="C7998" t="str">
            <v>FLEXTUR</v>
          </cell>
          <cell r="I7998" t="str">
            <v>Rejselængde</v>
          </cell>
          <cell r="V7998">
            <v>0</v>
          </cell>
        </row>
        <row r="7999">
          <cell r="A7999" t="str">
            <v>MIDTTRAFIK</v>
          </cell>
          <cell r="C7999" t="str">
            <v>FLEXTUR</v>
          </cell>
          <cell r="I7999" t="str">
            <v>Passagerer</v>
          </cell>
          <cell r="V7999">
            <v>1</v>
          </cell>
        </row>
        <row r="8000">
          <cell r="A8000" t="str">
            <v>MIDTTRAFIK</v>
          </cell>
          <cell r="C8000" t="str">
            <v>FLEXTUR</v>
          </cell>
          <cell r="I8000" t="str">
            <v>Netto</v>
          </cell>
          <cell r="V8000">
            <v>-8565</v>
          </cell>
        </row>
        <row r="8001">
          <cell r="A8001" t="str">
            <v>MIDTTRAFIK</v>
          </cell>
          <cell r="C8001" t="str">
            <v>FLEXTUR</v>
          </cell>
          <cell r="I8001" t="str">
            <v>Adm.omk</v>
          </cell>
          <cell r="V8001">
            <v>0</v>
          </cell>
        </row>
        <row r="8002">
          <cell r="A8002" t="str">
            <v>MIDTTRAFIK</v>
          </cell>
          <cell r="C8002" t="str">
            <v>FLEXTUR</v>
          </cell>
          <cell r="I8002" t="str">
            <v>EB</v>
          </cell>
          <cell r="V8002">
            <v>57091</v>
          </cell>
        </row>
        <row r="8003">
          <cell r="A8003" t="str">
            <v>MIDTTRAFIK</v>
          </cell>
          <cell r="C8003" t="str">
            <v>FLEXTUR</v>
          </cell>
          <cell r="I8003" t="str">
            <v>Ture</v>
          </cell>
          <cell r="V8003">
            <v>111</v>
          </cell>
        </row>
        <row r="8004">
          <cell r="A8004" t="str">
            <v>MIDTTRAFIK</v>
          </cell>
          <cell r="C8004" t="str">
            <v>FLEXTUR</v>
          </cell>
          <cell r="I8004" t="str">
            <v>Rejselængde</v>
          </cell>
          <cell r="V8004">
            <v>4388</v>
          </cell>
        </row>
        <row r="8005">
          <cell r="A8005" t="str">
            <v>MIDTTRAFIK</v>
          </cell>
          <cell r="C8005" t="str">
            <v>FLEXTUR</v>
          </cell>
          <cell r="I8005" t="str">
            <v>Passagerer</v>
          </cell>
          <cell r="V8005">
            <v>125</v>
          </cell>
        </row>
        <row r="8006">
          <cell r="A8006" t="str">
            <v>MIDTTRAFIK</v>
          </cell>
          <cell r="C8006" t="str">
            <v>FLEXTUR</v>
          </cell>
          <cell r="I8006" t="str">
            <v>Netto</v>
          </cell>
          <cell r="V8006">
            <v>-4474.9000000000005</v>
          </cell>
        </row>
        <row r="8007">
          <cell r="A8007" t="str">
            <v>MIDTTRAFIK</v>
          </cell>
          <cell r="C8007" t="str">
            <v>FLEXTUR</v>
          </cell>
          <cell r="I8007" t="str">
            <v>Adm.omk</v>
          </cell>
          <cell r="V8007">
            <v>0</v>
          </cell>
        </row>
        <row r="8008">
          <cell r="A8008" t="str">
            <v>MIDTTRAFIK</v>
          </cell>
          <cell r="C8008" t="str">
            <v>FLEXTUR</v>
          </cell>
          <cell r="I8008" t="str">
            <v>EB</v>
          </cell>
          <cell r="V8008">
            <v>40125</v>
          </cell>
        </row>
        <row r="8009">
          <cell r="A8009" t="str">
            <v>MIDTTRAFIK</v>
          </cell>
          <cell r="C8009" t="str">
            <v>FLEXTUR</v>
          </cell>
          <cell r="I8009" t="str">
            <v>Ture</v>
          </cell>
          <cell r="V8009">
            <v>84</v>
          </cell>
        </row>
        <row r="8010">
          <cell r="A8010" t="str">
            <v>MIDTTRAFIK</v>
          </cell>
          <cell r="C8010" t="str">
            <v>FLEXTUR</v>
          </cell>
          <cell r="I8010" t="str">
            <v>Rejselængde</v>
          </cell>
          <cell r="V8010">
            <v>2536</v>
          </cell>
        </row>
        <row r="8011">
          <cell r="A8011" t="str">
            <v>MIDTTRAFIK</v>
          </cell>
          <cell r="C8011" t="str">
            <v>FLEXTUR</v>
          </cell>
          <cell r="I8011" t="str">
            <v>Passagerer</v>
          </cell>
          <cell r="V8011">
            <v>87</v>
          </cell>
        </row>
        <row r="8012">
          <cell r="A8012" t="str">
            <v>MIDTTRAFIK</v>
          </cell>
          <cell r="C8012" t="str">
            <v>FLEXTUR</v>
          </cell>
          <cell r="I8012" t="str">
            <v>Netto</v>
          </cell>
          <cell r="V8012">
            <v>7542.58</v>
          </cell>
        </row>
        <row r="8013">
          <cell r="A8013" t="str">
            <v>MIDTTRAFIK</v>
          </cell>
          <cell r="C8013" t="str">
            <v>FLEXTUR</v>
          </cell>
          <cell r="I8013" t="str">
            <v>Adm.omk</v>
          </cell>
          <cell r="V8013">
            <v>0</v>
          </cell>
        </row>
        <row r="8014">
          <cell r="A8014" t="str">
            <v>MIDTTRAFIK</v>
          </cell>
          <cell r="C8014" t="str">
            <v>FLEXTUR</v>
          </cell>
          <cell r="I8014" t="str">
            <v>EB</v>
          </cell>
          <cell r="V8014">
            <v>7778</v>
          </cell>
        </row>
        <row r="8015">
          <cell r="A8015" t="str">
            <v>MIDTTRAFIK</v>
          </cell>
          <cell r="C8015" t="str">
            <v>FLEXTUR</v>
          </cell>
          <cell r="I8015" t="str">
            <v>Ture</v>
          </cell>
          <cell r="V8015">
            <v>36</v>
          </cell>
        </row>
        <row r="8016">
          <cell r="A8016" t="str">
            <v>MIDTTRAFIK</v>
          </cell>
          <cell r="C8016" t="str">
            <v>FLEXTUR</v>
          </cell>
          <cell r="I8016" t="str">
            <v>Rejselængde</v>
          </cell>
          <cell r="V8016">
            <v>917</v>
          </cell>
        </row>
        <row r="8017">
          <cell r="A8017" t="str">
            <v>MIDTTRAFIK</v>
          </cell>
          <cell r="C8017" t="str">
            <v>FLEXTUR</v>
          </cell>
          <cell r="I8017" t="str">
            <v>Passagerer</v>
          </cell>
          <cell r="V8017">
            <v>44</v>
          </cell>
        </row>
        <row r="8018">
          <cell r="A8018" t="str">
            <v>MIDTTRAFIK</v>
          </cell>
          <cell r="C8018" t="str">
            <v>FLEXTUR</v>
          </cell>
          <cell r="I8018" t="str">
            <v>Netto</v>
          </cell>
          <cell r="V8018">
            <v>421.96</v>
          </cell>
        </row>
        <row r="8019">
          <cell r="A8019" t="str">
            <v>MIDTTRAFIK</v>
          </cell>
          <cell r="C8019" t="str">
            <v>FLEXTUR</v>
          </cell>
          <cell r="I8019" t="str">
            <v>Adm.omk</v>
          </cell>
          <cell r="V8019">
            <v>0</v>
          </cell>
        </row>
        <row r="8020">
          <cell r="A8020" t="str">
            <v>MIDTTRAFIK</v>
          </cell>
          <cell r="C8020" t="str">
            <v>FLEXTUR</v>
          </cell>
          <cell r="I8020" t="str">
            <v>EB</v>
          </cell>
          <cell r="V8020">
            <v>4317</v>
          </cell>
        </row>
        <row r="8021">
          <cell r="A8021" t="str">
            <v>MIDTTRAFIK</v>
          </cell>
          <cell r="C8021" t="str">
            <v>FLEXTUR</v>
          </cell>
          <cell r="I8021" t="str">
            <v>Ture</v>
          </cell>
          <cell r="V8021">
            <v>17</v>
          </cell>
        </row>
        <row r="8022">
          <cell r="A8022" t="str">
            <v>MIDTTRAFIK</v>
          </cell>
          <cell r="C8022" t="str">
            <v>FLEXTUR</v>
          </cell>
          <cell r="I8022" t="str">
            <v>Rejselængde</v>
          </cell>
          <cell r="V8022">
            <v>478</v>
          </cell>
        </row>
        <row r="8023">
          <cell r="A8023" t="str">
            <v>MIDTTRAFIK</v>
          </cell>
          <cell r="C8023" t="str">
            <v>FLEXTUR</v>
          </cell>
          <cell r="I8023" t="str">
            <v>Passagerer</v>
          </cell>
          <cell r="V8023">
            <v>17</v>
          </cell>
        </row>
        <row r="8024">
          <cell r="A8024" t="str">
            <v>MIDTTRAFIK</v>
          </cell>
          <cell r="C8024" t="str">
            <v>FLEXTUR</v>
          </cell>
          <cell r="I8024" t="str">
            <v>Netto</v>
          </cell>
          <cell r="V8024">
            <v>-94.6</v>
          </cell>
        </row>
        <row r="8025">
          <cell r="A8025" t="str">
            <v>MIDTTRAFIK</v>
          </cell>
          <cell r="C8025" t="str">
            <v>FLEXTUR</v>
          </cell>
          <cell r="I8025" t="str">
            <v>Adm.omk</v>
          </cell>
          <cell r="V8025">
            <v>0</v>
          </cell>
        </row>
        <row r="8026">
          <cell r="A8026" t="str">
            <v>MIDTTRAFIK</v>
          </cell>
          <cell r="C8026" t="str">
            <v>FLEXTUR</v>
          </cell>
          <cell r="I8026" t="str">
            <v>EB</v>
          </cell>
          <cell r="V8026">
            <v>1512</v>
          </cell>
        </row>
        <row r="8027">
          <cell r="A8027" t="str">
            <v>MIDTTRAFIK</v>
          </cell>
          <cell r="C8027" t="str">
            <v>FLEXTUR</v>
          </cell>
          <cell r="I8027" t="str">
            <v>Ture</v>
          </cell>
          <cell r="V8027">
            <v>2</v>
          </cell>
        </row>
        <row r="8028">
          <cell r="A8028" t="str">
            <v>MIDTTRAFIK</v>
          </cell>
          <cell r="C8028" t="str">
            <v>FLEXTUR</v>
          </cell>
          <cell r="I8028" t="str">
            <v>Rejselængde</v>
          </cell>
          <cell r="V8028">
            <v>120</v>
          </cell>
        </row>
        <row r="8029">
          <cell r="A8029" t="str">
            <v>MIDTTRAFIK</v>
          </cell>
          <cell r="C8029" t="str">
            <v>FLEXTUR</v>
          </cell>
          <cell r="I8029" t="str">
            <v>Passagerer</v>
          </cell>
          <cell r="V8029">
            <v>2</v>
          </cell>
        </row>
        <row r="8030">
          <cell r="A8030" t="str">
            <v>MIDTTRAFIK</v>
          </cell>
          <cell r="C8030" t="str">
            <v>PLUSTUR</v>
          </cell>
          <cell r="I8030" t="str">
            <v>Netto</v>
          </cell>
          <cell r="V8030">
            <v>172.03</v>
          </cell>
        </row>
        <row r="8031">
          <cell r="A8031" t="str">
            <v>MIDTTRAFIK</v>
          </cell>
          <cell r="C8031" t="str">
            <v>PLUSTUR</v>
          </cell>
          <cell r="I8031" t="str">
            <v>Adm.omk</v>
          </cell>
          <cell r="V8031">
            <v>32.159999999999997</v>
          </cell>
        </row>
        <row r="8032">
          <cell r="A8032" t="str">
            <v>MIDTTRAFIK</v>
          </cell>
          <cell r="C8032" t="str">
            <v>PLUSTUR</v>
          </cell>
          <cell r="I8032" t="str">
            <v>EB</v>
          </cell>
          <cell r="V8032">
            <v>48</v>
          </cell>
        </row>
        <row r="8033">
          <cell r="A8033" t="str">
            <v>MIDTTRAFIK</v>
          </cell>
          <cell r="C8033" t="str">
            <v>PLUSTUR</v>
          </cell>
          <cell r="I8033" t="str">
            <v>Ture</v>
          </cell>
          <cell r="V8033">
            <v>1</v>
          </cell>
        </row>
        <row r="8034">
          <cell r="A8034" t="str">
            <v>MIDTTRAFIK</v>
          </cell>
          <cell r="C8034" t="str">
            <v>PLUSTUR</v>
          </cell>
          <cell r="I8034" t="str">
            <v>Rejselængde</v>
          </cell>
          <cell r="V8034">
            <v>16</v>
          </cell>
        </row>
        <row r="8035">
          <cell r="A8035" t="str">
            <v>MIDTTRAFIK</v>
          </cell>
          <cell r="C8035" t="str">
            <v>PLUSTUR</v>
          </cell>
          <cell r="I8035" t="str">
            <v>Passagerer</v>
          </cell>
          <cell r="V8035">
            <v>1</v>
          </cell>
        </row>
        <row r="8036">
          <cell r="A8036" t="str">
            <v>MIDTTRAFIK</v>
          </cell>
          <cell r="C8036" t="str">
            <v>FLEXTUR</v>
          </cell>
          <cell r="I8036" t="str">
            <v>Netto</v>
          </cell>
          <cell r="V8036">
            <v>172.76999999999998</v>
          </cell>
        </row>
        <row r="8037">
          <cell r="A8037" t="str">
            <v>MIDTTRAFIK</v>
          </cell>
          <cell r="C8037" t="str">
            <v>FLEXTUR</v>
          </cell>
          <cell r="I8037" t="str">
            <v>Adm.omk</v>
          </cell>
          <cell r="V8037">
            <v>0</v>
          </cell>
        </row>
        <row r="8038">
          <cell r="A8038" t="str">
            <v>MIDTTRAFIK</v>
          </cell>
          <cell r="C8038" t="str">
            <v>FLEXTUR</v>
          </cell>
          <cell r="I8038" t="str">
            <v>EB</v>
          </cell>
          <cell r="V8038">
            <v>784</v>
          </cell>
        </row>
        <row r="8039">
          <cell r="A8039" t="str">
            <v>MIDTTRAFIK</v>
          </cell>
          <cell r="C8039" t="str">
            <v>FLEXTUR</v>
          </cell>
          <cell r="I8039" t="str">
            <v>Ture</v>
          </cell>
          <cell r="V8039">
            <v>6</v>
          </cell>
        </row>
        <row r="8040">
          <cell r="A8040" t="str">
            <v>MIDTTRAFIK</v>
          </cell>
          <cell r="C8040" t="str">
            <v>FLEXTUR</v>
          </cell>
          <cell r="I8040" t="str">
            <v>Rejselængde</v>
          </cell>
          <cell r="V8040">
            <v>112</v>
          </cell>
        </row>
        <row r="8041">
          <cell r="A8041" t="str">
            <v>MIDTTRAFIK</v>
          </cell>
          <cell r="C8041" t="str">
            <v>FLEXTUR</v>
          </cell>
          <cell r="I8041" t="str">
            <v>Passagerer</v>
          </cell>
          <cell r="V8041">
            <v>6</v>
          </cell>
        </row>
        <row r="8042">
          <cell r="A8042" t="str">
            <v>MIDTTRAFIK</v>
          </cell>
          <cell r="C8042" t="str">
            <v>FLEXTUR</v>
          </cell>
          <cell r="I8042" t="str">
            <v>Netto</v>
          </cell>
          <cell r="V8042">
            <v>365.89</v>
          </cell>
        </row>
        <row r="8043">
          <cell r="A8043" t="str">
            <v>MIDTTRAFIK</v>
          </cell>
          <cell r="C8043" t="str">
            <v>FLEXTUR</v>
          </cell>
          <cell r="I8043" t="str">
            <v>Adm.omk</v>
          </cell>
          <cell r="V8043">
            <v>0</v>
          </cell>
        </row>
        <row r="8044">
          <cell r="A8044" t="str">
            <v>MIDTTRAFIK</v>
          </cell>
          <cell r="C8044" t="str">
            <v>FLEXTUR</v>
          </cell>
          <cell r="I8044" t="str">
            <v>EB</v>
          </cell>
          <cell r="V8044">
            <v>0</v>
          </cell>
        </row>
        <row r="8045">
          <cell r="A8045" t="str">
            <v>MIDTTRAFIK</v>
          </cell>
          <cell r="C8045" t="str">
            <v>FLEXTUR</v>
          </cell>
          <cell r="I8045" t="str">
            <v>Ture</v>
          </cell>
          <cell r="V8045">
            <v>1</v>
          </cell>
        </row>
        <row r="8046">
          <cell r="A8046" t="str">
            <v>MIDTTRAFIK</v>
          </cell>
          <cell r="C8046" t="str">
            <v>FLEXTUR</v>
          </cell>
          <cell r="I8046" t="str">
            <v>Rejselængde</v>
          </cell>
          <cell r="V8046">
            <v>27</v>
          </cell>
        </row>
        <row r="8047">
          <cell r="A8047" t="str">
            <v>MIDTTRAFIK</v>
          </cell>
          <cell r="C8047" t="str">
            <v>FLEXTUR</v>
          </cell>
          <cell r="I8047" t="str">
            <v>Passagerer</v>
          </cell>
          <cell r="V8047">
            <v>1</v>
          </cell>
        </row>
        <row r="8048">
          <cell r="A8048" t="str">
            <v>MIDTTRAFIK</v>
          </cell>
          <cell r="C8048" t="str">
            <v>FLEXTUR</v>
          </cell>
          <cell r="I8048" t="str">
            <v>Netto</v>
          </cell>
          <cell r="V8048">
            <v>934.54000000000008</v>
          </cell>
        </row>
        <row r="8049">
          <cell r="A8049" t="str">
            <v>MIDTTRAFIK</v>
          </cell>
          <cell r="C8049" t="str">
            <v>FLEXTUR</v>
          </cell>
          <cell r="I8049" t="str">
            <v>Adm.omk</v>
          </cell>
          <cell r="V8049">
            <v>0</v>
          </cell>
        </row>
        <row r="8050">
          <cell r="A8050" t="str">
            <v>MIDTTRAFIK</v>
          </cell>
          <cell r="C8050" t="str">
            <v>FLEXTUR</v>
          </cell>
          <cell r="I8050" t="str">
            <v>EB</v>
          </cell>
          <cell r="V8050">
            <v>1330</v>
          </cell>
        </row>
        <row r="8051">
          <cell r="A8051" t="str">
            <v>MIDTTRAFIK</v>
          </cell>
          <cell r="C8051" t="str">
            <v>FLEXTUR</v>
          </cell>
          <cell r="I8051" t="str">
            <v>Ture</v>
          </cell>
          <cell r="V8051">
            <v>8</v>
          </cell>
        </row>
        <row r="8052">
          <cell r="A8052" t="str">
            <v>MIDTTRAFIK</v>
          </cell>
          <cell r="C8052" t="str">
            <v>FLEXTUR</v>
          </cell>
          <cell r="I8052" t="str">
            <v>Rejselængde</v>
          </cell>
          <cell r="V8052">
            <v>179</v>
          </cell>
        </row>
        <row r="8053">
          <cell r="A8053" t="str">
            <v>MIDTTRAFIK</v>
          </cell>
          <cell r="C8053" t="str">
            <v>FLEXTUR</v>
          </cell>
          <cell r="I8053" t="str">
            <v>Passagerer</v>
          </cell>
          <cell r="V8053">
            <v>9</v>
          </cell>
        </row>
        <row r="8054">
          <cell r="A8054" t="str">
            <v>MIDTTRAFIK</v>
          </cell>
          <cell r="C8054" t="str">
            <v>FLEXTUR</v>
          </cell>
          <cell r="I8054" t="str">
            <v>Netto</v>
          </cell>
          <cell r="V8054">
            <v>979.52</v>
          </cell>
        </row>
        <row r="8055">
          <cell r="A8055" t="str">
            <v>MIDTTRAFIK</v>
          </cell>
          <cell r="C8055" t="str">
            <v>FLEXTUR</v>
          </cell>
          <cell r="I8055" t="str">
            <v>Adm.omk</v>
          </cell>
          <cell r="V8055">
            <v>0</v>
          </cell>
        </row>
        <row r="8056">
          <cell r="A8056" t="str">
            <v>MIDTTRAFIK</v>
          </cell>
          <cell r="C8056" t="str">
            <v>FLEXTUR</v>
          </cell>
          <cell r="I8056" t="str">
            <v>EB</v>
          </cell>
          <cell r="V8056">
            <v>796</v>
          </cell>
        </row>
        <row r="8057">
          <cell r="A8057" t="str">
            <v>MIDTTRAFIK</v>
          </cell>
          <cell r="C8057" t="str">
            <v>FLEXTUR</v>
          </cell>
          <cell r="I8057" t="str">
            <v>Ture</v>
          </cell>
          <cell r="V8057">
            <v>3</v>
          </cell>
        </row>
        <row r="8058">
          <cell r="A8058" t="str">
            <v>MIDTTRAFIK</v>
          </cell>
          <cell r="C8058" t="str">
            <v>FLEXTUR</v>
          </cell>
          <cell r="I8058" t="str">
            <v>Rejselængde</v>
          </cell>
          <cell r="V8058">
            <v>101</v>
          </cell>
        </row>
        <row r="8059">
          <cell r="A8059" t="str">
            <v>MIDTTRAFIK</v>
          </cell>
          <cell r="C8059" t="str">
            <v>FLEXTUR</v>
          </cell>
          <cell r="I8059" t="str">
            <v>Passagerer</v>
          </cell>
          <cell r="V8059">
            <v>3</v>
          </cell>
        </row>
        <row r="8060">
          <cell r="A8060" t="str">
            <v>MIDTTRAFIK</v>
          </cell>
          <cell r="C8060" t="str">
            <v>FLEXTUR</v>
          </cell>
          <cell r="I8060" t="str">
            <v>Netto</v>
          </cell>
          <cell r="V8060">
            <v>-74725.66</v>
          </cell>
        </row>
        <row r="8061">
          <cell r="A8061" t="str">
            <v>MIDTTRAFIK</v>
          </cell>
          <cell r="C8061" t="str">
            <v>FLEXTUR</v>
          </cell>
          <cell r="I8061" t="str">
            <v>Adm.omk</v>
          </cell>
          <cell r="V8061">
            <v>0</v>
          </cell>
        </row>
        <row r="8062">
          <cell r="A8062" t="str">
            <v>MIDTTRAFIK</v>
          </cell>
          <cell r="C8062" t="str">
            <v>FLEXTUR</v>
          </cell>
          <cell r="I8062" t="str">
            <v>EB</v>
          </cell>
          <cell r="V8062">
            <v>518141</v>
          </cell>
        </row>
        <row r="8063">
          <cell r="A8063" t="str">
            <v>MIDTTRAFIK</v>
          </cell>
          <cell r="C8063" t="str">
            <v>FLEXTUR</v>
          </cell>
          <cell r="I8063" t="str">
            <v>Ture</v>
          </cell>
          <cell r="V8063">
            <v>2901</v>
          </cell>
        </row>
        <row r="8064">
          <cell r="A8064" t="str">
            <v>MIDTTRAFIK</v>
          </cell>
          <cell r="C8064" t="str">
            <v>FLEXTUR</v>
          </cell>
          <cell r="I8064" t="str">
            <v>Rejselængde</v>
          </cell>
          <cell r="V8064">
            <v>29640</v>
          </cell>
        </row>
        <row r="8065">
          <cell r="A8065" t="str">
            <v>MIDTTRAFIK</v>
          </cell>
          <cell r="C8065" t="str">
            <v>FLEXTUR</v>
          </cell>
          <cell r="I8065" t="str">
            <v>Passagerer</v>
          </cell>
          <cell r="V8065">
            <v>3003</v>
          </cell>
        </row>
        <row r="8066">
          <cell r="A8066" t="str">
            <v>MIDTTRAFIK</v>
          </cell>
          <cell r="C8066" t="str">
            <v>FLEXTUR</v>
          </cell>
          <cell r="I8066" t="str">
            <v>Netto</v>
          </cell>
          <cell r="V8066">
            <v>-40039</v>
          </cell>
        </row>
        <row r="8067">
          <cell r="A8067" t="str">
            <v>MIDTTRAFIK</v>
          </cell>
          <cell r="C8067" t="str">
            <v>FLEXTUR</v>
          </cell>
          <cell r="I8067" t="str">
            <v>Adm.omk</v>
          </cell>
          <cell r="V8067">
            <v>0</v>
          </cell>
        </row>
        <row r="8068">
          <cell r="A8068" t="str">
            <v>MIDTTRAFIK</v>
          </cell>
          <cell r="C8068" t="str">
            <v>FLEXTUR</v>
          </cell>
          <cell r="I8068" t="str">
            <v>EB</v>
          </cell>
          <cell r="V8068">
            <v>189412</v>
          </cell>
        </row>
        <row r="8069">
          <cell r="A8069" t="str">
            <v>MIDTTRAFIK</v>
          </cell>
          <cell r="C8069" t="str">
            <v>FLEXTUR</v>
          </cell>
          <cell r="I8069" t="str">
            <v>Ture</v>
          </cell>
          <cell r="V8069">
            <v>890</v>
          </cell>
        </row>
        <row r="8070">
          <cell r="A8070" t="str">
            <v>MIDTTRAFIK</v>
          </cell>
          <cell r="C8070" t="str">
            <v>FLEXTUR</v>
          </cell>
          <cell r="I8070" t="str">
            <v>Rejselængde</v>
          </cell>
          <cell r="V8070">
            <v>9892</v>
          </cell>
        </row>
        <row r="8071">
          <cell r="A8071" t="str">
            <v>MIDTTRAFIK</v>
          </cell>
          <cell r="C8071" t="str">
            <v>FLEXTUR</v>
          </cell>
          <cell r="I8071" t="str">
            <v>Passagerer</v>
          </cell>
          <cell r="V8071">
            <v>905</v>
          </cell>
        </row>
        <row r="8072">
          <cell r="A8072" t="str">
            <v>MIDTTRAFIK</v>
          </cell>
          <cell r="C8072" t="str">
            <v>FLEXTUR</v>
          </cell>
          <cell r="I8072" t="str">
            <v>Netto</v>
          </cell>
          <cell r="V8072">
            <v>20808.34</v>
          </cell>
        </row>
        <row r="8073">
          <cell r="A8073" t="str">
            <v>MIDTTRAFIK</v>
          </cell>
          <cell r="C8073" t="str">
            <v>FLEXTUR</v>
          </cell>
          <cell r="I8073" t="str">
            <v>Adm.omk</v>
          </cell>
          <cell r="V8073">
            <v>0</v>
          </cell>
        </row>
        <row r="8074">
          <cell r="A8074" t="str">
            <v>MIDTTRAFIK</v>
          </cell>
          <cell r="C8074" t="str">
            <v>FLEXTUR</v>
          </cell>
          <cell r="I8074" t="str">
            <v>EB</v>
          </cell>
          <cell r="V8074">
            <v>15082</v>
          </cell>
        </row>
        <row r="8075">
          <cell r="A8075" t="str">
            <v>MIDTTRAFIK</v>
          </cell>
          <cell r="C8075" t="str">
            <v>FLEXTUR</v>
          </cell>
          <cell r="I8075" t="str">
            <v>Ture</v>
          </cell>
          <cell r="V8075">
            <v>123</v>
          </cell>
        </row>
        <row r="8076">
          <cell r="A8076" t="str">
            <v>MIDTTRAFIK</v>
          </cell>
          <cell r="C8076" t="str">
            <v>FLEXTUR</v>
          </cell>
          <cell r="I8076" t="str">
            <v>Rejselængde</v>
          </cell>
          <cell r="V8076">
            <v>1762</v>
          </cell>
        </row>
        <row r="8077">
          <cell r="A8077" t="str">
            <v>MIDTTRAFIK</v>
          </cell>
          <cell r="C8077" t="str">
            <v>FLEXTUR</v>
          </cell>
          <cell r="I8077" t="str">
            <v>Passagerer</v>
          </cell>
          <cell r="V8077">
            <v>133</v>
          </cell>
        </row>
        <row r="8078">
          <cell r="A8078" t="str">
            <v>MIDTTRAFIK</v>
          </cell>
          <cell r="C8078" t="str">
            <v>FLEXTUR</v>
          </cell>
          <cell r="I8078" t="str">
            <v>Netto</v>
          </cell>
          <cell r="V8078">
            <v>12184.949999999999</v>
          </cell>
        </row>
        <row r="8079">
          <cell r="A8079" t="str">
            <v>MIDTTRAFIK</v>
          </cell>
          <cell r="C8079" t="str">
            <v>FLEXTUR</v>
          </cell>
          <cell r="I8079" t="str">
            <v>Adm.omk</v>
          </cell>
          <cell r="V8079">
            <v>0</v>
          </cell>
        </row>
        <row r="8080">
          <cell r="A8080" t="str">
            <v>MIDTTRAFIK</v>
          </cell>
          <cell r="C8080" t="str">
            <v>FLEXTUR</v>
          </cell>
          <cell r="I8080" t="str">
            <v>EB</v>
          </cell>
          <cell r="V8080">
            <v>9642</v>
          </cell>
        </row>
        <row r="8081">
          <cell r="A8081" t="str">
            <v>MIDTTRAFIK</v>
          </cell>
          <cell r="C8081" t="str">
            <v>FLEXTUR</v>
          </cell>
          <cell r="I8081" t="str">
            <v>Ture</v>
          </cell>
          <cell r="V8081">
            <v>63</v>
          </cell>
        </row>
        <row r="8082">
          <cell r="A8082" t="str">
            <v>MIDTTRAFIK</v>
          </cell>
          <cell r="C8082" t="str">
            <v>FLEXTUR</v>
          </cell>
          <cell r="I8082" t="str">
            <v>Rejselængde</v>
          </cell>
          <cell r="V8082">
            <v>962</v>
          </cell>
        </row>
        <row r="8083">
          <cell r="A8083" t="str">
            <v>MIDTTRAFIK</v>
          </cell>
          <cell r="C8083" t="str">
            <v>FLEXTUR</v>
          </cell>
          <cell r="I8083" t="str">
            <v>Passagerer</v>
          </cell>
          <cell r="V8083">
            <v>71</v>
          </cell>
        </row>
        <row r="8084">
          <cell r="A8084" t="str">
            <v>MIDTTRAFIK</v>
          </cell>
          <cell r="C8084" t="str">
            <v>FLEXTUR</v>
          </cell>
          <cell r="I8084" t="str">
            <v>Netto</v>
          </cell>
          <cell r="V8084">
            <v>150.68</v>
          </cell>
        </row>
        <row r="8085">
          <cell r="A8085" t="str">
            <v>MIDTTRAFIK</v>
          </cell>
          <cell r="C8085" t="str">
            <v>FLEXTUR</v>
          </cell>
          <cell r="I8085" t="str">
            <v>Adm.omk</v>
          </cell>
          <cell r="V8085">
            <v>0</v>
          </cell>
        </row>
        <row r="8086">
          <cell r="A8086" t="str">
            <v>MIDTTRAFIK</v>
          </cell>
          <cell r="C8086" t="str">
            <v>FLEXTUR</v>
          </cell>
          <cell r="I8086" t="str">
            <v>EB</v>
          </cell>
          <cell r="V8086">
            <v>88</v>
          </cell>
        </row>
        <row r="8087">
          <cell r="A8087" t="str">
            <v>MIDTTRAFIK</v>
          </cell>
          <cell r="C8087" t="str">
            <v>FLEXTUR</v>
          </cell>
          <cell r="I8087" t="str">
            <v>Ture</v>
          </cell>
          <cell r="V8087">
            <v>1</v>
          </cell>
        </row>
        <row r="8088">
          <cell r="A8088" t="str">
            <v>MIDTTRAFIK</v>
          </cell>
          <cell r="C8088" t="str">
            <v>FLEXTUR</v>
          </cell>
          <cell r="I8088" t="str">
            <v>Rejselængde</v>
          </cell>
          <cell r="V8088">
            <v>22</v>
          </cell>
        </row>
        <row r="8089">
          <cell r="A8089" t="str">
            <v>MIDTTRAFIK</v>
          </cell>
          <cell r="C8089" t="str">
            <v>FLEXTUR</v>
          </cell>
          <cell r="I8089" t="str">
            <v>Passagerer</v>
          </cell>
          <cell r="V8089">
            <v>1</v>
          </cell>
        </row>
        <row r="8090">
          <cell r="A8090" t="str">
            <v>MOVIA</v>
          </cell>
          <cell r="C8090" t="str">
            <v>HANDICAP</v>
          </cell>
          <cell r="I8090" t="str">
            <v>Netto</v>
          </cell>
          <cell r="V8090">
            <v>32649.169999999995</v>
          </cell>
        </row>
        <row r="8091">
          <cell r="A8091" t="str">
            <v>MOVIA</v>
          </cell>
          <cell r="C8091" t="str">
            <v>HANDICAP</v>
          </cell>
          <cell r="I8091" t="str">
            <v>Adm.omk</v>
          </cell>
          <cell r="V8091">
            <v>0</v>
          </cell>
        </row>
        <row r="8092">
          <cell r="A8092" t="str">
            <v>MOVIA</v>
          </cell>
          <cell r="C8092" t="str">
            <v>HANDICAP</v>
          </cell>
          <cell r="I8092" t="str">
            <v>EB</v>
          </cell>
          <cell r="V8092">
            <v>0</v>
          </cell>
        </row>
        <row r="8093">
          <cell r="A8093" t="str">
            <v>MOVIA</v>
          </cell>
          <cell r="C8093" t="str">
            <v>HANDICAP</v>
          </cell>
          <cell r="I8093" t="str">
            <v>Ture</v>
          </cell>
          <cell r="V8093">
            <v>47</v>
          </cell>
        </row>
        <row r="8094">
          <cell r="A8094" t="str">
            <v>MOVIA</v>
          </cell>
          <cell r="C8094" t="str">
            <v>HANDICAP</v>
          </cell>
          <cell r="I8094" t="str">
            <v>Rejselængde</v>
          </cell>
          <cell r="V8094">
            <v>1765</v>
          </cell>
        </row>
        <row r="8095">
          <cell r="A8095" t="str">
            <v>MOVIA</v>
          </cell>
          <cell r="C8095" t="str">
            <v>HANDICAP</v>
          </cell>
          <cell r="I8095" t="str">
            <v>Passagerer</v>
          </cell>
          <cell r="V8095">
            <v>76</v>
          </cell>
        </row>
        <row r="8096">
          <cell r="A8096" t="str">
            <v>MOVIA</v>
          </cell>
          <cell r="C8096" t="str">
            <v>HANDICAP</v>
          </cell>
          <cell r="I8096" t="str">
            <v>Netto</v>
          </cell>
          <cell r="V8096">
            <v>2235.38</v>
          </cell>
        </row>
        <row r="8097">
          <cell r="A8097" t="str">
            <v>MOVIA</v>
          </cell>
          <cell r="C8097" t="str">
            <v>HANDICAP</v>
          </cell>
          <cell r="I8097" t="str">
            <v>Adm.omk</v>
          </cell>
          <cell r="V8097">
            <v>0</v>
          </cell>
        </row>
        <row r="8098">
          <cell r="A8098" t="str">
            <v>MOVIA</v>
          </cell>
          <cell r="C8098" t="str">
            <v>HANDICAP</v>
          </cell>
          <cell r="I8098" t="str">
            <v>EB</v>
          </cell>
          <cell r="V8098">
            <v>0</v>
          </cell>
        </row>
        <row r="8099">
          <cell r="A8099" t="str">
            <v>MOVIA</v>
          </cell>
          <cell r="C8099" t="str">
            <v>HANDICAP</v>
          </cell>
          <cell r="I8099" t="str">
            <v>Ture</v>
          </cell>
          <cell r="V8099">
            <v>3</v>
          </cell>
        </row>
        <row r="8100">
          <cell r="A8100" t="str">
            <v>MOVIA</v>
          </cell>
          <cell r="C8100" t="str">
            <v>HANDICAP</v>
          </cell>
          <cell r="I8100" t="str">
            <v>Rejselængde</v>
          </cell>
          <cell r="V8100">
            <v>125</v>
          </cell>
        </row>
        <row r="8101">
          <cell r="A8101" t="str">
            <v>MOVIA</v>
          </cell>
          <cell r="C8101" t="str">
            <v>HANDICAP</v>
          </cell>
          <cell r="I8101" t="str">
            <v>Passagerer</v>
          </cell>
          <cell r="V8101">
            <v>7</v>
          </cell>
        </row>
        <row r="8102">
          <cell r="A8102" t="str">
            <v>MOVIA</v>
          </cell>
          <cell r="C8102" t="str">
            <v>HANDICAP</v>
          </cell>
          <cell r="I8102" t="str">
            <v>Netto</v>
          </cell>
          <cell r="V8102">
            <v>403.93</v>
          </cell>
        </row>
        <row r="8103">
          <cell r="A8103" t="str">
            <v>MOVIA</v>
          </cell>
          <cell r="C8103" t="str">
            <v>HANDICAP</v>
          </cell>
          <cell r="I8103" t="str">
            <v>Adm.omk</v>
          </cell>
          <cell r="V8103">
            <v>0</v>
          </cell>
        </row>
        <row r="8104">
          <cell r="A8104" t="str">
            <v>MOVIA</v>
          </cell>
          <cell r="C8104" t="str">
            <v>HANDICAP</v>
          </cell>
          <cell r="I8104" t="str">
            <v>EB</v>
          </cell>
          <cell r="V8104">
            <v>0</v>
          </cell>
        </row>
        <row r="8105">
          <cell r="A8105" t="str">
            <v>MOVIA</v>
          </cell>
          <cell r="C8105" t="str">
            <v>HANDICAP</v>
          </cell>
          <cell r="I8105" t="str">
            <v>Ture</v>
          </cell>
          <cell r="V8105">
            <v>1</v>
          </cell>
        </row>
        <row r="8106">
          <cell r="A8106" t="str">
            <v>MOVIA</v>
          </cell>
          <cell r="C8106" t="str">
            <v>HANDICAP</v>
          </cell>
          <cell r="I8106" t="str">
            <v>Rejselængde</v>
          </cell>
          <cell r="V8106">
            <v>16</v>
          </cell>
        </row>
        <row r="8107">
          <cell r="A8107" t="str">
            <v>MOVIA</v>
          </cell>
          <cell r="C8107" t="str">
            <v>HANDICAP</v>
          </cell>
          <cell r="I8107" t="str">
            <v>Passagerer</v>
          </cell>
          <cell r="V8107">
            <v>2</v>
          </cell>
        </row>
        <row r="8108">
          <cell r="A8108" t="str">
            <v>MOVIA</v>
          </cell>
          <cell r="C8108" t="str">
            <v>HANDICAP</v>
          </cell>
          <cell r="I8108" t="str">
            <v>Netto</v>
          </cell>
          <cell r="V8108">
            <v>616.76</v>
          </cell>
        </row>
        <row r="8109">
          <cell r="A8109" t="str">
            <v>MOVIA</v>
          </cell>
          <cell r="C8109" t="str">
            <v>HANDICAP</v>
          </cell>
          <cell r="I8109" t="str">
            <v>Adm.omk</v>
          </cell>
          <cell r="V8109">
            <v>0</v>
          </cell>
        </row>
        <row r="8110">
          <cell r="A8110" t="str">
            <v>MOVIA</v>
          </cell>
          <cell r="C8110" t="str">
            <v>HANDICAP</v>
          </cell>
          <cell r="I8110" t="str">
            <v>EB</v>
          </cell>
          <cell r="V8110">
            <v>0</v>
          </cell>
        </row>
        <row r="8111">
          <cell r="A8111" t="str">
            <v>MOVIA</v>
          </cell>
          <cell r="C8111" t="str">
            <v>HANDICAP</v>
          </cell>
          <cell r="I8111" t="str">
            <v>Ture</v>
          </cell>
          <cell r="V8111">
            <v>1</v>
          </cell>
        </row>
        <row r="8112">
          <cell r="A8112" t="str">
            <v>MOVIA</v>
          </cell>
          <cell r="C8112" t="str">
            <v>HANDICAP</v>
          </cell>
          <cell r="I8112" t="str">
            <v>Rejselængde</v>
          </cell>
          <cell r="V8112">
            <v>51</v>
          </cell>
        </row>
        <row r="8113">
          <cell r="A8113" t="str">
            <v>MOVIA</v>
          </cell>
          <cell r="C8113" t="str">
            <v>HANDICAP</v>
          </cell>
          <cell r="I8113" t="str">
            <v>Passagerer</v>
          </cell>
          <cell r="V8113">
            <v>2</v>
          </cell>
        </row>
        <row r="8114">
          <cell r="A8114" t="str">
            <v>MOVIA</v>
          </cell>
          <cell r="C8114" t="str">
            <v>HANDICAP</v>
          </cell>
          <cell r="I8114" t="str">
            <v>Netto</v>
          </cell>
          <cell r="V8114">
            <v>2753.8999999999996</v>
          </cell>
        </row>
        <row r="8115">
          <cell r="A8115" t="str">
            <v>MOVIA</v>
          </cell>
          <cell r="C8115" t="str">
            <v>HANDICAP</v>
          </cell>
          <cell r="I8115" t="str">
            <v>Adm.omk</v>
          </cell>
          <cell r="V8115">
            <v>0</v>
          </cell>
        </row>
        <row r="8116">
          <cell r="A8116" t="str">
            <v>MOVIA</v>
          </cell>
          <cell r="C8116" t="str">
            <v>HANDICAP</v>
          </cell>
          <cell r="I8116" t="str">
            <v>EB</v>
          </cell>
          <cell r="V8116">
            <v>0</v>
          </cell>
        </row>
        <row r="8117">
          <cell r="A8117" t="str">
            <v>MOVIA</v>
          </cell>
          <cell r="C8117" t="str">
            <v>HANDICAP</v>
          </cell>
          <cell r="I8117" t="str">
            <v>Ture</v>
          </cell>
          <cell r="V8117">
            <v>5</v>
          </cell>
        </row>
        <row r="8118">
          <cell r="A8118" t="str">
            <v>MOVIA</v>
          </cell>
          <cell r="C8118" t="str">
            <v>HANDICAP</v>
          </cell>
          <cell r="I8118" t="str">
            <v>Rejselængde</v>
          </cell>
          <cell r="V8118">
            <v>110</v>
          </cell>
        </row>
        <row r="8119">
          <cell r="A8119" t="str">
            <v>MOVIA</v>
          </cell>
          <cell r="C8119" t="str">
            <v>HANDICAP</v>
          </cell>
          <cell r="I8119" t="str">
            <v>Passagerer</v>
          </cell>
          <cell r="V8119">
            <v>8</v>
          </cell>
        </row>
        <row r="8120">
          <cell r="A8120" t="str">
            <v>MOVIA</v>
          </cell>
          <cell r="C8120" t="str">
            <v>HANDICAP</v>
          </cell>
          <cell r="I8120" t="str">
            <v>Netto</v>
          </cell>
          <cell r="V8120">
            <v>5075.95</v>
          </cell>
        </row>
        <row r="8121">
          <cell r="A8121" t="str">
            <v>MOVIA</v>
          </cell>
          <cell r="C8121" t="str">
            <v>HANDICAP</v>
          </cell>
          <cell r="I8121" t="str">
            <v>Adm.omk</v>
          </cell>
          <cell r="V8121">
            <v>0</v>
          </cell>
        </row>
        <row r="8122">
          <cell r="A8122" t="str">
            <v>MOVIA</v>
          </cell>
          <cell r="C8122" t="str">
            <v>HANDICAP</v>
          </cell>
          <cell r="I8122" t="str">
            <v>EB</v>
          </cell>
          <cell r="V8122">
            <v>0</v>
          </cell>
        </row>
        <row r="8123">
          <cell r="A8123" t="str">
            <v>MOVIA</v>
          </cell>
          <cell r="C8123" t="str">
            <v>HANDICAP</v>
          </cell>
          <cell r="I8123" t="str">
            <v>Ture</v>
          </cell>
          <cell r="V8123">
            <v>11</v>
          </cell>
        </row>
        <row r="8124">
          <cell r="A8124" t="str">
            <v>MOVIA</v>
          </cell>
          <cell r="C8124" t="str">
            <v>HANDICAP</v>
          </cell>
          <cell r="I8124" t="str">
            <v>Rejselængde</v>
          </cell>
          <cell r="V8124">
            <v>159</v>
          </cell>
        </row>
        <row r="8125">
          <cell r="A8125" t="str">
            <v>MOVIA</v>
          </cell>
          <cell r="C8125" t="str">
            <v>HANDICAP</v>
          </cell>
          <cell r="I8125" t="str">
            <v>Passagerer</v>
          </cell>
          <cell r="V8125">
            <v>18</v>
          </cell>
        </row>
        <row r="8126">
          <cell r="A8126" t="str">
            <v>MOVIA</v>
          </cell>
          <cell r="C8126" t="str">
            <v>HANDICAP</v>
          </cell>
          <cell r="I8126" t="str">
            <v>Netto</v>
          </cell>
          <cell r="V8126">
            <v>477.22</v>
          </cell>
        </row>
        <row r="8127">
          <cell r="A8127" t="str">
            <v>MOVIA</v>
          </cell>
          <cell r="C8127" t="str">
            <v>HANDICAP</v>
          </cell>
          <cell r="I8127" t="str">
            <v>Adm.omk</v>
          </cell>
          <cell r="V8127">
            <v>0</v>
          </cell>
        </row>
        <row r="8128">
          <cell r="A8128" t="str">
            <v>MOVIA</v>
          </cell>
          <cell r="C8128" t="str">
            <v>HANDICAP</v>
          </cell>
          <cell r="I8128" t="str">
            <v>EB</v>
          </cell>
          <cell r="V8128">
            <v>0</v>
          </cell>
        </row>
        <row r="8129">
          <cell r="A8129" t="str">
            <v>MOVIA</v>
          </cell>
          <cell r="C8129" t="str">
            <v>HANDICAP</v>
          </cell>
          <cell r="I8129" t="str">
            <v>Ture</v>
          </cell>
          <cell r="V8129">
            <v>1</v>
          </cell>
        </row>
        <row r="8130">
          <cell r="A8130" t="str">
            <v>MOVIA</v>
          </cell>
          <cell r="C8130" t="str">
            <v>HANDICAP</v>
          </cell>
          <cell r="I8130" t="str">
            <v>Rejselængde</v>
          </cell>
          <cell r="V8130">
            <v>39</v>
          </cell>
        </row>
        <row r="8131">
          <cell r="A8131" t="str">
            <v>MOVIA</v>
          </cell>
          <cell r="C8131" t="str">
            <v>HANDICAP</v>
          </cell>
          <cell r="I8131" t="str">
            <v>Passagerer</v>
          </cell>
          <cell r="V8131">
            <v>1</v>
          </cell>
        </row>
        <row r="8132">
          <cell r="A8132" t="str">
            <v>MOVIA</v>
          </cell>
          <cell r="C8132" t="str">
            <v>HANDICAP</v>
          </cell>
          <cell r="I8132" t="str">
            <v>Netto</v>
          </cell>
          <cell r="V8132">
            <v>9772.0499999999993</v>
          </cell>
        </row>
        <row r="8133">
          <cell r="A8133" t="str">
            <v>MOVIA</v>
          </cell>
          <cell r="C8133" t="str">
            <v>HANDICAP</v>
          </cell>
          <cell r="I8133" t="str">
            <v>Adm.omk</v>
          </cell>
          <cell r="V8133">
            <v>0</v>
          </cell>
        </row>
        <row r="8134">
          <cell r="A8134" t="str">
            <v>MOVIA</v>
          </cell>
          <cell r="C8134" t="str">
            <v>HANDICAP</v>
          </cell>
          <cell r="I8134" t="str">
            <v>EB</v>
          </cell>
          <cell r="V8134">
            <v>0</v>
          </cell>
        </row>
        <row r="8135">
          <cell r="A8135" t="str">
            <v>MOVIA</v>
          </cell>
          <cell r="C8135" t="str">
            <v>HANDICAP</v>
          </cell>
          <cell r="I8135" t="str">
            <v>Ture</v>
          </cell>
          <cell r="V8135">
            <v>19</v>
          </cell>
        </row>
        <row r="8136">
          <cell r="A8136" t="str">
            <v>MOVIA</v>
          </cell>
          <cell r="C8136" t="str">
            <v>HANDICAP</v>
          </cell>
          <cell r="I8136" t="str">
            <v>Rejselængde</v>
          </cell>
          <cell r="V8136">
            <v>349</v>
          </cell>
        </row>
        <row r="8137">
          <cell r="A8137" t="str">
            <v>MOVIA</v>
          </cell>
          <cell r="C8137" t="str">
            <v>HANDICAP</v>
          </cell>
          <cell r="I8137" t="str">
            <v>Passagerer</v>
          </cell>
          <cell r="V8137">
            <v>26</v>
          </cell>
        </row>
        <row r="8138">
          <cell r="A8138" t="str">
            <v>MOVIA</v>
          </cell>
          <cell r="C8138" t="str">
            <v>HANDICAP</v>
          </cell>
          <cell r="I8138" t="str">
            <v>Netto</v>
          </cell>
          <cell r="V8138">
            <v>2092.5700000000002</v>
          </cell>
        </row>
        <row r="8139">
          <cell r="A8139" t="str">
            <v>MOVIA</v>
          </cell>
          <cell r="C8139" t="str">
            <v>HANDICAP</v>
          </cell>
          <cell r="I8139" t="str">
            <v>Adm.omk</v>
          </cell>
          <cell r="V8139">
            <v>0</v>
          </cell>
        </row>
        <row r="8140">
          <cell r="A8140" t="str">
            <v>MOVIA</v>
          </cell>
          <cell r="C8140" t="str">
            <v>HANDICAP</v>
          </cell>
          <cell r="I8140" t="str">
            <v>EB</v>
          </cell>
          <cell r="V8140">
            <v>0</v>
          </cell>
        </row>
        <row r="8141">
          <cell r="A8141" t="str">
            <v>MOVIA</v>
          </cell>
          <cell r="C8141" t="str">
            <v>HANDICAP</v>
          </cell>
          <cell r="I8141" t="str">
            <v>Ture</v>
          </cell>
          <cell r="V8141">
            <v>4</v>
          </cell>
        </row>
        <row r="8142">
          <cell r="A8142" t="str">
            <v>MOVIA</v>
          </cell>
          <cell r="C8142" t="str">
            <v>HANDICAP</v>
          </cell>
          <cell r="I8142" t="str">
            <v>Rejselængde</v>
          </cell>
          <cell r="V8142">
            <v>123</v>
          </cell>
        </row>
        <row r="8143">
          <cell r="A8143" t="str">
            <v>MOVIA</v>
          </cell>
          <cell r="C8143" t="str">
            <v>HANDICAP</v>
          </cell>
          <cell r="I8143" t="str">
            <v>Passagerer</v>
          </cell>
          <cell r="V8143">
            <v>5</v>
          </cell>
        </row>
        <row r="8144">
          <cell r="A8144" t="str">
            <v>MOVIA</v>
          </cell>
          <cell r="C8144" t="str">
            <v>HANDICAP</v>
          </cell>
          <cell r="I8144" t="str">
            <v>Netto</v>
          </cell>
          <cell r="V8144">
            <v>1212.23</v>
          </cell>
        </row>
        <row r="8145">
          <cell r="A8145" t="str">
            <v>MOVIA</v>
          </cell>
          <cell r="C8145" t="str">
            <v>HANDICAP</v>
          </cell>
          <cell r="I8145" t="str">
            <v>Adm.omk</v>
          </cell>
          <cell r="V8145">
            <v>0</v>
          </cell>
        </row>
        <row r="8146">
          <cell r="A8146" t="str">
            <v>MOVIA</v>
          </cell>
          <cell r="C8146" t="str">
            <v>HANDICAP</v>
          </cell>
          <cell r="I8146" t="str">
            <v>EB</v>
          </cell>
          <cell r="V8146">
            <v>0</v>
          </cell>
        </row>
        <row r="8147">
          <cell r="A8147" t="str">
            <v>MOVIA</v>
          </cell>
          <cell r="C8147" t="str">
            <v>HANDICAP</v>
          </cell>
          <cell r="I8147" t="str">
            <v>Ture</v>
          </cell>
          <cell r="V8147">
            <v>4</v>
          </cell>
        </row>
        <row r="8148">
          <cell r="A8148" t="str">
            <v>MOVIA</v>
          </cell>
          <cell r="C8148" t="str">
            <v>HANDICAP</v>
          </cell>
          <cell r="I8148" t="str">
            <v>Rejselængde</v>
          </cell>
          <cell r="V8148">
            <v>60</v>
          </cell>
        </row>
        <row r="8149">
          <cell r="A8149" t="str">
            <v>MOVIA</v>
          </cell>
          <cell r="C8149" t="str">
            <v>HANDICAP</v>
          </cell>
          <cell r="I8149" t="str">
            <v>Passagerer</v>
          </cell>
          <cell r="V8149">
            <v>4</v>
          </cell>
        </row>
        <row r="8150">
          <cell r="A8150" t="str">
            <v>MOVIA</v>
          </cell>
          <cell r="C8150" t="str">
            <v>HANDICAP</v>
          </cell>
          <cell r="I8150" t="str">
            <v>Netto</v>
          </cell>
          <cell r="V8150">
            <v>10182.120000000001</v>
          </cell>
        </row>
        <row r="8151">
          <cell r="A8151" t="str">
            <v>MOVIA</v>
          </cell>
          <cell r="C8151" t="str">
            <v>HANDICAP</v>
          </cell>
          <cell r="I8151" t="str">
            <v>Adm.omk</v>
          </cell>
          <cell r="V8151">
            <v>0</v>
          </cell>
        </row>
        <row r="8152">
          <cell r="A8152" t="str">
            <v>MOVIA</v>
          </cell>
          <cell r="C8152" t="str">
            <v>HANDICAP</v>
          </cell>
          <cell r="I8152" t="str">
            <v>EB</v>
          </cell>
          <cell r="V8152">
            <v>0</v>
          </cell>
        </row>
        <row r="8153">
          <cell r="A8153" t="str">
            <v>MOVIA</v>
          </cell>
          <cell r="C8153" t="str">
            <v>HANDICAP</v>
          </cell>
          <cell r="I8153" t="str">
            <v>Ture</v>
          </cell>
          <cell r="V8153">
            <v>10</v>
          </cell>
        </row>
        <row r="8154">
          <cell r="A8154" t="str">
            <v>MOVIA</v>
          </cell>
          <cell r="C8154" t="str">
            <v>HANDICAP</v>
          </cell>
          <cell r="I8154" t="str">
            <v>Rejselængde</v>
          </cell>
          <cell r="V8154">
            <v>681</v>
          </cell>
        </row>
        <row r="8155">
          <cell r="A8155" t="str">
            <v>MOVIA</v>
          </cell>
          <cell r="C8155" t="str">
            <v>HANDICAP</v>
          </cell>
          <cell r="I8155" t="str">
            <v>Passagerer</v>
          </cell>
          <cell r="V8155">
            <v>15</v>
          </cell>
        </row>
        <row r="8156">
          <cell r="A8156" t="str">
            <v>MOVIA</v>
          </cell>
          <cell r="C8156" t="str">
            <v>HANDICAP</v>
          </cell>
          <cell r="I8156" t="str">
            <v>Netto</v>
          </cell>
          <cell r="V8156">
            <v>11704.74</v>
          </cell>
        </row>
        <row r="8157">
          <cell r="A8157" t="str">
            <v>MOVIA</v>
          </cell>
          <cell r="C8157" t="str">
            <v>HANDICAP</v>
          </cell>
          <cell r="I8157" t="str">
            <v>Adm.omk</v>
          </cell>
          <cell r="V8157">
            <v>0</v>
          </cell>
        </row>
        <row r="8158">
          <cell r="A8158" t="str">
            <v>MOVIA</v>
          </cell>
          <cell r="C8158" t="str">
            <v>HANDICAP</v>
          </cell>
          <cell r="I8158" t="str">
            <v>EB</v>
          </cell>
          <cell r="V8158">
            <v>0</v>
          </cell>
        </row>
        <row r="8159">
          <cell r="A8159" t="str">
            <v>MOVIA</v>
          </cell>
          <cell r="C8159" t="str">
            <v>HANDICAP</v>
          </cell>
          <cell r="I8159" t="str">
            <v>Ture</v>
          </cell>
          <cell r="V8159">
            <v>13</v>
          </cell>
        </row>
        <row r="8160">
          <cell r="A8160" t="str">
            <v>MOVIA</v>
          </cell>
          <cell r="C8160" t="str">
            <v>HANDICAP</v>
          </cell>
          <cell r="I8160" t="str">
            <v>Rejselængde</v>
          </cell>
          <cell r="V8160">
            <v>409</v>
          </cell>
        </row>
        <row r="8161">
          <cell r="A8161" t="str">
            <v>MOVIA</v>
          </cell>
          <cell r="C8161" t="str">
            <v>HANDICAP</v>
          </cell>
          <cell r="I8161" t="str">
            <v>Passagerer</v>
          </cell>
          <cell r="V8161">
            <v>24</v>
          </cell>
        </row>
        <row r="8162">
          <cell r="A8162" t="str">
            <v>MOVIA</v>
          </cell>
          <cell r="C8162" t="str">
            <v>HANDICAP</v>
          </cell>
          <cell r="I8162" t="str">
            <v>Netto</v>
          </cell>
          <cell r="V8162">
            <v>8198.5</v>
          </cell>
        </row>
        <row r="8163">
          <cell r="A8163" t="str">
            <v>MOVIA</v>
          </cell>
          <cell r="C8163" t="str">
            <v>HANDICAP</v>
          </cell>
          <cell r="I8163" t="str">
            <v>Adm.omk</v>
          </cell>
          <cell r="V8163">
            <v>0</v>
          </cell>
        </row>
        <row r="8164">
          <cell r="A8164" t="str">
            <v>MOVIA</v>
          </cell>
          <cell r="C8164" t="str">
            <v>HANDICAP</v>
          </cell>
          <cell r="I8164" t="str">
            <v>EB</v>
          </cell>
          <cell r="V8164">
            <v>0</v>
          </cell>
        </row>
        <row r="8165">
          <cell r="A8165" t="str">
            <v>MOVIA</v>
          </cell>
          <cell r="C8165" t="str">
            <v>HANDICAP</v>
          </cell>
          <cell r="I8165" t="str">
            <v>Ture</v>
          </cell>
          <cell r="V8165">
            <v>7</v>
          </cell>
        </row>
        <row r="8166">
          <cell r="A8166" t="str">
            <v>MOVIA</v>
          </cell>
          <cell r="C8166" t="str">
            <v>HANDICAP</v>
          </cell>
          <cell r="I8166" t="str">
            <v>Rejselængde</v>
          </cell>
          <cell r="V8166">
            <v>342</v>
          </cell>
        </row>
        <row r="8167">
          <cell r="A8167" t="str">
            <v>MOVIA</v>
          </cell>
          <cell r="C8167" t="str">
            <v>HANDICAP</v>
          </cell>
          <cell r="I8167" t="str">
            <v>Passagerer</v>
          </cell>
          <cell r="V8167">
            <v>10</v>
          </cell>
        </row>
        <row r="8168">
          <cell r="A8168" t="str">
            <v>MOVIA</v>
          </cell>
          <cell r="C8168" t="str">
            <v>HANDICAP</v>
          </cell>
          <cell r="I8168" t="str">
            <v>Netto</v>
          </cell>
          <cell r="V8168">
            <v>5687.58</v>
          </cell>
        </row>
        <row r="8169">
          <cell r="A8169" t="str">
            <v>MOVIA</v>
          </cell>
          <cell r="C8169" t="str">
            <v>HANDICAP</v>
          </cell>
          <cell r="I8169" t="str">
            <v>Adm.omk</v>
          </cell>
          <cell r="V8169">
            <v>0</v>
          </cell>
        </row>
        <row r="8170">
          <cell r="A8170" t="str">
            <v>MOVIA</v>
          </cell>
          <cell r="C8170" t="str">
            <v>HANDICAP</v>
          </cell>
          <cell r="I8170" t="str">
            <v>EB</v>
          </cell>
          <cell r="V8170">
            <v>0</v>
          </cell>
        </row>
        <row r="8171">
          <cell r="A8171" t="str">
            <v>MOVIA</v>
          </cell>
          <cell r="C8171" t="str">
            <v>HANDICAP</v>
          </cell>
          <cell r="I8171" t="str">
            <v>Ture</v>
          </cell>
          <cell r="V8171">
            <v>7</v>
          </cell>
        </row>
        <row r="8172">
          <cell r="A8172" t="str">
            <v>MOVIA</v>
          </cell>
          <cell r="C8172" t="str">
            <v>HANDICAP</v>
          </cell>
          <cell r="I8172" t="str">
            <v>Rejselængde</v>
          </cell>
          <cell r="V8172">
            <v>359</v>
          </cell>
        </row>
        <row r="8173">
          <cell r="A8173" t="str">
            <v>MOVIA</v>
          </cell>
          <cell r="C8173" t="str">
            <v>HANDICAP</v>
          </cell>
          <cell r="I8173" t="str">
            <v>Passagerer</v>
          </cell>
          <cell r="V8173">
            <v>7</v>
          </cell>
        </row>
        <row r="8174">
          <cell r="A8174" t="str">
            <v>MOVIA</v>
          </cell>
          <cell r="C8174" t="str">
            <v>HANDICAP</v>
          </cell>
          <cell r="I8174" t="str">
            <v>Netto</v>
          </cell>
          <cell r="V8174">
            <v>5475.89</v>
          </cell>
        </row>
        <row r="8175">
          <cell r="A8175" t="str">
            <v>MOVIA</v>
          </cell>
          <cell r="C8175" t="str">
            <v>HANDICAP</v>
          </cell>
          <cell r="I8175" t="str">
            <v>Adm.omk</v>
          </cell>
          <cell r="V8175">
            <v>0</v>
          </cell>
        </row>
        <row r="8176">
          <cell r="A8176" t="str">
            <v>MOVIA</v>
          </cell>
          <cell r="C8176" t="str">
            <v>HANDICAP</v>
          </cell>
          <cell r="I8176" t="str">
            <v>EB</v>
          </cell>
          <cell r="V8176">
            <v>0</v>
          </cell>
        </row>
        <row r="8177">
          <cell r="A8177" t="str">
            <v>MOVIA</v>
          </cell>
          <cell r="C8177" t="str">
            <v>HANDICAP</v>
          </cell>
          <cell r="I8177" t="str">
            <v>Ture</v>
          </cell>
          <cell r="V8177">
            <v>2</v>
          </cell>
        </row>
        <row r="8178">
          <cell r="A8178" t="str">
            <v>MOVIA</v>
          </cell>
          <cell r="C8178" t="str">
            <v>HANDICAP</v>
          </cell>
          <cell r="I8178" t="str">
            <v>Rejselængde</v>
          </cell>
          <cell r="V8178">
            <v>16</v>
          </cell>
        </row>
        <row r="8179">
          <cell r="A8179" t="str">
            <v>MOVIA</v>
          </cell>
          <cell r="C8179" t="str">
            <v>HANDICAP</v>
          </cell>
          <cell r="I8179" t="str">
            <v>Passagerer</v>
          </cell>
          <cell r="V8179">
            <v>4</v>
          </cell>
        </row>
        <row r="8180">
          <cell r="A8180" t="str">
            <v>MOVIA</v>
          </cell>
          <cell r="C8180" t="str">
            <v>HANDICAP</v>
          </cell>
          <cell r="I8180" t="str">
            <v>Netto</v>
          </cell>
          <cell r="V8180">
            <v>4491.2599999999993</v>
          </cell>
        </row>
        <row r="8181">
          <cell r="A8181" t="str">
            <v>MOVIA</v>
          </cell>
          <cell r="C8181" t="str">
            <v>HANDICAP</v>
          </cell>
          <cell r="I8181" t="str">
            <v>Adm.omk</v>
          </cell>
          <cell r="V8181">
            <v>0</v>
          </cell>
        </row>
        <row r="8182">
          <cell r="A8182" t="str">
            <v>MOVIA</v>
          </cell>
          <cell r="C8182" t="str">
            <v>HANDICAP</v>
          </cell>
          <cell r="I8182" t="str">
            <v>EB</v>
          </cell>
          <cell r="V8182">
            <v>0</v>
          </cell>
        </row>
        <row r="8183">
          <cell r="A8183" t="str">
            <v>MOVIA</v>
          </cell>
          <cell r="C8183" t="str">
            <v>HANDICAP</v>
          </cell>
          <cell r="I8183" t="str">
            <v>Ture</v>
          </cell>
          <cell r="V8183">
            <v>8</v>
          </cell>
        </row>
        <row r="8184">
          <cell r="A8184" t="str">
            <v>MOVIA</v>
          </cell>
          <cell r="C8184" t="str">
            <v>HANDICAP</v>
          </cell>
          <cell r="I8184" t="str">
            <v>Rejselængde</v>
          </cell>
          <cell r="V8184">
            <v>258</v>
          </cell>
        </row>
        <row r="8185">
          <cell r="A8185" t="str">
            <v>MOVIA</v>
          </cell>
          <cell r="C8185" t="str">
            <v>HANDICAP</v>
          </cell>
          <cell r="I8185" t="str">
            <v>Passagerer</v>
          </cell>
          <cell r="V8185">
            <v>12</v>
          </cell>
        </row>
        <row r="8186">
          <cell r="A8186" t="str">
            <v>MOVIA</v>
          </cell>
          <cell r="C8186" t="str">
            <v>HANDICAP</v>
          </cell>
          <cell r="I8186" t="str">
            <v>Netto</v>
          </cell>
          <cell r="V8186">
            <v>5322.7699999999995</v>
          </cell>
        </row>
        <row r="8187">
          <cell r="A8187" t="str">
            <v>MOVIA</v>
          </cell>
          <cell r="C8187" t="str">
            <v>HANDICAP</v>
          </cell>
          <cell r="I8187" t="str">
            <v>Adm.omk</v>
          </cell>
          <cell r="V8187">
            <v>0</v>
          </cell>
        </row>
        <row r="8188">
          <cell r="A8188" t="str">
            <v>MOVIA</v>
          </cell>
          <cell r="C8188" t="str">
            <v>HANDICAP</v>
          </cell>
          <cell r="I8188" t="str">
            <v>EB</v>
          </cell>
          <cell r="V8188">
            <v>0</v>
          </cell>
        </row>
        <row r="8189">
          <cell r="A8189" t="str">
            <v>MOVIA</v>
          </cell>
          <cell r="C8189" t="str">
            <v>HANDICAP</v>
          </cell>
          <cell r="I8189" t="str">
            <v>Ture</v>
          </cell>
          <cell r="V8189">
            <v>13</v>
          </cell>
        </row>
        <row r="8190">
          <cell r="A8190" t="str">
            <v>MOVIA</v>
          </cell>
          <cell r="C8190" t="str">
            <v>HANDICAP</v>
          </cell>
          <cell r="I8190" t="str">
            <v>Rejselængde</v>
          </cell>
          <cell r="V8190">
            <v>231</v>
          </cell>
        </row>
        <row r="8191">
          <cell r="A8191" t="str">
            <v>MOVIA</v>
          </cell>
          <cell r="C8191" t="str">
            <v>HANDICAP</v>
          </cell>
          <cell r="I8191" t="str">
            <v>Passagerer</v>
          </cell>
          <cell r="V8191">
            <v>21</v>
          </cell>
        </row>
        <row r="8192">
          <cell r="A8192" t="str">
            <v>MOVIA</v>
          </cell>
          <cell r="C8192" t="str">
            <v>HANDICAP</v>
          </cell>
          <cell r="I8192" t="str">
            <v>Netto</v>
          </cell>
          <cell r="V8192">
            <v>6084.56</v>
          </cell>
        </row>
        <row r="8193">
          <cell r="A8193" t="str">
            <v>MOVIA</v>
          </cell>
          <cell r="C8193" t="str">
            <v>HANDICAP</v>
          </cell>
          <cell r="I8193" t="str">
            <v>Adm.omk</v>
          </cell>
          <cell r="V8193">
            <v>0</v>
          </cell>
        </row>
        <row r="8194">
          <cell r="A8194" t="str">
            <v>MOVIA</v>
          </cell>
          <cell r="C8194" t="str">
            <v>HANDICAP</v>
          </cell>
          <cell r="I8194" t="str">
            <v>EB</v>
          </cell>
          <cell r="V8194">
            <v>0</v>
          </cell>
        </row>
        <row r="8195">
          <cell r="A8195" t="str">
            <v>MOVIA</v>
          </cell>
          <cell r="C8195" t="str">
            <v>HANDICAP</v>
          </cell>
          <cell r="I8195" t="str">
            <v>Ture</v>
          </cell>
          <cell r="V8195">
            <v>8</v>
          </cell>
        </row>
        <row r="8196">
          <cell r="A8196" t="str">
            <v>MOVIA</v>
          </cell>
          <cell r="C8196" t="str">
            <v>HANDICAP</v>
          </cell>
          <cell r="I8196" t="str">
            <v>Rejselængde</v>
          </cell>
          <cell r="V8196">
            <v>361</v>
          </cell>
        </row>
        <row r="8197">
          <cell r="A8197" t="str">
            <v>MOVIA</v>
          </cell>
          <cell r="C8197" t="str">
            <v>HANDICAP</v>
          </cell>
          <cell r="I8197" t="str">
            <v>Passagerer</v>
          </cell>
          <cell r="V8197">
            <v>11</v>
          </cell>
        </row>
        <row r="8198">
          <cell r="A8198" t="str">
            <v>MOVIA</v>
          </cell>
          <cell r="C8198" t="str">
            <v>HANDICAP</v>
          </cell>
          <cell r="I8198" t="str">
            <v>Netto</v>
          </cell>
          <cell r="V8198">
            <v>2358.5699999999997</v>
          </cell>
        </row>
        <row r="8199">
          <cell r="A8199" t="str">
            <v>MOVIA</v>
          </cell>
          <cell r="C8199" t="str">
            <v>HANDICAP</v>
          </cell>
          <cell r="I8199" t="str">
            <v>Adm.omk</v>
          </cell>
          <cell r="V8199">
            <v>0</v>
          </cell>
        </row>
        <row r="8200">
          <cell r="A8200" t="str">
            <v>MOVIA</v>
          </cell>
          <cell r="C8200" t="str">
            <v>HANDICAP</v>
          </cell>
          <cell r="I8200" t="str">
            <v>EB</v>
          </cell>
          <cell r="V8200">
            <v>0</v>
          </cell>
        </row>
        <row r="8201">
          <cell r="A8201" t="str">
            <v>MOVIA</v>
          </cell>
          <cell r="C8201" t="str">
            <v>HANDICAP</v>
          </cell>
          <cell r="I8201" t="str">
            <v>Ture</v>
          </cell>
          <cell r="V8201">
            <v>4</v>
          </cell>
        </row>
        <row r="8202">
          <cell r="A8202" t="str">
            <v>MOVIA</v>
          </cell>
          <cell r="C8202" t="str">
            <v>HANDICAP</v>
          </cell>
          <cell r="I8202" t="str">
            <v>Rejselængde</v>
          </cell>
          <cell r="V8202">
            <v>95</v>
          </cell>
        </row>
        <row r="8203">
          <cell r="A8203" t="str">
            <v>MOVIA</v>
          </cell>
          <cell r="C8203" t="str">
            <v>HANDICAP</v>
          </cell>
          <cell r="I8203" t="str">
            <v>Passagerer</v>
          </cell>
          <cell r="V8203">
            <v>4</v>
          </cell>
        </row>
        <row r="8204">
          <cell r="A8204" t="str">
            <v>MOVIA</v>
          </cell>
          <cell r="C8204" t="str">
            <v>HANDICAP</v>
          </cell>
          <cell r="I8204" t="str">
            <v>Netto</v>
          </cell>
          <cell r="V8204">
            <v>11049.17</v>
          </cell>
        </row>
        <row r="8205">
          <cell r="A8205" t="str">
            <v>MOVIA</v>
          </cell>
          <cell r="C8205" t="str">
            <v>HANDICAP</v>
          </cell>
          <cell r="I8205" t="str">
            <v>Adm.omk</v>
          </cell>
          <cell r="V8205">
            <v>0</v>
          </cell>
        </row>
        <row r="8206">
          <cell r="A8206" t="str">
            <v>MOVIA</v>
          </cell>
          <cell r="C8206" t="str">
            <v>HANDICAP</v>
          </cell>
          <cell r="I8206" t="str">
            <v>EB</v>
          </cell>
          <cell r="V8206">
            <v>0</v>
          </cell>
        </row>
        <row r="8207">
          <cell r="A8207" t="str">
            <v>MOVIA</v>
          </cell>
          <cell r="C8207" t="str">
            <v>HANDICAP</v>
          </cell>
          <cell r="I8207" t="str">
            <v>Ture</v>
          </cell>
          <cell r="V8207">
            <v>15</v>
          </cell>
        </row>
        <row r="8208">
          <cell r="A8208" t="str">
            <v>MOVIA</v>
          </cell>
          <cell r="C8208" t="str">
            <v>HANDICAP</v>
          </cell>
          <cell r="I8208" t="str">
            <v>Rejselængde</v>
          </cell>
          <cell r="V8208">
            <v>663</v>
          </cell>
        </row>
        <row r="8209">
          <cell r="A8209" t="str">
            <v>MOVIA</v>
          </cell>
          <cell r="C8209" t="str">
            <v>HANDICAP</v>
          </cell>
          <cell r="I8209" t="str">
            <v>Passagerer</v>
          </cell>
          <cell r="V8209">
            <v>24</v>
          </cell>
        </row>
        <row r="8210">
          <cell r="A8210" t="str">
            <v>MOVIA</v>
          </cell>
          <cell r="C8210" t="str">
            <v>HANDICAP</v>
          </cell>
          <cell r="I8210" t="str">
            <v>Netto</v>
          </cell>
          <cell r="V8210">
            <v>2233.9499999999998</v>
          </cell>
        </row>
        <row r="8211">
          <cell r="A8211" t="str">
            <v>MOVIA</v>
          </cell>
          <cell r="C8211" t="str">
            <v>HANDICAP</v>
          </cell>
          <cell r="I8211" t="str">
            <v>Adm.omk</v>
          </cell>
          <cell r="V8211">
            <v>0</v>
          </cell>
        </row>
        <row r="8212">
          <cell r="A8212" t="str">
            <v>MOVIA</v>
          </cell>
          <cell r="C8212" t="str">
            <v>HANDICAP</v>
          </cell>
          <cell r="I8212" t="str">
            <v>EB</v>
          </cell>
          <cell r="V8212">
            <v>0</v>
          </cell>
        </row>
        <row r="8213">
          <cell r="A8213" t="str">
            <v>MOVIA</v>
          </cell>
          <cell r="C8213" t="str">
            <v>HANDICAP</v>
          </cell>
          <cell r="I8213" t="str">
            <v>Ture</v>
          </cell>
          <cell r="V8213">
            <v>1</v>
          </cell>
        </row>
        <row r="8214">
          <cell r="A8214" t="str">
            <v>MOVIA</v>
          </cell>
          <cell r="C8214" t="str">
            <v>HANDICAP</v>
          </cell>
          <cell r="I8214" t="str">
            <v>Rejselængde</v>
          </cell>
          <cell r="V8214">
            <v>116</v>
          </cell>
        </row>
        <row r="8215">
          <cell r="A8215" t="str">
            <v>MOVIA</v>
          </cell>
          <cell r="C8215" t="str">
            <v>HANDICAP</v>
          </cell>
          <cell r="I8215" t="str">
            <v>Passagerer</v>
          </cell>
          <cell r="V8215">
            <v>1</v>
          </cell>
        </row>
        <row r="8216">
          <cell r="A8216" t="str">
            <v>MOVIA</v>
          </cell>
          <cell r="C8216" t="str">
            <v>HANDICAP</v>
          </cell>
          <cell r="I8216" t="str">
            <v>Netto</v>
          </cell>
          <cell r="V8216">
            <v>5931.3200000000006</v>
          </cell>
        </row>
        <row r="8217">
          <cell r="A8217" t="str">
            <v>MOVIA</v>
          </cell>
          <cell r="C8217" t="str">
            <v>HANDICAP</v>
          </cell>
          <cell r="I8217" t="str">
            <v>Adm.omk</v>
          </cell>
          <cell r="V8217">
            <v>0</v>
          </cell>
        </row>
        <row r="8218">
          <cell r="A8218" t="str">
            <v>MOVIA</v>
          </cell>
          <cell r="C8218" t="str">
            <v>HANDICAP</v>
          </cell>
          <cell r="I8218" t="str">
            <v>EB</v>
          </cell>
          <cell r="V8218">
            <v>0</v>
          </cell>
        </row>
        <row r="8219">
          <cell r="A8219" t="str">
            <v>MOVIA</v>
          </cell>
          <cell r="C8219" t="str">
            <v>HANDICAP</v>
          </cell>
          <cell r="I8219" t="str">
            <v>Ture</v>
          </cell>
          <cell r="V8219">
            <v>9</v>
          </cell>
        </row>
        <row r="8220">
          <cell r="A8220" t="str">
            <v>MOVIA</v>
          </cell>
          <cell r="C8220" t="str">
            <v>HANDICAP</v>
          </cell>
          <cell r="I8220" t="str">
            <v>Rejselængde</v>
          </cell>
          <cell r="V8220">
            <v>277</v>
          </cell>
        </row>
        <row r="8221">
          <cell r="A8221" t="str">
            <v>MOVIA</v>
          </cell>
          <cell r="C8221" t="str">
            <v>HANDICAP</v>
          </cell>
          <cell r="I8221" t="str">
            <v>Passagerer</v>
          </cell>
          <cell r="V8221">
            <v>17</v>
          </cell>
        </row>
        <row r="8222">
          <cell r="A8222" t="str">
            <v>MOVIA</v>
          </cell>
          <cell r="C8222" t="str">
            <v>HANDICAP</v>
          </cell>
          <cell r="I8222" t="str">
            <v>Netto</v>
          </cell>
          <cell r="V8222">
            <v>9158.23</v>
          </cell>
        </row>
        <row r="8223">
          <cell r="A8223" t="str">
            <v>MOVIA</v>
          </cell>
          <cell r="C8223" t="str">
            <v>HANDICAP</v>
          </cell>
          <cell r="I8223" t="str">
            <v>Adm.omk</v>
          </cell>
          <cell r="V8223">
            <v>0</v>
          </cell>
        </row>
        <row r="8224">
          <cell r="A8224" t="str">
            <v>MOVIA</v>
          </cell>
          <cell r="C8224" t="str">
            <v>HANDICAP</v>
          </cell>
          <cell r="I8224" t="str">
            <v>EB</v>
          </cell>
          <cell r="V8224">
            <v>0</v>
          </cell>
        </row>
        <row r="8225">
          <cell r="A8225" t="str">
            <v>MOVIA</v>
          </cell>
          <cell r="C8225" t="str">
            <v>HANDICAP</v>
          </cell>
          <cell r="I8225" t="str">
            <v>Ture</v>
          </cell>
          <cell r="V8225">
            <v>21</v>
          </cell>
        </row>
        <row r="8226">
          <cell r="A8226" t="str">
            <v>MOVIA</v>
          </cell>
          <cell r="C8226" t="str">
            <v>HANDICAP</v>
          </cell>
          <cell r="I8226" t="str">
            <v>Rejselængde</v>
          </cell>
          <cell r="V8226">
            <v>458</v>
          </cell>
        </row>
        <row r="8227">
          <cell r="A8227" t="str">
            <v>MOVIA</v>
          </cell>
          <cell r="C8227" t="str">
            <v>HANDICAP</v>
          </cell>
          <cell r="I8227" t="str">
            <v>Passagerer</v>
          </cell>
          <cell r="V8227">
            <v>23</v>
          </cell>
        </row>
        <row r="8228">
          <cell r="A8228" t="str">
            <v>NORDDJURS</v>
          </cell>
          <cell r="C8228" t="str">
            <v>HANDICAP</v>
          </cell>
          <cell r="I8228" t="str">
            <v>Netto</v>
          </cell>
          <cell r="V8228">
            <v>365.67</v>
          </cell>
        </row>
        <row r="8229">
          <cell r="A8229" t="str">
            <v>NORDDJURS</v>
          </cell>
          <cell r="C8229" t="str">
            <v>HANDICAP</v>
          </cell>
          <cell r="I8229" t="str">
            <v>Adm.omk</v>
          </cell>
          <cell r="V8229">
            <v>0</v>
          </cell>
        </row>
        <row r="8230">
          <cell r="A8230" t="str">
            <v>NORDDJURS</v>
          </cell>
          <cell r="C8230" t="str">
            <v>HANDICAP</v>
          </cell>
          <cell r="I8230" t="str">
            <v>EB</v>
          </cell>
          <cell r="V8230">
            <v>52</v>
          </cell>
        </row>
        <row r="8231">
          <cell r="A8231" t="str">
            <v>NORDDJURS</v>
          </cell>
          <cell r="C8231" t="str">
            <v>HANDICAP</v>
          </cell>
          <cell r="I8231" t="str">
            <v>Ture</v>
          </cell>
          <cell r="V8231">
            <v>1</v>
          </cell>
        </row>
        <row r="8232">
          <cell r="A8232" t="str">
            <v>NORDDJURS</v>
          </cell>
          <cell r="C8232" t="str">
            <v>HANDICAP</v>
          </cell>
          <cell r="I8232" t="str">
            <v>Rejselængde</v>
          </cell>
          <cell r="V8232">
            <v>13</v>
          </cell>
        </row>
        <row r="8233">
          <cell r="A8233" t="str">
            <v>NORDDJURS</v>
          </cell>
          <cell r="C8233" t="str">
            <v>HANDICAP</v>
          </cell>
          <cell r="I8233" t="str">
            <v>Passagerer</v>
          </cell>
          <cell r="V8233">
            <v>1</v>
          </cell>
        </row>
        <row r="8234">
          <cell r="A8234" t="str">
            <v>NORDDJURS</v>
          </cell>
          <cell r="C8234" t="str">
            <v>HANDICAP</v>
          </cell>
          <cell r="I8234" t="str">
            <v>Netto</v>
          </cell>
          <cell r="V8234">
            <v>3566.1800000000003</v>
          </cell>
        </row>
        <row r="8235">
          <cell r="A8235" t="str">
            <v>NORDDJURS</v>
          </cell>
          <cell r="C8235" t="str">
            <v>HANDICAP</v>
          </cell>
          <cell r="I8235" t="str">
            <v>Adm.omk</v>
          </cell>
          <cell r="V8235">
            <v>0</v>
          </cell>
        </row>
        <row r="8236">
          <cell r="A8236" t="str">
            <v>NORDDJURS</v>
          </cell>
          <cell r="C8236" t="str">
            <v>HANDICAP</v>
          </cell>
          <cell r="I8236" t="str">
            <v>EB</v>
          </cell>
          <cell r="V8236">
            <v>620</v>
          </cell>
        </row>
        <row r="8237">
          <cell r="A8237" t="str">
            <v>NORDDJURS</v>
          </cell>
          <cell r="C8237" t="str">
            <v>HANDICAP</v>
          </cell>
          <cell r="I8237" t="str">
            <v>Ture</v>
          </cell>
          <cell r="V8237">
            <v>4</v>
          </cell>
        </row>
        <row r="8238">
          <cell r="A8238" t="str">
            <v>NORDDJURS</v>
          </cell>
          <cell r="C8238" t="str">
            <v>HANDICAP</v>
          </cell>
          <cell r="I8238" t="str">
            <v>Rejselængde</v>
          </cell>
          <cell r="V8238">
            <v>155</v>
          </cell>
        </row>
        <row r="8239">
          <cell r="A8239" t="str">
            <v>NORDDJURS</v>
          </cell>
          <cell r="C8239" t="str">
            <v>HANDICAP</v>
          </cell>
          <cell r="I8239" t="str">
            <v>Passagerer</v>
          </cell>
          <cell r="V8239">
            <v>4</v>
          </cell>
        </row>
        <row r="8240">
          <cell r="A8240" t="str">
            <v>NORDDJURS</v>
          </cell>
          <cell r="C8240" t="str">
            <v>HANDICAP</v>
          </cell>
          <cell r="I8240" t="str">
            <v>Netto</v>
          </cell>
          <cell r="V8240">
            <v>15301.96</v>
          </cell>
        </row>
        <row r="8241">
          <cell r="A8241" t="str">
            <v>NORDDJURS</v>
          </cell>
          <cell r="C8241" t="str">
            <v>HANDICAP</v>
          </cell>
          <cell r="I8241" t="str">
            <v>Adm.omk</v>
          </cell>
          <cell r="V8241">
            <v>0</v>
          </cell>
        </row>
        <row r="8242">
          <cell r="A8242" t="str">
            <v>NORDDJURS</v>
          </cell>
          <cell r="C8242" t="str">
            <v>HANDICAP</v>
          </cell>
          <cell r="I8242" t="str">
            <v>EB</v>
          </cell>
          <cell r="V8242">
            <v>6406</v>
          </cell>
        </row>
        <row r="8243">
          <cell r="A8243" t="str">
            <v>NORDDJURS</v>
          </cell>
          <cell r="C8243" t="str">
            <v>HANDICAP</v>
          </cell>
          <cell r="I8243" t="str">
            <v>Ture</v>
          </cell>
          <cell r="V8243">
            <v>31</v>
          </cell>
        </row>
        <row r="8244">
          <cell r="A8244" t="str">
            <v>NORDDJURS</v>
          </cell>
          <cell r="C8244" t="str">
            <v>HANDICAP</v>
          </cell>
          <cell r="I8244" t="str">
            <v>Rejselængde</v>
          </cell>
          <cell r="V8244">
            <v>1417</v>
          </cell>
        </row>
        <row r="8245">
          <cell r="A8245" t="str">
            <v>NORDDJURS</v>
          </cell>
          <cell r="C8245" t="str">
            <v>HANDICAP</v>
          </cell>
          <cell r="I8245" t="str">
            <v>Passagerer</v>
          </cell>
          <cell r="V8245">
            <v>39</v>
          </cell>
        </row>
        <row r="8246">
          <cell r="A8246" t="str">
            <v>NORDDJURS</v>
          </cell>
          <cell r="C8246" t="str">
            <v>HANDICAP</v>
          </cell>
          <cell r="I8246" t="str">
            <v>Netto</v>
          </cell>
          <cell r="V8246">
            <v>49276.389999999992</v>
          </cell>
        </row>
        <row r="8247">
          <cell r="A8247" t="str">
            <v>NORDDJURS</v>
          </cell>
          <cell r="C8247" t="str">
            <v>HANDICAP</v>
          </cell>
          <cell r="I8247" t="str">
            <v>Adm.omk</v>
          </cell>
          <cell r="V8247">
            <v>0</v>
          </cell>
        </row>
        <row r="8248">
          <cell r="A8248" t="str">
            <v>NORDDJURS</v>
          </cell>
          <cell r="C8248" t="str">
            <v>HANDICAP</v>
          </cell>
          <cell r="I8248" t="str">
            <v>EB</v>
          </cell>
          <cell r="V8248">
            <v>15954</v>
          </cell>
        </row>
        <row r="8249">
          <cell r="A8249" t="str">
            <v>NORDDJURS</v>
          </cell>
          <cell r="C8249" t="str">
            <v>HANDICAP</v>
          </cell>
          <cell r="I8249" t="str">
            <v>Ture</v>
          </cell>
          <cell r="V8249">
            <v>56</v>
          </cell>
        </row>
        <row r="8250">
          <cell r="A8250" t="str">
            <v>NORDDJURS</v>
          </cell>
          <cell r="C8250" t="str">
            <v>HANDICAP</v>
          </cell>
          <cell r="I8250" t="str">
            <v>Rejselængde</v>
          </cell>
          <cell r="V8250">
            <v>3003</v>
          </cell>
        </row>
        <row r="8251">
          <cell r="A8251" t="str">
            <v>NORDDJURS</v>
          </cell>
          <cell r="C8251" t="str">
            <v>HANDICAP</v>
          </cell>
          <cell r="I8251" t="str">
            <v>Passagerer</v>
          </cell>
          <cell r="V8251">
            <v>87</v>
          </cell>
        </row>
        <row r="8252">
          <cell r="A8252" t="str">
            <v>NORDDJURS</v>
          </cell>
          <cell r="C8252" t="str">
            <v>HANDICAP</v>
          </cell>
          <cell r="I8252" t="str">
            <v>Netto</v>
          </cell>
          <cell r="V8252">
            <v>15187.02</v>
          </cell>
        </row>
        <row r="8253">
          <cell r="A8253" t="str">
            <v>NORDDJURS</v>
          </cell>
          <cell r="C8253" t="str">
            <v>HANDICAP</v>
          </cell>
          <cell r="I8253" t="str">
            <v>Adm.omk</v>
          </cell>
          <cell r="V8253">
            <v>0</v>
          </cell>
        </row>
        <row r="8254">
          <cell r="A8254" t="str">
            <v>NORDDJURS</v>
          </cell>
          <cell r="C8254" t="str">
            <v>HANDICAP</v>
          </cell>
          <cell r="I8254" t="str">
            <v>EB</v>
          </cell>
          <cell r="V8254">
            <v>5978</v>
          </cell>
        </row>
        <row r="8255">
          <cell r="A8255" t="str">
            <v>NORDDJURS</v>
          </cell>
          <cell r="C8255" t="str">
            <v>HANDICAP</v>
          </cell>
          <cell r="I8255" t="str">
            <v>Ture</v>
          </cell>
          <cell r="V8255">
            <v>39</v>
          </cell>
        </row>
        <row r="8256">
          <cell r="A8256" t="str">
            <v>NORDDJURS</v>
          </cell>
          <cell r="C8256" t="str">
            <v>HANDICAP</v>
          </cell>
          <cell r="I8256" t="str">
            <v>Rejselængde</v>
          </cell>
          <cell r="V8256">
            <v>1218</v>
          </cell>
        </row>
        <row r="8257">
          <cell r="A8257" t="str">
            <v>NORDDJURS</v>
          </cell>
          <cell r="C8257" t="str">
            <v>HANDICAP</v>
          </cell>
          <cell r="I8257" t="str">
            <v>Passagerer</v>
          </cell>
          <cell r="V8257">
            <v>59</v>
          </cell>
        </row>
        <row r="8258">
          <cell r="A8258" t="str">
            <v>NORDDJURS</v>
          </cell>
          <cell r="C8258" t="str">
            <v>HANDICAP</v>
          </cell>
          <cell r="I8258" t="str">
            <v>Netto</v>
          </cell>
          <cell r="V8258">
            <v>5153.7199999999993</v>
          </cell>
        </row>
        <row r="8259">
          <cell r="A8259" t="str">
            <v>NORDDJURS</v>
          </cell>
          <cell r="C8259" t="str">
            <v>HANDICAP</v>
          </cell>
          <cell r="I8259" t="str">
            <v>Adm.omk</v>
          </cell>
          <cell r="V8259">
            <v>0</v>
          </cell>
        </row>
        <row r="8260">
          <cell r="A8260" t="str">
            <v>NORDDJURS</v>
          </cell>
          <cell r="C8260" t="str">
            <v>HANDICAP</v>
          </cell>
          <cell r="I8260" t="str">
            <v>EB</v>
          </cell>
          <cell r="V8260">
            <v>2009</v>
          </cell>
        </row>
        <row r="8261">
          <cell r="A8261" t="str">
            <v>NORDDJURS</v>
          </cell>
          <cell r="C8261" t="str">
            <v>HANDICAP</v>
          </cell>
          <cell r="I8261" t="str">
            <v>Ture</v>
          </cell>
          <cell r="V8261">
            <v>6</v>
          </cell>
        </row>
        <row r="8262">
          <cell r="A8262" t="str">
            <v>NORDDJURS</v>
          </cell>
          <cell r="C8262" t="str">
            <v>HANDICAP</v>
          </cell>
          <cell r="I8262" t="str">
            <v>Rejselængde</v>
          </cell>
          <cell r="V8262">
            <v>379</v>
          </cell>
        </row>
        <row r="8263">
          <cell r="A8263" t="str">
            <v>NORDDJURS</v>
          </cell>
          <cell r="C8263" t="str">
            <v>HANDICAP</v>
          </cell>
          <cell r="I8263" t="str">
            <v>Passagerer</v>
          </cell>
          <cell r="V8263">
            <v>10</v>
          </cell>
        </row>
        <row r="8264">
          <cell r="A8264" t="str">
            <v>NORDDJURS</v>
          </cell>
          <cell r="C8264" t="str">
            <v>HANDICAP</v>
          </cell>
          <cell r="I8264" t="str">
            <v>Netto</v>
          </cell>
          <cell r="V8264">
            <v>-281.33</v>
          </cell>
        </row>
        <row r="8265">
          <cell r="A8265" t="str">
            <v>NORDDJURS</v>
          </cell>
          <cell r="C8265" t="str">
            <v>HANDICAP</v>
          </cell>
          <cell r="I8265" t="str">
            <v>Adm.omk</v>
          </cell>
          <cell r="V8265">
            <v>0</v>
          </cell>
        </row>
        <row r="8266">
          <cell r="A8266" t="str">
            <v>NORDDJURS</v>
          </cell>
          <cell r="C8266" t="str">
            <v>HANDICAP</v>
          </cell>
          <cell r="I8266" t="str">
            <v>EB</v>
          </cell>
          <cell r="V8266">
            <v>1687</v>
          </cell>
        </row>
        <row r="8267">
          <cell r="A8267" t="str">
            <v>NORDDJURS</v>
          </cell>
          <cell r="C8267" t="str">
            <v>HANDICAP</v>
          </cell>
          <cell r="I8267" t="str">
            <v>Ture</v>
          </cell>
          <cell r="V8267">
            <v>1</v>
          </cell>
        </row>
        <row r="8268">
          <cell r="A8268" t="str">
            <v>NORDDJURS</v>
          </cell>
          <cell r="C8268" t="str">
            <v>HANDICAP</v>
          </cell>
          <cell r="I8268" t="str">
            <v>Rejselængde</v>
          </cell>
          <cell r="V8268">
            <v>199</v>
          </cell>
        </row>
        <row r="8269">
          <cell r="A8269" t="str">
            <v>NORDDJURS</v>
          </cell>
          <cell r="C8269" t="str">
            <v>HANDICAP</v>
          </cell>
          <cell r="I8269" t="str">
            <v>Passagerer</v>
          </cell>
          <cell r="V8269">
            <v>1</v>
          </cell>
        </row>
        <row r="8270">
          <cell r="A8270" t="str">
            <v>NORDDJURS</v>
          </cell>
          <cell r="C8270" t="str">
            <v>HANDICAP</v>
          </cell>
          <cell r="I8270" t="str">
            <v>Netto</v>
          </cell>
          <cell r="V8270">
            <v>396.86</v>
          </cell>
        </row>
        <row r="8271">
          <cell r="A8271" t="str">
            <v>NORDDJURS</v>
          </cell>
          <cell r="C8271" t="str">
            <v>HANDICAP</v>
          </cell>
          <cell r="I8271" t="str">
            <v>Adm.omk</v>
          </cell>
          <cell r="V8271">
            <v>0</v>
          </cell>
        </row>
        <row r="8272">
          <cell r="A8272" t="str">
            <v>NORDDJURS</v>
          </cell>
          <cell r="C8272" t="str">
            <v>HANDICAP</v>
          </cell>
          <cell r="I8272" t="str">
            <v>EB</v>
          </cell>
          <cell r="V8272">
            <v>236</v>
          </cell>
        </row>
        <row r="8273">
          <cell r="A8273" t="str">
            <v>NORDDJURS</v>
          </cell>
          <cell r="C8273" t="str">
            <v>HANDICAP</v>
          </cell>
          <cell r="I8273" t="str">
            <v>Ture</v>
          </cell>
          <cell r="V8273">
            <v>1</v>
          </cell>
        </row>
        <row r="8274">
          <cell r="A8274" t="str">
            <v>NORDDJURS</v>
          </cell>
          <cell r="C8274" t="str">
            <v>HANDICAP</v>
          </cell>
          <cell r="I8274" t="str">
            <v>Rejselængde</v>
          </cell>
          <cell r="V8274">
            <v>59</v>
          </cell>
        </row>
        <row r="8275">
          <cell r="A8275" t="str">
            <v>NORDDJURS</v>
          </cell>
          <cell r="C8275" t="str">
            <v>HANDICAP</v>
          </cell>
          <cell r="I8275" t="str">
            <v>Passagerer</v>
          </cell>
          <cell r="V8275">
            <v>1</v>
          </cell>
        </row>
        <row r="8276">
          <cell r="A8276" t="str">
            <v>NORDDJURS</v>
          </cell>
          <cell r="C8276" t="str">
            <v>HANDICAP</v>
          </cell>
          <cell r="I8276" t="str">
            <v>Netto</v>
          </cell>
          <cell r="V8276">
            <v>1627.14</v>
          </cell>
        </row>
        <row r="8277">
          <cell r="A8277" t="str">
            <v>NORDDJURS</v>
          </cell>
          <cell r="C8277" t="str">
            <v>HANDICAP</v>
          </cell>
          <cell r="I8277" t="str">
            <v>Adm.omk</v>
          </cell>
          <cell r="V8277">
            <v>0</v>
          </cell>
        </row>
        <row r="8278">
          <cell r="A8278" t="str">
            <v>NORDDJURS</v>
          </cell>
          <cell r="C8278" t="str">
            <v>HANDICAP</v>
          </cell>
          <cell r="I8278" t="str">
            <v>EB</v>
          </cell>
          <cell r="V8278">
            <v>704</v>
          </cell>
        </row>
        <row r="8279">
          <cell r="A8279" t="str">
            <v>NORDDJURS</v>
          </cell>
          <cell r="C8279" t="str">
            <v>HANDICAP</v>
          </cell>
          <cell r="I8279" t="str">
            <v>Ture</v>
          </cell>
          <cell r="V8279">
            <v>3</v>
          </cell>
        </row>
        <row r="8280">
          <cell r="A8280" t="str">
            <v>NORDDJURS</v>
          </cell>
          <cell r="C8280" t="str">
            <v>HANDICAP</v>
          </cell>
          <cell r="I8280" t="str">
            <v>Rejselængde</v>
          </cell>
          <cell r="V8280">
            <v>176</v>
          </cell>
        </row>
        <row r="8281">
          <cell r="A8281" t="str">
            <v>NORDDJURS</v>
          </cell>
          <cell r="C8281" t="str">
            <v>HANDICAP</v>
          </cell>
          <cell r="I8281" t="str">
            <v>Passagerer</v>
          </cell>
          <cell r="V8281">
            <v>3</v>
          </cell>
        </row>
        <row r="8282">
          <cell r="A8282" t="str">
            <v>NORDDJURS</v>
          </cell>
          <cell r="C8282" t="str">
            <v>HANDICAP</v>
          </cell>
          <cell r="I8282" t="str">
            <v>Netto</v>
          </cell>
          <cell r="V8282">
            <v>1216.6099999999999</v>
          </cell>
        </row>
        <row r="8283">
          <cell r="A8283" t="str">
            <v>NORDDJURS</v>
          </cell>
          <cell r="C8283" t="str">
            <v>HANDICAP</v>
          </cell>
          <cell r="I8283" t="str">
            <v>Adm.omk</v>
          </cell>
          <cell r="V8283">
            <v>0</v>
          </cell>
        </row>
        <row r="8284">
          <cell r="A8284" t="str">
            <v>NORDDJURS</v>
          </cell>
          <cell r="C8284" t="str">
            <v>HANDICAP</v>
          </cell>
          <cell r="I8284" t="str">
            <v>EB</v>
          </cell>
          <cell r="V8284">
            <v>372</v>
          </cell>
        </row>
        <row r="8285">
          <cell r="A8285" t="str">
            <v>NORDDJURS</v>
          </cell>
          <cell r="C8285" t="str">
            <v>HANDICAP</v>
          </cell>
          <cell r="I8285" t="str">
            <v>Ture</v>
          </cell>
          <cell r="V8285">
            <v>1</v>
          </cell>
        </row>
        <row r="8286">
          <cell r="A8286" t="str">
            <v>NORDDJURS</v>
          </cell>
          <cell r="C8286" t="str">
            <v>HANDICAP</v>
          </cell>
          <cell r="I8286" t="str">
            <v>Rejselængde</v>
          </cell>
          <cell r="V8286">
            <v>93</v>
          </cell>
        </row>
        <row r="8287">
          <cell r="A8287" t="str">
            <v>NORDDJURS</v>
          </cell>
          <cell r="C8287" t="str">
            <v>HANDICAP</v>
          </cell>
          <cell r="I8287" t="str">
            <v>Passagerer</v>
          </cell>
          <cell r="V8287">
            <v>1</v>
          </cell>
        </row>
        <row r="8288">
          <cell r="A8288" t="str">
            <v>NORDDJURS</v>
          </cell>
          <cell r="C8288" t="str">
            <v>HANDICAP</v>
          </cell>
          <cell r="I8288" t="str">
            <v>Netto</v>
          </cell>
          <cell r="V8288">
            <v>1350.21</v>
          </cell>
        </row>
        <row r="8289">
          <cell r="A8289" t="str">
            <v>NORDDJURS</v>
          </cell>
          <cell r="C8289" t="str">
            <v>HANDICAP</v>
          </cell>
          <cell r="I8289" t="str">
            <v>Adm.omk</v>
          </cell>
          <cell r="V8289">
            <v>0</v>
          </cell>
        </row>
        <row r="8290">
          <cell r="A8290" t="str">
            <v>NORDDJURS</v>
          </cell>
          <cell r="C8290" t="str">
            <v>HANDICAP</v>
          </cell>
          <cell r="I8290" t="str">
            <v>EB</v>
          </cell>
          <cell r="V8290">
            <v>517</v>
          </cell>
        </row>
        <row r="8291">
          <cell r="A8291" t="str">
            <v>NORDDJURS</v>
          </cell>
          <cell r="C8291" t="str">
            <v>HANDICAP</v>
          </cell>
          <cell r="I8291" t="str">
            <v>Ture</v>
          </cell>
          <cell r="V8291">
            <v>1</v>
          </cell>
        </row>
        <row r="8292">
          <cell r="A8292" t="str">
            <v>NORDDJURS</v>
          </cell>
          <cell r="C8292" t="str">
            <v>HANDICAP</v>
          </cell>
          <cell r="I8292" t="str">
            <v>Rejselængde</v>
          </cell>
          <cell r="V8292">
            <v>109</v>
          </cell>
        </row>
        <row r="8293">
          <cell r="A8293" t="str">
            <v>NORDDJURS</v>
          </cell>
          <cell r="C8293" t="str">
            <v>HANDICAP</v>
          </cell>
          <cell r="I8293" t="str">
            <v>Passagerer</v>
          </cell>
          <cell r="V8293">
            <v>1</v>
          </cell>
        </row>
        <row r="8294">
          <cell r="A8294" t="str">
            <v>NORDDJURS</v>
          </cell>
          <cell r="C8294" t="str">
            <v>HANDICAP</v>
          </cell>
          <cell r="I8294" t="str">
            <v>Netto</v>
          </cell>
          <cell r="V8294">
            <v>1500.0900000000001</v>
          </cell>
        </row>
        <row r="8295">
          <cell r="A8295" t="str">
            <v>NORDDJURS</v>
          </cell>
          <cell r="C8295" t="str">
            <v>HANDICAP</v>
          </cell>
          <cell r="I8295" t="str">
            <v>Adm.omk</v>
          </cell>
          <cell r="V8295">
            <v>0</v>
          </cell>
        </row>
        <row r="8296">
          <cell r="A8296" t="str">
            <v>NORDDJURS</v>
          </cell>
          <cell r="C8296" t="str">
            <v>HANDICAP</v>
          </cell>
          <cell r="I8296" t="str">
            <v>EB</v>
          </cell>
          <cell r="V8296">
            <v>1278</v>
          </cell>
        </row>
        <row r="8297">
          <cell r="A8297" t="str">
            <v>NORDDJURS</v>
          </cell>
          <cell r="C8297" t="str">
            <v>HANDICAP</v>
          </cell>
          <cell r="I8297" t="str">
            <v>Ture</v>
          </cell>
          <cell r="V8297">
            <v>3</v>
          </cell>
        </row>
        <row r="8298">
          <cell r="A8298" t="str">
            <v>NORDDJURS</v>
          </cell>
          <cell r="C8298" t="str">
            <v>HANDICAP</v>
          </cell>
          <cell r="I8298" t="str">
            <v>Rejselængde</v>
          </cell>
          <cell r="V8298">
            <v>306</v>
          </cell>
        </row>
        <row r="8299">
          <cell r="A8299" t="str">
            <v>NORDDJURS</v>
          </cell>
          <cell r="C8299" t="str">
            <v>HANDICAP</v>
          </cell>
          <cell r="I8299" t="str">
            <v>Passagerer</v>
          </cell>
          <cell r="V8299">
            <v>3</v>
          </cell>
        </row>
        <row r="8300">
          <cell r="A8300" t="str">
            <v>NORDDJURS</v>
          </cell>
          <cell r="C8300" t="str">
            <v>HANDICAP</v>
          </cell>
          <cell r="I8300" t="str">
            <v>Netto</v>
          </cell>
          <cell r="V8300">
            <v>431.24</v>
          </cell>
        </row>
        <row r="8301">
          <cell r="A8301" t="str">
            <v>NORDDJURS</v>
          </cell>
          <cell r="C8301" t="str">
            <v>HANDICAP</v>
          </cell>
          <cell r="I8301" t="str">
            <v>Adm.omk</v>
          </cell>
          <cell r="V8301">
            <v>0</v>
          </cell>
        </row>
        <row r="8302">
          <cell r="A8302" t="str">
            <v>NORDDJURS</v>
          </cell>
          <cell r="C8302" t="str">
            <v>HANDICAP</v>
          </cell>
          <cell r="I8302" t="str">
            <v>EB</v>
          </cell>
          <cell r="V8302">
            <v>712</v>
          </cell>
        </row>
        <row r="8303">
          <cell r="A8303" t="str">
            <v>NORDDJURS</v>
          </cell>
          <cell r="C8303" t="str">
            <v>HANDICAP</v>
          </cell>
          <cell r="I8303" t="str">
            <v>Ture</v>
          </cell>
          <cell r="V8303">
            <v>1</v>
          </cell>
        </row>
        <row r="8304">
          <cell r="A8304" t="str">
            <v>NORDDJURS</v>
          </cell>
          <cell r="C8304" t="str">
            <v>HANDICAP</v>
          </cell>
          <cell r="I8304" t="str">
            <v>Rejselængde</v>
          </cell>
          <cell r="V8304">
            <v>124</v>
          </cell>
        </row>
        <row r="8305">
          <cell r="A8305" t="str">
            <v>NORDDJURS</v>
          </cell>
          <cell r="C8305" t="str">
            <v>HANDICAP</v>
          </cell>
          <cell r="I8305" t="str">
            <v>Passagerer</v>
          </cell>
          <cell r="V8305">
            <v>1</v>
          </cell>
        </row>
        <row r="8306">
          <cell r="A8306" t="str">
            <v>NORDDJURS</v>
          </cell>
          <cell r="C8306" t="str">
            <v>HANDICAP</v>
          </cell>
          <cell r="I8306" t="str">
            <v>Netto</v>
          </cell>
          <cell r="V8306">
            <v>923.8</v>
          </cell>
        </row>
        <row r="8307">
          <cell r="A8307" t="str">
            <v>NORDDJURS</v>
          </cell>
          <cell r="C8307" t="str">
            <v>HANDICAP</v>
          </cell>
          <cell r="I8307" t="str">
            <v>Adm.omk</v>
          </cell>
          <cell r="V8307">
            <v>0</v>
          </cell>
        </row>
        <row r="8308">
          <cell r="A8308" t="str">
            <v>NORDDJURS</v>
          </cell>
          <cell r="C8308" t="str">
            <v>HANDICAP</v>
          </cell>
          <cell r="I8308" t="str">
            <v>EB</v>
          </cell>
          <cell r="V8308">
            <v>380</v>
          </cell>
        </row>
        <row r="8309">
          <cell r="A8309" t="str">
            <v>NORDDJURS</v>
          </cell>
          <cell r="C8309" t="str">
            <v>HANDICAP</v>
          </cell>
          <cell r="I8309" t="str">
            <v>Ture</v>
          </cell>
          <cell r="V8309">
            <v>1</v>
          </cell>
        </row>
        <row r="8310">
          <cell r="A8310" t="str">
            <v>NORDDJURS</v>
          </cell>
          <cell r="C8310" t="str">
            <v>HANDICAP</v>
          </cell>
          <cell r="I8310" t="str">
            <v>Rejselængde</v>
          </cell>
          <cell r="V8310">
            <v>95</v>
          </cell>
        </row>
        <row r="8311">
          <cell r="A8311" t="str">
            <v>NORDDJURS</v>
          </cell>
          <cell r="C8311" t="str">
            <v>HANDICAP</v>
          </cell>
          <cell r="I8311" t="str">
            <v>Passagerer</v>
          </cell>
          <cell r="V8311">
            <v>1</v>
          </cell>
        </row>
        <row r="8312">
          <cell r="A8312" t="str">
            <v>NORDDJURS</v>
          </cell>
          <cell r="C8312" t="str">
            <v>HANDICAP</v>
          </cell>
          <cell r="I8312" t="str">
            <v>Netto</v>
          </cell>
          <cell r="V8312">
            <v>790.43</v>
          </cell>
        </row>
        <row r="8313">
          <cell r="A8313" t="str">
            <v>NORDDJURS</v>
          </cell>
          <cell r="C8313" t="str">
            <v>HANDICAP</v>
          </cell>
          <cell r="I8313" t="str">
            <v>Adm.omk</v>
          </cell>
          <cell r="V8313">
            <v>0</v>
          </cell>
        </row>
        <row r="8314">
          <cell r="A8314" t="str">
            <v>NORDDJURS</v>
          </cell>
          <cell r="C8314" t="str">
            <v>HANDICAP</v>
          </cell>
          <cell r="I8314" t="str">
            <v>EB</v>
          </cell>
          <cell r="V8314">
            <v>244</v>
          </cell>
        </row>
        <row r="8315">
          <cell r="A8315" t="str">
            <v>NORDDJURS</v>
          </cell>
          <cell r="C8315" t="str">
            <v>HANDICAP</v>
          </cell>
          <cell r="I8315" t="str">
            <v>Ture</v>
          </cell>
          <cell r="V8315">
            <v>1</v>
          </cell>
        </row>
        <row r="8316">
          <cell r="A8316" t="str">
            <v>NORDDJURS</v>
          </cell>
          <cell r="C8316" t="str">
            <v>HANDICAP</v>
          </cell>
          <cell r="I8316" t="str">
            <v>Rejselængde</v>
          </cell>
          <cell r="V8316">
            <v>61</v>
          </cell>
        </row>
        <row r="8317">
          <cell r="A8317" t="str">
            <v>NORDDJURS</v>
          </cell>
          <cell r="C8317" t="str">
            <v>HANDICAP</v>
          </cell>
          <cell r="I8317" t="str">
            <v>Passagerer</v>
          </cell>
          <cell r="V8317">
            <v>1</v>
          </cell>
        </row>
        <row r="8318">
          <cell r="A8318" t="str">
            <v>NORDDJURS</v>
          </cell>
          <cell r="C8318" t="str">
            <v>FLEXTUR</v>
          </cell>
          <cell r="I8318" t="str">
            <v>Netto</v>
          </cell>
          <cell r="V8318">
            <v>82.52</v>
          </cell>
        </row>
        <row r="8319">
          <cell r="A8319" t="str">
            <v>NORDDJURS</v>
          </cell>
          <cell r="C8319" t="str">
            <v>FLEXTUR</v>
          </cell>
          <cell r="I8319" t="str">
            <v>Adm.omk</v>
          </cell>
          <cell r="V8319">
            <v>32.159999999999997</v>
          </cell>
        </row>
        <row r="8320">
          <cell r="A8320" t="str">
            <v>NORDDJURS</v>
          </cell>
          <cell r="C8320" t="str">
            <v>FLEXTUR</v>
          </cell>
          <cell r="I8320" t="str">
            <v>EB</v>
          </cell>
          <cell r="V8320">
            <v>70</v>
          </cell>
        </row>
        <row r="8321">
          <cell r="A8321" t="str">
            <v>NORDDJURS</v>
          </cell>
          <cell r="C8321" t="str">
            <v>FLEXTUR</v>
          </cell>
          <cell r="I8321" t="str">
            <v>Ture</v>
          </cell>
          <cell r="V8321">
            <v>1</v>
          </cell>
        </row>
        <row r="8322">
          <cell r="A8322" t="str">
            <v>NORDDJURS</v>
          </cell>
          <cell r="C8322" t="str">
            <v>FLEXTUR</v>
          </cell>
          <cell r="I8322" t="str">
            <v>Rejselængde</v>
          </cell>
          <cell r="V8322">
            <v>10</v>
          </cell>
        </row>
        <row r="8323">
          <cell r="A8323" t="str">
            <v>NORDDJURS</v>
          </cell>
          <cell r="C8323" t="str">
            <v>FLEXTUR</v>
          </cell>
          <cell r="I8323" t="str">
            <v>Passagerer</v>
          </cell>
          <cell r="V8323">
            <v>1</v>
          </cell>
        </row>
        <row r="8324">
          <cell r="A8324" t="str">
            <v>NORDDJURS</v>
          </cell>
          <cell r="C8324" t="str">
            <v>FLEXTUR</v>
          </cell>
          <cell r="I8324" t="str">
            <v>Netto</v>
          </cell>
          <cell r="V8324">
            <v>744.88</v>
          </cell>
        </row>
        <row r="8325">
          <cell r="A8325" t="str">
            <v>NORDDJURS</v>
          </cell>
          <cell r="C8325" t="str">
            <v>FLEXTUR</v>
          </cell>
          <cell r="I8325" t="str">
            <v>Adm.omk</v>
          </cell>
          <cell r="V8325">
            <v>128.63999999999999</v>
          </cell>
        </row>
        <row r="8326">
          <cell r="A8326" t="str">
            <v>NORDDJURS</v>
          </cell>
          <cell r="C8326" t="str">
            <v>FLEXTUR</v>
          </cell>
          <cell r="I8326" t="str">
            <v>EB</v>
          </cell>
          <cell r="V8326">
            <v>232</v>
          </cell>
        </row>
        <row r="8327">
          <cell r="A8327" t="str">
            <v>NORDDJURS</v>
          </cell>
          <cell r="C8327" t="str">
            <v>FLEXTUR</v>
          </cell>
          <cell r="I8327" t="str">
            <v>Ture</v>
          </cell>
          <cell r="V8327">
            <v>4</v>
          </cell>
        </row>
        <row r="8328">
          <cell r="A8328" t="str">
            <v>NORDDJURS</v>
          </cell>
          <cell r="C8328" t="str">
            <v>FLEXTUR</v>
          </cell>
          <cell r="I8328" t="str">
            <v>Rejselængde</v>
          </cell>
          <cell r="V8328">
            <v>60</v>
          </cell>
        </row>
        <row r="8329">
          <cell r="A8329" t="str">
            <v>NORDDJURS</v>
          </cell>
          <cell r="C8329" t="str">
            <v>FLEXTUR</v>
          </cell>
          <cell r="I8329" t="str">
            <v>Passagerer</v>
          </cell>
          <cell r="V8329">
            <v>4</v>
          </cell>
        </row>
        <row r="8330">
          <cell r="A8330" t="str">
            <v>NORDDJURS</v>
          </cell>
          <cell r="C8330" t="str">
            <v>FLEXTUR</v>
          </cell>
          <cell r="I8330" t="str">
            <v>Netto</v>
          </cell>
          <cell r="V8330">
            <v>670215.71</v>
          </cell>
        </row>
        <row r="8331">
          <cell r="A8331" t="str">
            <v>NORDDJURS</v>
          </cell>
          <cell r="C8331" t="str">
            <v>FLEXTUR</v>
          </cell>
          <cell r="I8331" t="str">
            <v>Adm.omk</v>
          </cell>
          <cell r="V8331">
            <v>210326.39999999999</v>
          </cell>
        </row>
        <row r="8332">
          <cell r="A8332" t="str">
            <v>NORDDJURS</v>
          </cell>
          <cell r="C8332" t="str">
            <v>FLEXTUR</v>
          </cell>
          <cell r="I8332" t="str">
            <v>EB</v>
          </cell>
          <cell r="V8332">
            <v>346894</v>
          </cell>
        </row>
        <row r="8333">
          <cell r="A8333" t="str">
            <v>NORDDJURS</v>
          </cell>
          <cell r="C8333" t="str">
            <v>FLEXTUR</v>
          </cell>
          <cell r="I8333" t="str">
            <v>Ture</v>
          </cell>
          <cell r="V8333">
            <v>6540</v>
          </cell>
        </row>
        <row r="8334">
          <cell r="A8334" t="str">
            <v>NORDDJURS</v>
          </cell>
          <cell r="C8334" t="str">
            <v>FLEXTUR</v>
          </cell>
          <cell r="I8334" t="str">
            <v>Rejselængde</v>
          </cell>
          <cell r="V8334">
            <v>59796</v>
          </cell>
        </row>
        <row r="8335">
          <cell r="A8335" t="str">
            <v>NORDDJURS</v>
          </cell>
          <cell r="C8335" t="str">
            <v>FLEXTUR</v>
          </cell>
          <cell r="I8335" t="str">
            <v>Passagerer</v>
          </cell>
          <cell r="V8335">
            <v>7198</v>
          </cell>
        </row>
        <row r="8336">
          <cell r="A8336" t="str">
            <v>NORDDJURS</v>
          </cell>
          <cell r="C8336" t="str">
            <v>FLEXTUR</v>
          </cell>
          <cell r="I8336" t="str">
            <v>Netto</v>
          </cell>
          <cell r="V8336">
            <v>355</v>
          </cell>
        </row>
        <row r="8337">
          <cell r="A8337" t="str">
            <v>NORDDJURS</v>
          </cell>
          <cell r="C8337" t="str">
            <v>FLEXTUR</v>
          </cell>
          <cell r="I8337" t="str">
            <v>Adm.omk</v>
          </cell>
          <cell r="V8337">
            <v>160.79999999999998</v>
          </cell>
        </row>
        <row r="8338">
          <cell r="A8338" t="str">
            <v>NORDDJURS</v>
          </cell>
          <cell r="C8338" t="str">
            <v>FLEXTUR</v>
          </cell>
          <cell r="I8338" t="str">
            <v>EB</v>
          </cell>
          <cell r="V8338">
            <v>406</v>
          </cell>
        </row>
        <row r="8339">
          <cell r="A8339" t="str">
            <v>NORDDJURS</v>
          </cell>
          <cell r="C8339" t="str">
            <v>FLEXTUR</v>
          </cell>
          <cell r="I8339" t="str">
            <v>Ture</v>
          </cell>
          <cell r="V8339">
            <v>5</v>
          </cell>
        </row>
        <row r="8340">
          <cell r="A8340" t="str">
            <v>NORDDJURS</v>
          </cell>
          <cell r="C8340" t="str">
            <v>FLEXTUR</v>
          </cell>
          <cell r="I8340" t="str">
            <v>Rejselængde</v>
          </cell>
          <cell r="V8340">
            <v>75</v>
          </cell>
        </row>
        <row r="8341">
          <cell r="A8341" t="str">
            <v>NORDDJURS</v>
          </cell>
          <cell r="C8341" t="str">
            <v>FLEXTUR</v>
          </cell>
          <cell r="I8341" t="str">
            <v>Passagerer</v>
          </cell>
          <cell r="V8341">
            <v>6</v>
          </cell>
        </row>
        <row r="8342">
          <cell r="A8342" t="str">
            <v>NORDDJURS</v>
          </cell>
          <cell r="C8342" t="str">
            <v>FLEXTUR</v>
          </cell>
          <cell r="I8342" t="str">
            <v>Netto</v>
          </cell>
          <cell r="V8342">
            <v>122.33</v>
          </cell>
        </row>
        <row r="8343">
          <cell r="A8343" t="str">
            <v>NORDDJURS</v>
          </cell>
          <cell r="C8343" t="str">
            <v>FLEXTUR</v>
          </cell>
          <cell r="I8343" t="str">
            <v>Adm.omk</v>
          </cell>
          <cell r="V8343">
            <v>32.159999999999997</v>
          </cell>
        </row>
        <row r="8344">
          <cell r="A8344" t="str">
            <v>NORDDJURS</v>
          </cell>
          <cell r="C8344" t="str">
            <v>FLEXTUR</v>
          </cell>
          <cell r="I8344" t="str">
            <v>EB</v>
          </cell>
          <cell r="V8344">
            <v>151</v>
          </cell>
        </row>
        <row r="8345">
          <cell r="A8345" t="str">
            <v>NORDDJURS</v>
          </cell>
          <cell r="C8345" t="str">
            <v>FLEXTUR</v>
          </cell>
          <cell r="I8345" t="str">
            <v>Ture</v>
          </cell>
          <cell r="V8345">
            <v>1</v>
          </cell>
        </row>
        <row r="8346">
          <cell r="A8346" t="str">
            <v>NORDDJURS</v>
          </cell>
          <cell r="C8346" t="str">
            <v>FLEXTUR</v>
          </cell>
          <cell r="I8346" t="str">
            <v>Rejselængde</v>
          </cell>
          <cell r="V8346">
            <v>33</v>
          </cell>
        </row>
        <row r="8347">
          <cell r="A8347" t="str">
            <v>NORDDJURS</v>
          </cell>
          <cell r="C8347" t="str">
            <v>FLEXTUR</v>
          </cell>
          <cell r="I8347" t="str">
            <v>Passagerer</v>
          </cell>
          <cell r="V8347">
            <v>1</v>
          </cell>
        </row>
        <row r="8348">
          <cell r="A8348" t="str">
            <v>NORDDJURS</v>
          </cell>
          <cell r="C8348" t="str">
            <v>FLEXTUR</v>
          </cell>
          <cell r="I8348" t="str">
            <v>Netto</v>
          </cell>
          <cell r="V8348">
            <v>316698.57</v>
          </cell>
        </row>
        <row r="8349">
          <cell r="A8349" t="str">
            <v>NORDDJURS</v>
          </cell>
          <cell r="C8349" t="str">
            <v>FLEXTUR</v>
          </cell>
          <cell r="I8349" t="str">
            <v>Adm.omk</v>
          </cell>
          <cell r="V8349">
            <v>77087.520000000004</v>
          </cell>
        </row>
        <row r="8350">
          <cell r="A8350" t="str">
            <v>NORDDJURS</v>
          </cell>
          <cell r="C8350" t="str">
            <v>FLEXTUR</v>
          </cell>
          <cell r="I8350" t="str">
            <v>EB</v>
          </cell>
          <cell r="V8350">
            <v>161092</v>
          </cell>
        </row>
        <row r="8351">
          <cell r="A8351" t="str">
            <v>NORDDJURS</v>
          </cell>
          <cell r="C8351" t="str">
            <v>FLEXTUR</v>
          </cell>
          <cell r="I8351" t="str">
            <v>Ture</v>
          </cell>
          <cell r="V8351">
            <v>2397</v>
          </cell>
        </row>
        <row r="8352">
          <cell r="A8352" t="str">
            <v>NORDDJURS</v>
          </cell>
          <cell r="C8352" t="str">
            <v>FLEXTUR</v>
          </cell>
          <cell r="I8352" t="str">
            <v>Rejselængde</v>
          </cell>
          <cell r="V8352">
            <v>27230</v>
          </cell>
        </row>
        <row r="8353">
          <cell r="A8353" t="str">
            <v>NORDDJURS</v>
          </cell>
          <cell r="C8353" t="str">
            <v>FLEXTUR</v>
          </cell>
          <cell r="I8353" t="str">
            <v>Passagerer</v>
          </cell>
          <cell r="V8353">
            <v>2621</v>
          </cell>
        </row>
        <row r="8354">
          <cell r="A8354" t="str">
            <v>NORDDJURS</v>
          </cell>
          <cell r="C8354" t="str">
            <v>FLEXTUR</v>
          </cell>
          <cell r="I8354" t="str">
            <v>Netto</v>
          </cell>
          <cell r="V8354">
            <v>702.77</v>
          </cell>
        </row>
        <row r="8355">
          <cell r="A8355" t="str">
            <v>NORDDJURS</v>
          </cell>
          <cell r="C8355" t="str">
            <v>FLEXTUR</v>
          </cell>
          <cell r="I8355" t="str">
            <v>Adm.omk</v>
          </cell>
          <cell r="V8355">
            <v>96.47999999999999</v>
          </cell>
        </row>
        <row r="8356">
          <cell r="A8356" t="str">
            <v>NORDDJURS</v>
          </cell>
          <cell r="C8356" t="str">
            <v>FLEXTUR</v>
          </cell>
          <cell r="I8356" t="str">
            <v>EB</v>
          </cell>
          <cell r="V8356">
            <v>0</v>
          </cell>
        </row>
        <row r="8357">
          <cell r="A8357" t="str">
            <v>NORDDJURS</v>
          </cell>
          <cell r="C8357" t="str">
            <v>FLEXTUR</v>
          </cell>
          <cell r="I8357" t="str">
            <v>Ture</v>
          </cell>
          <cell r="V8357">
            <v>3</v>
          </cell>
        </row>
        <row r="8358">
          <cell r="A8358" t="str">
            <v>NORDDJURS</v>
          </cell>
          <cell r="C8358" t="str">
            <v>FLEXTUR</v>
          </cell>
          <cell r="I8358" t="str">
            <v>Rejselængde</v>
          </cell>
          <cell r="V8358">
            <v>23</v>
          </cell>
        </row>
        <row r="8359">
          <cell r="A8359" t="str">
            <v>NORDDJURS</v>
          </cell>
          <cell r="C8359" t="str">
            <v>FLEXTUR</v>
          </cell>
          <cell r="I8359" t="str">
            <v>Passagerer</v>
          </cell>
          <cell r="V8359">
            <v>3</v>
          </cell>
        </row>
        <row r="8360">
          <cell r="A8360" t="str">
            <v>NORDDJURS</v>
          </cell>
          <cell r="C8360" t="str">
            <v>FLEXTUR</v>
          </cell>
          <cell r="I8360" t="str">
            <v>Netto</v>
          </cell>
          <cell r="V8360">
            <v>342.61</v>
          </cell>
        </row>
        <row r="8361">
          <cell r="A8361" t="str">
            <v>NORDDJURS</v>
          </cell>
          <cell r="C8361" t="str">
            <v>FLEXTUR</v>
          </cell>
          <cell r="I8361" t="str">
            <v>Adm.omk</v>
          </cell>
          <cell r="V8361">
            <v>32.159999999999997</v>
          </cell>
        </row>
        <row r="8362">
          <cell r="A8362" t="str">
            <v>NORDDJURS</v>
          </cell>
          <cell r="C8362" t="str">
            <v>FLEXTUR</v>
          </cell>
          <cell r="I8362" t="str">
            <v>EB</v>
          </cell>
          <cell r="V8362">
            <v>0</v>
          </cell>
        </row>
        <row r="8363">
          <cell r="A8363" t="str">
            <v>NORDDJURS</v>
          </cell>
          <cell r="C8363" t="str">
            <v>FLEXTUR</v>
          </cell>
          <cell r="I8363" t="str">
            <v>Ture</v>
          </cell>
          <cell r="V8363">
            <v>1</v>
          </cell>
        </row>
        <row r="8364">
          <cell r="A8364" t="str">
            <v>NORDDJURS</v>
          </cell>
          <cell r="C8364" t="str">
            <v>FLEXTUR</v>
          </cell>
          <cell r="I8364" t="str">
            <v>Rejselængde</v>
          </cell>
          <cell r="V8364">
            <v>22</v>
          </cell>
        </row>
        <row r="8365">
          <cell r="A8365" t="str">
            <v>NORDDJURS</v>
          </cell>
          <cell r="C8365" t="str">
            <v>FLEXTUR</v>
          </cell>
          <cell r="I8365" t="str">
            <v>Passagerer</v>
          </cell>
          <cell r="V8365">
            <v>1</v>
          </cell>
        </row>
        <row r="8366">
          <cell r="A8366" t="str">
            <v>NORDDJURS</v>
          </cell>
          <cell r="C8366" t="str">
            <v>FLEXTUR</v>
          </cell>
          <cell r="I8366" t="str">
            <v>Netto</v>
          </cell>
          <cell r="V8366">
            <v>243.45999999999998</v>
          </cell>
        </row>
        <row r="8367">
          <cell r="A8367" t="str">
            <v>NORDDJURS</v>
          </cell>
          <cell r="C8367" t="str">
            <v>FLEXTUR</v>
          </cell>
          <cell r="I8367" t="str">
            <v>Adm.omk</v>
          </cell>
          <cell r="V8367">
            <v>96.47999999999999</v>
          </cell>
        </row>
        <row r="8368">
          <cell r="A8368" t="str">
            <v>NORDDJURS</v>
          </cell>
          <cell r="C8368" t="str">
            <v>FLEXTUR</v>
          </cell>
          <cell r="I8368" t="str">
            <v>EB</v>
          </cell>
          <cell r="V8368">
            <v>239</v>
          </cell>
        </row>
        <row r="8369">
          <cell r="A8369" t="str">
            <v>NORDDJURS</v>
          </cell>
          <cell r="C8369" t="str">
            <v>FLEXTUR</v>
          </cell>
          <cell r="I8369" t="str">
            <v>Ture</v>
          </cell>
          <cell r="V8369">
            <v>3</v>
          </cell>
        </row>
        <row r="8370">
          <cell r="A8370" t="str">
            <v>NORDDJURS</v>
          </cell>
          <cell r="C8370" t="str">
            <v>FLEXTUR</v>
          </cell>
          <cell r="I8370" t="str">
            <v>Rejselængde</v>
          </cell>
          <cell r="V8370">
            <v>22</v>
          </cell>
        </row>
        <row r="8371">
          <cell r="A8371" t="str">
            <v>NORDDJURS</v>
          </cell>
          <cell r="C8371" t="str">
            <v>FLEXTUR</v>
          </cell>
          <cell r="I8371" t="str">
            <v>Passagerer</v>
          </cell>
          <cell r="V8371">
            <v>5</v>
          </cell>
        </row>
        <row r="8372">
          <cell r="A8372" t="str">
            <v>NORDDJURS</v>
          </cell>
          <cell r="C8372" t="str">
            <v>FLEXTUR</v>
          </cell>
          <cell r="I8372" t="str">
            <v>Netto</v>
          </cell>
          <cell r="V8372">
            <v>5238.3799999999992</v>
          </cell>
        </row>
        <row r="8373">
          <cell r="A8373" t="str">
            <v>NORDDJURS</v>
          </cell>
          <cell r="C8373" t="str">
            <v>FLEXTUR</v>
          </cell>
          <cell r="I8373" t="str">
            <v>Adm.omk</v>
          </cell>
          <cell r="V8373">
            <v>675.3599999999999</v>
          </cell>
        </row>
        <row r="8374">
          <cell r="A8374" t="str">
            <v>NORDDJURS</v>
          </cell>
          <cell r="C8374" t="str">
            <v>FLEXTUR</v>
          </cell>
          <cell r="I8374" t="str">
            <v>EB</v>
          </cell>
          <cell r="V8374">
            <v>2277</v>
          </cell>
        </row>
        <row r="8375">
          <cell r="A8375" t="str">
            <v>NORDDJURS</v>
          </cell>
          <cell r="C8375" t="str">
            <v>FLEXTUR</v>
          </cell>
          <cell r="I8375" t="str">
            <v>Ture</v>
          </cell>
          <cell r="V8375">
            <v>21</v>
          </cell>
        </row>
        <row r="8376">
          <cell r="A8376" t="str">
            <v>NORDDJURS</v>
          </cell>
          <cell r="C8376" t="str">
            <v>FLEXTUR</v>
          </cell>
          <cell r="I8376" t="str">
            <v>Rejselængde</v>
          </cell>
          <cell r="V8376">
            <v>297</v>
          </cell>
        </row>
        <row r="8377">
          <cell r="A8377" t="str">
            <v>NORDDJURS</v>
          </cell>
          <cell r="C8377" t="str">
            <v>FLEXTUR</v>
          </cell>
          <cell r="I8377" t="str">
            <v>Passagerer</v>
          </cell>
          <cell r="V8377">
            <v>41</v>
          </cell>
        </row>
        <row r="8378">
          <cell r="A8378" t="str">
            <v>NORDDJURS</v>
          </cell>
          <cell r="C8378" t="str">
            <v>FLEXTUR</v>
          </cell>
          <cell r="I8378" t="str">
            <v>Netto</v>
          </cell>
          <cell r="V8378">
            <v>111880.65000000001</v>
          </cell>
        </row>
        <row r="8379">
          <cell r="A8379" t="str">
            <v>NORDDJURS</v>
          </cell>
          <cell r="C8379" t="str">
            <v>FLEXTUR</v>
          </cell>
          <cell r="I8379" t="str">
            <v>Adm.omk</v>
          </cell>
          <cell r="V8379">
            <v>26017.439999999999</v>
          </cell>
        </row>
        <row r="8380">
          <cell r="A8380" t="str">
            <v>NORDDJURS</v>
          </cell>
          <cell r="C8380" t="str">
            <v>FLEXTUR</v>
          </cell>
          <cell r="I8380" t="str">
            <v>EB</v>
          </cell>
          <cell r="V8380">
            <v>53057</v>
          </cell>
        </row>
        <row r="8381">
          <cell r="A8381" t="str">
            <v>NORDDJURS</v>
          </cell>
          <cell r="C8381" t="str">
            <v>FLEXTUR</v>
          </cell>
          <cell r="I8381" t="str">
            <v>Ture</v>
          </cell>
          <cell r="V8381">
            <v>809</v>
          </cell>
        </row>
        <row r="8382">
          <cell r="A8382" t="str">
            <v>NORDDJURS</v>
          </cell>
          <cell r="C8382" t="str">
            <v>FLEXTUR</v>
          </cell>
          <cell r="I8382" t="str">
            <v>Rejselængde</v>
          </cell>
          <cell r="V8382">
            <v>10185</v>
          </cell>
        </row>
        <row r="8383">
          <cell r="A8383" t="str">
            <v>NORDDJURS</v>
          </cell>
          <cell r="C8383" t="str">
            <v>FLEXTUR</v>
          </cell>
          <cell r="I8383" t="str">
            <v>Passagerer</v>
          </cell>
          <cell r="V8383">
            <v>888</v>
          </cell>
        </row>
        <row r="8384">
          <cell r="A8384" t="str">
            <v>NORDDJURS</v>
          </cell>
          <cell r="C8384" t="str">
            <v>FLEXTUR</v>
          </cell>
          <cell r="I8384" t="str">
            <v>Netto</v>
          </cell>
          <cell r="V8384">
            <v>99167.99</v>
          </cell>
        </row>
        <row r="8385">
          <cell r="A8385" t="str">
            <v>NORDDJURS</v>
          </cell>
          <cell r="C8385" t="str">
            <v>FLEXTUR</v>
          </cell>
          <cell r="I8385" t="str">
            <v>Adm.omk</v>
          </cell>
          <cell r="V8385">
            <v>21386.400000000001</v>
          </cell>
        </row>
        <row r="8386">
          <cell r="A8386" t="str">
            <v>NORDDJURS</v>
          </cell>
          <cell r="C8386" t="str">
            <v>FLEXTUR</v>
          </cell>
          <cell r="I8386" t="str">
            <v>EB</v>
          </cell>
          <cell r="V8386">
            <v>32428</v>
          </cell>
        </row>
        <row r="8387">
          <cell r="A8387" t="str">
            <v>NORDDJURS</v>
          </cell>
          <cell r="C8387" t="str">
            <v>FLEXTUR</v>
          </cell>
          <cell r="I8387" t="str">
            <v>Ture</v>
          </cell>
          <cell r="V8387">
            <v>665</v>
          </cell>
        </row>
        <row r="8388">
          <cell r="A8388" t="str">
            <v>NORDDJURS</v>
          </cell>
          <cell r="C8388" t="str">
            <v>FLEXTUR</v>
          </cell>
          <cell r="I8388" t="str">
            <v>Rejselængde</v>
          </cell>
          <cell r="V8388">
            <v>7113</v>
          </cell>
        </row>
        <row r="8389">
          <cell r="A8389" t="str">
            <v>NORDDJURS</v>
          </cell>
          <cell r="C8389" t="str">
            <v>FLEXTUR</v>
          </cell>
          <cell r="I8389" t="str">
            <v>Passagerer</v>
          </cell>
          <cell r="V8389">
            <v>753</v>
          </cell>
        </row>
        <row r="8390">
          <cell r="A8390" t="str">
            <v>NORDDJURS</v>
          </cell>
          <cell r="C8390" t="str">
            <v>FLEXTUR</v>
          </cell>
          <cell r="I8390" t="str">
            <v>Netto</v>
          </cell>
          <cell r="V8390">
            <v>944.24</v>
          </cell>
        </row>
        <row r="8391">
          <cell r="A8391" t="str">
            <v>NORDDJURS</v>
          </cell>
          <cell r="C8391" t="str">
            <v>FLEXTUR</v>
          </cell>
          <cell r="I8391" t="str">
            <v>Adm.omk</v>
          </cell>
          <cell r="V8391">
            <v>96.47999999999999</v>
          </cell>
        </row>
        <row r="8392">
          <cell r="A8392" t="str">
            <v>NORDDJURS</v>
          </cell>
          <cell r="C8392" t="str">
            <v>FLEXTUR</v>
          </cell>
          <cell r="I8392" t="str">
            <v>EB</v>
          </cell>
          <cell r="V8392">
            <v>407</v>
          </cell>
        </row>
        <row r="8393">
          <cell r="A8393" t="str">
            <v>NORDDJURS</v>
          </cell>
          <cell r="C8393" t="str">
            <v>FLEXTUR</v>
          </cell>
          <cell r="I8393" t="str">
            <v>Ture</v>
          </cell>
          <cell r="V8393">
            <v>3</v>
          </cell>
        </row>
        <row r="8394">
          <cell r="A8394" t="str">
            <v>NORDDJURS</v>
          </cell>
          <cell r="C8394" t="str">
            <v>FLEXTUR</v>
          </cell>
          <cell r="I8394" t="str">
            <v>Rejselængde</v>
          </cell>
          <cell r="V8394">
            <v>51</v>
          </cell>
        </row>
        <row r="8395">
          <cell r="A8395" t="str">
            <v>NORDDJURS</v>
          </cell>
          <cell r="C8395" t="str">
            <v>FLEXTUR</v>
          </cell>
          <cell r="I8395" t="str">
            <v>Passagerer</v>
          </cell>
          <cell r="V8395">
            <v>4</v>
          </cell>
        </row>
        <row r="8396">
          <cell r="A8396" t="str">
            <v>NORDDJURS</v>
          </cell>
          <cell r="C8396" t="str">
            <v>HANDICAP</v>
          </cell>
          <cell r="I8396" t="str">
            <v>Netto</v>
          </cell>
          <cell r="V8396">
            <v>112.78</v>
          </cell>
        </row>
        <row r="8397">
          <cell r="A8397" t="str">
            <v>NORDDJURS</v>
          </cell>
          <cell r="C8397" t="str">
            <v>HANDICAP</v>
          </cell>
          <cell r="I8397" t="str">
            <v>Adm.omk</v>
          </cell>
          <cell r="V8397">
            <v>0</v>
          </cell>
        </row>
        <row r="8398">
          <cell r="A8398" t="str">
            <v>NORDDJURS</v>
          </cell>
          <cell r="C8398" t="str">
            <v>HANDICAP</v>
          </cell>
          <cell r="I8398" t="str">
            <v>EB</v>
          </cell>
          <cell r="V8398">
            <v>0</v>
          </cell>
        </row>
        <row r="8399">
          <cell r="A8399" t="str">
            <v>NORDDJURS</v>
          </cell>
          <cell r="C8399" t="str">
            <v>HANDICAP</v>
          </cell>
          <cell r="I8399" t="str">
            <v>Ture</v>
          </cell>
          <cell r="V8399">
            <v>1</v>
          </cell>
        </row>
        <row r="8400">
          <cell r="A8400" t="str">
            <v>NORDDJURS</v>
          </cell>
          <cell r="C8400" t="str">
            <v>HANDICAP</v>
          </cell>
          <cell r="I8400" t="str">
            <v>Rejselængde</v>
          </cell>
          <cell r="V8400">
            <v>3</v>
          </cell>
        </row>
        <row r="8401">
          <cell r="A8401" t="str">
            <v>NORDDJURS</v>
          </cell>
          <cell r="C8401" t="str">
            <v>HANDICAP</v>
          </cell>
          <cell r="I8401" t="str">
            <v>Passagerer</v>
          </cell>
          <cell r="V8401">
            <v>1</v>
          </cell>
        </row>
        <row r="8402">
          <cell r="A8402" t="str">
            <v>NORDDJURS</v>
          </cell>
          <cell r="C8402" t="str">
            <v>HANDICAP</v>
          </cell>
          <cell r="I8402" t="str">
            <v>Netto</v>
          </cell>
          <cell r="V8402">
            <v>-500</v>
          </cell>
        </row>
        <row r="8403">
          <cell r="A8403" t="str">
            <v>NORDDJURS</v>
          </cell>
          <cell r="C8403" t="str">
            <v>HANDICAP</v>
          </cell>
          <cell r="I8403" t="str">
            <v>Adm.omk</v>
          </cell>
          <cell r="V8403">
            <v>0</v>
          </cell>
        </row>
        <row r="8404">
          <cell r="A8404" t="str">
            <v>NORDDJURS</v>
          </cell>
          <cell r="C8404" t="str">
            <v>HANDICAP</v>
          </cell>
          <cell r="I8404" t="str">
            <v>EB</v>
          </cell>
          <cell r="V8404">
            <v>500</v>
          </cell>
        </row>
        <row r="8405">
          <cell r="A8405" t="str">
            <v>NORDDJURS</v>
          </cell>
          <cell r="C8405" t="str">
            <v>HANDICAP</v>
          </cell>
          <cell r="I8405" t="str">
            <v>Ture</v>
          </cell>
          <cell r="V8405">
            <v>5</v>
          </cell>
        </row>
        <row r="8406">
          <cell r="A8406" t="str">
            <v>NORDDJURS</v>
          </cell>
          <cell r="C8406" t="str">
            <v>HANDICAP</v>
          </cell>
          <cell r="I8406" t="str">
            <v>Rejselængde</v>
          </cell>
          <cell r="V8406">
            <v>59</v>
          </cell>
        </row>
        <row r="8407">
          <cell r="A8407" t="str">
            <v>NORDDJURS</v>
          </cell>
          <cell r="C8407" t="str">
            <v>HANDICAP</v>
          </cell>
          <cell r="I8407" t="str">
            <v>Passagerer</v>
          </cell>
          <cell r="V8407">
            <v>5</v>
          </cell>
        </row>
        <row r="8408">
          <cell r="A8408" t="str">
            <v>NORDDJURS</v>
          </cell>
          <cell r="C8408" t="str">
            <v>HANDICAP</v>
          </cell>
          <cell r="I8408" t="str">
            <v>Netto</v>
          </cell>
          <cell r="V8408">
            <v>243189.76000000001</v>
          </cell>
        </row>
        <row r="8409">
          <cell r="A8409" t="str">
            <v>NORDDJURS</v>
          </cell>
          <cell r="C8409" t="str">
            <v>HANDICAP</v>
          </cell>
          <cell r="I8409" t="str">
            <v>Adm.omk</v>
          </cell>
          <cell r="V8409">
            <v>0</v>
          </cell>
        </row>
        <row r="8410">
          <cell r="A8410" t="str">
            <v>NORDDJURS</v>
          </cell>
          <cell r="C8410" t="str">
            <v>HANDICAP</v>
          </cell>
          <cell r="I8410" t="str">
            <v>EB</v>
          </cell>
          <cell r="V8410">
            <v>39024</v>
          </cell>
        </row>
        <row r="8411">
          <cell r="A8411" t="str">
            <v>NORDDJURS</v>
          </cell>
          <cell r="C8411" t="str">
            <v>HANDICAP</v>
          </cell>
          <cell r="I8411" t="str">
            <v>Ture</v>
          </cell>
          <cell r="V8411">
            <v>616</v>
          </cell>
        </row>
        <row r="8412">
          <cell r="A8412" t="str">
            <v>NORDDJURS</v>
          </cell>
          <cell r="C8412" t="str">
            <v>HANDICAP</v>
          </cell>
          <cell r="I8412" t="str">
            <v>Rejselængde</v>
          </cell>
          <cell r="V8412">
            <v>5557</v>
          </cell>
        </row>
        <row r="8413">
          <cell r="A8413" t="str">
            <v>NORDDJURS</v>
          </cell>
          <cell r="C8413" t="str">
            <v>HANDICAP</v>
          </cell>
          <cell r="I8413" t="str">
            <v>Passagerer</v>
          </cell>
          <cell r="V8413">
            <v>808</v>
          </cell>
        </row>
        <row r="8414">
          <cell r="A8414" t="str">
            <v>NORDDJURS</v>
          </cell>
          <cell r="C8414" t="str">
            <v>HANDICAP</v>
          </cell>
          <cell r="I8414" t="str">
            <v>Netto</v>
          </cell>
          <cell r="V8414">
            <v>196645.66</v>
          </cell>
        </row>
        <row r="8415">
          <cell r="A8415" t="str">
            <v>NORDDJURS</v>
          </cell>
          <cell r="C8415" t="str">
            <v>HANDICAP</v>
          </cell>
          <cell r="I8415" t="str">
            <v>Adm.omk</v>
          </cell>
          <cell r="V8415">
            <v>0</v>
          </cell>
        </row>
        <row r="8416">
          <cell r="A8416" t="str">
            <v>NORDDJURS</v>
          </cell>
          <cell r="C8416" t="str">
            <v>HANDICAP</v>
          </cell>
          <cell r="I8416" t="str">
            <v>EB</v>
          </cell>
          <cell r="V8416">
            <v>63830</v>
          </cell>
        </row>
        <row r="8417">
          <cell r="A8417" t="str">
            <v>NORDDJURS</v>
          </cell>
          <cell r="C8417" t="str">
            <v>HANDICAP</v>
          </cell>
          <cell r="I8417" t="str">
            <v>Ture</v>
          </cell>
          <cell r="V8417">
            <v>873</v>
          </cell>
        </row>
        <row r="8418">
          <cell r="A8418" t="str">
            <v>NORDDJURS</v>
          </cell>
          <cell r="C8418" t="str">
            <v>HANDICAP</v>
          </cell>
          <cell r="I8418" t="str">
            <v>Rejselængde</v>
          </cell>
          <cell r="V8418">
            <v>12824</v>
          </cell>
        </row>
        <row r="8419">
          <cell r="A8419" t="str">
            <v>NORDDJURS</v>
          </cell>
          <cell r="C8419" t="str">
            <v>HANDICAP</v>
          </cell>
          <cell r="I8419" t="str">
            <v>Passagerer</v>
          </cell>
          <cell r="V8419">
            <v>917</v>
          </cell>
        </row>
        <row r="8420">
          <cell r="A8420" t="str">
            <v>NORDDJURS</v>
          </cell>
          <cell r="C8420" t="str">
            <v>HANDICAP</v>
          </cell>
          <cell r="I8420" t="str">
            <v>Netto</v>
          </cell>
          <cell r="V8420">
            <v>547664.09000000008</v>
          </cell>
        </row>
        <row r="8421">
          <cell r="A8421" t="str">
            <v>NORDDJURS</v>
          </cell>
          <cell r="C8421" t="str">
            <v>HANDICAP</v>
          </cell>
          <cell r="I8421" t="str">
            <v>Adm.omk</v>
          </cell>
          <cell r="V8421">
            <v>0</v>
          </cell>
        </row>
        <row r="8422">
          <cell r="A8422" t="str">
            <v>NORDDJURS</v>
          </cell>
          <cell r="C8422" t="str">
            <v>HANDICAP</v>
          </cell>
          <cell r="I8422" t="str">
            <v>EB</v>
          </cell>
          <cell r="V8422">
            <v>101508</v>
          </cell>
        </row>
        <row r="8423">
          <cell r="A8423" t="str">
            <v>NORDDJURS</v>
          </cell>
          <cell r="C8423" t="str">
            <v>HANDICAP</v>
          </cell>
          <cell r="I8423" t="str">
            <v>Ture</v>
          </cell>
          <cell r="V8423">
            <v>1360</v>
          </cell>
        </row>
        <row r="8424">
          <cell r="A8424" t="str">
            <v>NORDDJURS</v>
          </cell>
          <cell r="C8424" t="str">
            <v>HANDICAP</v>
          </cell>
          <cell r="I8424" t="str">
            <v>Rejselængde</v>
          </cell>
          <cell r="V8424">
            <v>15972</v>
          </cell>
        </row>
        <row r="8425">
          <cell r="A8425" t="str">
            <v>NORDDJURS</v>
          </cell>
          <cell r="C8425" t="str">
            <v>HANDICAP</v>
          </cell>
          <cell r="I8425" t="str">
            <v>Passagerer</v>
          </cell>
          <cell r="V8425">
            <v>1590</v>
          </cell>
        </row>
        <row r="8426">
          <cell r="A8426" t="str">
            <v>NORDDJURS</v>
          </cell>
          <cell r="C8426" t="str">
            <v>HANDICAP</v>
          </cell>
          <cell r="I8426" t="str">
            <v>Netto</v>
          </cell>
          <cell r="V8426">
            <v>144682.81</v>
          </cell>
        </row>
        <row r="8427">
          <cell r="A8427" t="str">
            <v>NORDDJURS</v>
          </cell>
          <cell r="C8427" t="str">
            <v>HANDICAP</v>
          </cell>
          <cell r="I8427" t="str">
            <v>Adm.omk</v>
          </cell>
          <cell r="V8427">
            <v>0</v>
          </cell>
        </row>
        <row r="8428">
          <cell r="A8428" t="str">
            <v>NORDDJURS</v>
          </cell>
          <cell r="C8428" t="str">
            <v>HANDICAP</v>
          </cell>
          <cell r="I8428" t="str">
            <v>EB</v>
          </cell>
          <cell r="V8428">
            <v>49785</v>
          </cell>
        </row>
        <row r="8429">
          <cell r="A8429" t="str">
            <v>NORDDJURS</v>
          </cell>
          <cell r="C8429" t="str">
            <v>HANDICAP</v>
          </cell>
          <cell r="I8429" t="str">
            <v>Ture</v>
          </cell>
          <cell r="V8429">
            <v>720</v>
          </cell>
        </row>
        <row r="8430">
          <cell r="A8430" t="str">
            <v>NORDDJURS</v>
          </cell>
          <cell r="C8430" t="str">
            <v>HANDICAP</v>
          </cell>
          <cell r="I8430" t="str">
            <v>Rejselængde</v>
          </cell>
          <cell r="V8430">
            <v>7729</v>
          </cell>
        </row>
        <row r="8431">
          <cell r="A8431" t="str">
            <v>NORDDJURS</v>
          </cell>
          <cell r="C8431" t="str">
            <v>HANDICAP</v>
          </cell>
          <cell r="I8431" t="str">
            <v>Passagerer</v>
          </cell>
          <cell r="V8431">
            <v>783</v>
          </cell>
        </row>
        <row r="8432">
          <cell r="A8432" t="str">
            <v>NORDDJURS</v>
          </cell>
          <cell r="C8432" t="str">
            <v>HANDICAP</v>
          </cell>
          <cell r="I8432" t="str">
            <v>Netto</v>
          </cell>
          <cell r="V8432">
            <v>74121.179999999993</v>
          </cell>
        </row>
        <row r="8433">
          <cell r="A8433" t="str">
            <v>NORDDJURS</v>
          </cell>
          <cell r="C8433" t="str">
            <v>HANDICAP</v>
          </cell>
          <cell r="I8433" t="str">
            <v>Adm.omk</v>
          </cell>
          <cell r="V8433">
            <v>0</v>
          </cell>
        </row>
        <row r="8434">
          <cell r="A8434" t="str">
            <v>NORDDJURS</v>
          </cell>
          <cell r="C8434" t="str">
            <v>HANDICAP</v>
          </cell>
          <cell r="I8434" t="str">
            <v>EB</v>
          </cell>
          <cell r="V8434">
            <v>15505</v>
          </cell>
        </row>
        <row r="8435">
          <cell r="A8435" t="str">
            <v>NORDDJURS</v>
          </cell>
          <cell r="C8435" t="str">
            <v>HANDICAP</v>
          </cell>
          <cell r="I8435" t="str">
            <v>Ture</v>
          </cell>
          <cell r="V8435">
            <v>139</v>
          </cell>
        </row>
        <row r="8436">
          <cell r="A8436" t="str">
            <v>NORDDJURS</v>
          </cell>
          <cell r="C8436" t="str">
            <v>HANDICAP</v>
          </cell>
          <cell r="I8436" t="str">
            <v>Rejselængde</v>
          </cell>
          <cell r="V8436">
            <v>3232</v>
          </cell>
        </row>
        <row r="8437">
          <cell r="A8437" t="str">
            <v>NORDDJURS</v>
          </cell>
          <cell r="C8437" t="str">
            <v>HANDICAP</v>
          </cell>
          <cell r="I8437" t="str">
            <v>Passagerer</v>
          </cell>
          <cell r="V8437">
            <v>197</v>
          </cell>
        </row>
        <row r="8438">
          <cell r="A8438" t="str">
            <v>NORDDJURS</v>
          </cell>
          <cell r="C8438" t="str">
            <v>HANDICAP</v>
          </cell>
          <cell r="I8438" t="str">
            <v>Netto</v>
          </cell>
          <cell r="V8438">
            <v>33354.380000000005</v>
          </cell>
        </row>
        <row r="8439">
          <cell r="A8439" t="str">
            <v>NORDDJURS</v>
          </cell>
          <cell r="C8439" t="str">
            <v>HANDICAP</v>
          </cell>
          <cell r="I8439" t="str">
            <v>Adm.omk</v>
          </cell>
          <cell r="V8439">
            <v>0</v>
          </cell>
        </row>
        <row r="8440">
          <cell r="A8440" t="str">
            <v>NORDDJURS</v>
          </cell>
          <cell r="C8440" t="str">
            <v>HANDICAP</v>
          </cell>
          <cell r="I8440" t="str">
            <v>EB</v>
          </cell>
          <cell r="V8440">
            <v>10609</v>
          </cell>
        </row>
        <row r="8441">
          <cell r="A8441" t="str">
            <v>NORDDJURS</v>
          </cell>
          <cell r="C8441" t="str">
            <v>HANDICAP</v>
          </cell>
          <cell r="I8441" t="str">
            <v>Ture</v>
          </cell>
          <cell r="V8441">
            <v>131</v>
          </cell>
        </row>
        <row r="8442">
          <cell r="A8442" t="str">
            <v>NORDDJURS</v>
          </cell>
          <cell r="C8442" t="str">
            <v>HANDICAP</v>
          </cell>
          <cell r="I8442" t="str">
            <v>Rejselængde</v>
          </cell>
          <cell r="V8442">
            <v>2575</v>
          </cell>
        </row>
        <row r="8443">
          <cell r="A8443" t="str">
            <v>NORDDJURS</v>
          </cell>
          <cell r="C8443" t="str">
            <v>HANDICAP</v>
          </cell>
          <cell r="I8443" t="str">
            <v>Passagerer</v>
          </cell>
          <cell r="V8443">
            <v>137</v>
          </cell>
        </row>
        <row r="8444">
          <cell r="A8444" t="str">
            <v>NORDDJURS</v>
          </cell>
          <cell r="C8444" t="str">
            <v>PLUSTUR</v>
          </cell>
          <cell r="I8444" t="str">
            <v>Netto</v>
          </cell>
          <cell r="V8444">
            <v>145.19</v>
          </cell>
        </row>
        <row r="8445">
          <cell r="A8445" t="str">
            <v>NORDDJURS</v>
          </cell>
          <cell r="C8445" t="str">
            <v>PLUSTUR</v>
          </cell>
          <cell r="I8445" t="str">
            <v>Adm.omk</v>
          </cell>
          <cell r="V8445">
            <v>64.319999999999993</v>
          </cell>
        </row>
        <row r="8446">
          <cell r="A8446" t="str">
            <v>NORDDJURS</v>
          </cell>
          <cell r="C8446" t="str">
            <v>PLUSTUR</v>
          </cell>
          <cell r="I8446" t="str">
            <v>EB</v>
          </cell>
          <cell r="V8446">
            <v>184</v>
          </cell>
        </row>
        <row r="8447">
          <cell r="A8447" t="str">
            <v>NORDDJURS</v>
          </cell>
          <cell r="C8447" t="str">
            <v>PLUSTUR</v>
          </cell>
          <cell r="I8447" t="str">
            <v>Ture</v>
          </cell>
          <cell r="V8447">
            <v>2</v>
          </cell>
        </row>
        <row r="8448">
          <cell r="A8448" t="str">
            <v>NORDDJURS</v>
          </cell>
          <cell r="C8448" t="str">
            <v>PLUSTUR</v>
          </cell>
          <cell r="I8448" t="str">
            <v>Rejselængde</v>
          </cell>
          <cell r="V8448">
            <v>8</v>
          </cell>
        </row>
        <row r="8449">
          <cell r="A8449" t="str">
            <v>NORDDJURS</v>
          </cell>
          <cell r="C8449" t="str">
            <v>PLUSTUR</v>
          </cell>
          <cell r="I8449" t="str">
            <v>Passagerer</v>
          </cell>
          <cell r="V8449">
            <v>8</v>
          </cell>
        </row>
        <row r="8450">
          <cell r="A8450" t="str">
            <v>NORDDJURS</v>
          </cell>
          <cell r="C8450" t="str">
            <v>PLUSTUR</v>
          </cell>
          <cell r="I8450" t="str">
            <v>Netto</v>
          </cell>
          <cell r="V8450">
            <v>133851.32999999999</v>
          </cell>
        </row>
        <row r="8451">
          <cell r="A8451" t="str">
            <v>NORDDJURS</v>
          </cell>
          <cell r="C8451" t="str">
            <v>PLUSTUR</v>
          </cell>
          <cell r="I8451" t="str">
            <v>Adm.omk</v>
          </cell>
          <cell r="V8451">
            <v>28751.039999999997</v>
          </cell>
        </row>
        <row r="8452">
          <cell r="A8452" t="str">
            <v>NORDDJURS</v>
          </cell>
          <cell r="C8452" t="str">
            <v>PLUSTUR</v>
          </cell>
          <cell r="I8452" t="str">
            <v>EB</v>
          </cell>
          <cell r="V8452">
            <v>24052</v>
          </cell>
        </row>
        <row r="8453">
          <cell r="A8453" t="str">
            <v>NORDDJURS</v>
          </cell>
          <cell r="C8453" t="str">
            <v>PLUSTUR</v>
          </cell>
          <cell r="I8453" t="str">
            <v>Ture</v>
          </cell>
          <cell r="V8453">
            <v>894</v>
          </cell>
        </row>
        <row r="8454">
          <cell r="A8454" t="str">
            <v>NORDDJURS</v>
          </cell>
          <cell r="C8454" t="str">
            <v>PLUSTUR</v>
          </cell>
          <cell r="I8454" t="str">
            <v>Rejselængde</v>
          </cell>
          <cell r="V8454">
            <v>7944</v>
          </cell>
        </row>
        <row r="8455">
          <cell r="A8455" t="str">
            <v>NORDDJURS</v>
          </cell>
          <cell r="C8455" t="str">
            <v>PLUSTUR</v>
          </cell>
          <cell r="I8455" t="str">
            <v>Passagerer</v>
          </cell>
          <cell r="V8455">
            <v>1047</v>
          </cell>
        </row>
        <row r="8456">
          <cell r="A8456" t="str">
            <v>NORDDJURS</v>
          </cell>
          <cell r="C8456" t="str">
            <v>PLUSTUR</v>
          </cell>
          <cell r="I8456" t="str">
            <v>Netto</v>
          </cell>
          <cell r="V8456">
            <v>108814.72</v>
          </cell>
        </row>
        <row r="8457">
          <cell r="A8457" t="str">
            <v>NORDDJURS</v>
          </cell>
          <cell r="C8457" t="str">
            <v>PLUSTUR</v>
          </cell>
          <cell r="I8457" t="str">
            <v>Adm.omk</v>
          </cell>
          <cell r="V8457">
            <v>21482.879999999997</v>
          </cell>
        </row>
        <row r="8458">
          <cell r="A8458" t="str">
            <v>NORDDJURS</v>
          </cell>
          <cell r="C8458" t="str">
            <v>PLUSTUR</v>
          </cell>
          <cell r="I8458" t="str">
            <v>EB</v>
          </cell>
          <cell r="V8458">
            <v>13227</v>
          </cell>
        </row>
        <row r="8459">
          <cell r="A8459" t="str">
            <v>NORDDJURS</v>
          </cell>
          <cell r="C8459" t="str">
            <v>PLUSTUR</v>
          </cell>
          <cell r="I8459" t="str">
            <v>Ture</v>
          </cell>
          <cell r="V8459">
            <v>668</v>
          </cell>
        </row>
        <row r="8460">
          <cell r="A8460" t="str">
            <v>NORDDJURS</v>
          </cell>
          <cell r="C8460" t="str">
            <v>PLUSTUR</v>
          </cell>
          <cell r="I8460" t="str">
            <v>Rejselængde</v>
          </cell>
          <cell r="V8460">
            <v>5855</v>
          </cell>
        </row>
        <row r="8461">
          <cell r="A8461" t="str">
            <v>NORDDJURS</v>
          </cell>
          <cell r="C8461" t="str">
            <v>PLUSTUR</v>
          </cell>
          <cell r="I8461" t="str">
            <v>Passagerer</v>
          </cell>
          <cell r="V8461">
            <v>811</v>
          </cell>
        </row>
        <row r="8462">
          <cell r="A8462" t="str">
            <v>NORDDJURS</v>
          </cell>
          <cell r="C8462" t="str">
            <v>PLUSTUR</v>
          </cell>
          <cell r="I8462" t="str">
            <v>Netto</v>
          </cell>
          <cell r="V8462">
            <v>809.85</v>
          </cell>
        </row>
        <row r="8463">
          <cell r="A8463" t="str">
            <v>NORDDJURS</v>
          </cell>
          <cell r="C8463" t="str">
            <v>PLUSTUR</v>
          </cell>
          <cell r="I8463" t="str">
            <v>Adm.omk</v>
          </cell>
          <cell r="V8463">
            <v>32.159999999999997</v>
          </cell>
        </row>
        <row r="8464">
          <cell r="A8464" t="str">
            <v>NORDDJURS</v>
          </cell>
          <cell r="C8464" t="str">
            <v>PLUSTUR</v>
          </cell>
          <cell r="I8464" t="str">
            <v>EB</v>
          </cell>
          <cell r="V8464">
            <v>74</v>
          </cell>
        </row>
        <row r="8465">
          <cell r="A8465" t="str">
            <v>NORDDJURS</v>
          </cell>
          <cell r="C8465" t="str">
            <v>PLUSTUR</v>
          </cell>
          <cell r="I8465" t="str">
            <v>Ture</v>
          </cell>
          <cell r="V8465">
            <v>1</v>
          </cell>
        </row>
        <row r="8466">
          <cell r="A8466" t="str">
            <v>NORDDJURS</v>
          </cell>
          <cell r="C8466" t="str">
            <v>PLUSTUR</v>
          </cell>
          <cell r="I8466" t="str">
            <v>Rejselængde</v>
          </cell>
          <cell r="V8466">
            <v>23</v>
          </cell>
        </row>
        <row r="8467">
          <cell r="A8467" t="str">
            <v>NORDDJURS</v>
          </cell>
          <cell r="C8467" t="str">
            <v>PLUSTUR</v>
          </cell>
          <cell r="I8467" t="str">
            <v>Passagerer</v>
          </cell>
          <cell r="V8467">
            <v>1</v>
          </cell>
        </row>
        <row r="8468">
          <cell r="A8468" t="str">
            <v>NORDDJURS</v>
          </cell>
          <cell r="C8468" t="str">
            <v>PLUSTUR</v>
          </cell>
          <cell r="I8468" t="str">
            <v>Netto</v>
          </cell>
          <cell r="V8468">
            <v>716.37</v>
          </cell>
        </row>
        <row r="8469">
          <cell r="A8469" t="str">
            <v>NORDDJURS</v>
          </cell>
          <cell r="C8469" t="str">
            <v>PLUSTUR</v>
          </cell>
          <cell r="I8469" t="str">
            <v>Adm.omk</v>
          </cell>
          <cell r="V8469">
            <v>192.95999999999998</v>
          </cell>
        </row>
        <row r="8470">
          <cell r="A8470" t="str">
            <v>NORDDJURS</v>
          </cell>
          <cell r="C8470" t="str">
            <v>PLUSTUR</v>
          </cell>
          <cell r="I8470" t="str">
            <v>EB</v>
          </cell>
          <cell r="V8470">
            <v>60</v>
          </cell>
        </row>
        <row r="8471">
          <cell r="A8471" t="str">
            <v>NORDDJURS</v>
          </cell>
          <cell r="C8471" t="str">
            <v>PLUSTUR</v>
          </cell>
          <cell r="I8471" t="str">
            <v>Ture</v>
          </cell>
          <cell r="V8471">
            <v>6</v>
          </cell>
        </row>
        <row r="8472">
          <cell r="A8472" t="str">
            <v>NORDDJURS</v>
          </cell>
          <cell r="C8472" t="str">
            <v>PLUSTUR</v>
          </cell>
          <cell r="I8472" t="str">
            <v>Rejselængde</v>
          </cell>
          <cell r="V8472">
            <v>40</v>
          </cell>
        </row>
        <row r="8473">
          <cell r="A8473" t="str">
            <v>NORDDJURS</v>
          </cell>
          <cell r="C8473" t="str">
            <v>PLUSTUR</v>
          </cell>
          <cell r="I8473" t="str">
            <v>Passagerer</v>
          </cell>
          <cell r="V8473">
            <v>9</v>
          </cell>
        </row>
        <row r="8474">
          <cell r="A8474" t="str">
            <v>NORDDJURS</v>
          </cell>
          <cell r="C8474" t="str">
            <v>PLUSTUR</v>
          </cell>
          <cell r="I8474" t="str">
            <v>Netto</v>
          </cell>
          <cell r="V8474">
            <v>1193</v>
          </cell>
        </row>
        <row r="8475">
          <cell r="A8475" t="str">
            <v>NORDDJURS</v>
          </cell>
          <cell r="C8475" t="str">
            <v>PLUSTUR</v>
          </cell>
          <cell r="I8475" t="str">
            <v>Adm.omk</v>
          </cell>
          <cell r="V8475">
            <v>64.319999999999993</v>
          </cell>
        </row>
        <row r="8476">
          <cell r="A8476" t="str">
            <v>NORDDJURS</v>
          </cell>
          <cell r="C8476" t="str">
            <v>PLUSTUR</v>
          </cell>
          <cell r="I8476" t="str">
            <v>EB</v>
          </cell>
          <cell r="V8476">
            <v>177</v>
          </cell>
        </row>
        <row r="8477">
          <cell r="A8477" t="str">
            <v>NORDDJURS</v>
          </cell>
          <cell r="C8477" t="str">
            <v>PLUSTUR</v>
          </cell>
          <cell r="I8477" t="str">
            <v>Ture</v>
          </cell>
          <cell r="V8477">
            <v>2</v>
          </cell>
        </row>
        <row r="8478">
          <cell r="A8478" t="str">
            <v>NORDDJURS</v>
          </cell>
          <cell r="C8478" t="str">
            <v>PLUSTUR</v>
          </cell>
          <cell r="I8478" t="str">
            <v>Rejselængde</v>
          </cell>
          <cell r="V8478">
            <v>15</v>
          </cell>
        </row>
        <row r="8479">
          <cell r="A8479" t="str">
            <v>NORDDJURS</v>
          </cell>
          <cell r="C8479" t="str">
            <v>PLUSTUR</v>
          </cell>
          <cell r="I8479" t="str">
            <v>Passagerer</v>
          </cell>
          <cell r="V8479">
            <v>3</v>
          </cell>
        </row>
        <row r="8480">
          <cell r="A8480" t="str">
            <v>NORDDJURS</v>
          </cell>
          <cell r="C8480" t="str">
            <v>PLUSTUR</v>
          </cell>
          <cell r="I8480" t="str">
            <v>Netto</v>
          </cell>
          <cell r="V8480">
            <v>253.95000000000002</v>
          </cell>
        </row>
        <row r="8481">
          <cell r="A8481" t="str">
            <v>NORDDJURS</v>
          </cell>
          <cell r="C8481" t="str">
            <v>PLUSTUR</v>
          </cell>
          <cell r="I8481" t="str">
            <v>Adm.omk</v>
          </cell>
          <cell r="V8481">
            <v>64.319999999999993</v>
          </cell>
        </row>
        <row r="8482">
          <cell r="A8482" t="str">
            <v>NORDDJURS</v>
          </cell>
          <cell r="C8482" t="str">
            <v>PLUSTUR</v>
          </cell>
          <cell r="I8482" t="str">
            <v>EB</v>
          </cell>
          <cell r="V8482">
            <v>115</v>
          </cell>
        </row>
        <row r="8483">
          <cell r="A8483" t="str">
            <v>NORDDJURS</v>
          </cell>
          <cell r="C8483" t="str">
            <v>PLUSTUR</v>
          </cell>
          <cell r="I8483" t="str">
            <v>Ture</v>
          </cell>
          <cell r="V8483">
            <v>2</v>
          </cell>
        </row>
        <row r="8484">
          <cell r="A8484" t="str">
            <v>NORDDJURS</v>
          </cell>
          <cell r="C8484" t="str">
            <v>PLUSTUR</v>
          </cell>
          <cell r="I8484" t="str">
            <v>Rejselængde</v>
          </cell>
          <cell r="V8484">
            <v>19</v>
          </cell>
        </row>
        <row r="8485">
          <cell r="A8485" t="str">
            <v>NORDDJURS</v>
          </cell>
          <cell r="C8485" t="str">
            <v>PLUSTUR</v>
          </cell>
          <cell r="I8485" t="str">
            <v>Passagerer</v>
          </cell>
          <cell r="V8485">
            <v>4</v>
          </cell>
        </row>
        <row r="8486">
          <cell r="A8486" t="str">
            <v>NORDDJURS</v>
          </cell>
          <cell r="C8486" t="str">
            <v>TELETAXI</v>
          </cell>
          <cell r="I8486" t="str">
            <v>Netto</v>
          </cell>
          <cell r="V8486">
            <v>838.84999999999991</v>
          </cell>
        </row>
        <row r="8487">
          <cell r="A8487" t="str">
            <v>NORDDJURS</v>
          </cell>
          <cell r="C8487" t="str">
            <v>TELETAXI</v>
          </cell>
          <cell r="I8487" t="str">
            <v>Adm.omk</v>
          </cell>
          <cell r="V8487">
            <v>96.47999999999999</v>
          </cell>
        </row>
        <row r="8488">
          <cell r="A8488" t="str">
            <v>NORDDJURS</v>
          </cell>
          <cell r="C8488" t="str">
            <v>TELETAXI</v>
          </cell>
          <cell r="I8488" t="str">
            <v>EB</v>
          </cell>
          <cell r="V8488">
            <v>22</v>
          </cell>
        </row>
        <row r="8489">
          <cell r="A8489" t="str">
            <v>NORDDJURS</v>
          </cell>
          <cell r="C8489" t="str">
            <v>TELETAXI</v>
          </cell>
          <cell r="I8489" t="str">
            <v>Ture</v>
          </cell>
          <cell r="V8489">
            <v>3</v>
          </cell>
        </row>
        <row r="8490">
          <cell r="A8490" t="str">
            <v>NORDDJURS</v>
          </cell>
          <cell r="C8490" t="str">
            <v>TELETAXI</v>
          </cell>
          <cell r="I8490" t="str">
            <v>Rejselængde</v>
          </cell>
          <cell r="V8490">
            <v>64</v>
          </cell>
        </row>
        <row r="8491">
          <cell r="A8491" t="str">
            <v>NORDDJURS</v>
          </cell>
          <cell r="C8491" t="str">
            <v>TELETAXI</v>
          </cell>
          <cell r="I8491" t="str">
            <v>Passagerer</v>
          </cell>
          <cell r="V8491">
            <v>3</v>
          </cell>
        </row>
        <row r="8492">
          <cell r="A8492" t="str">
            <v>NORDDJURS</v>
          </cell>
          <cell r="C8492" t="str">
            <v>TELETAXI</v>
          </cell>
          <cell r="I8492" t="str">
            <v>Netto</v>
          </cell>
          <cell r="V8492">
            <v>5988.5100000000011</v>
          </cell>
        </row>
        <row r="8493">
          <cell r="A8493" t="str">
            <v>NORDDJURS</v>
          </cell>
          <cell r="C8493" t="str">
            <v>TELETAXI</v>
          </cell>
          <cell r="I8493" t="str">
            <v>Adm.omk</v>
          </cell>
          <cell r="V8493">
            <v>739.68</v>
          </cell>
        </row>
        <row r="8494">
          <cell r="A8494" t="str">
            <v>NORDDJURS</v>
          </cell>
          <cell r="C8494" t="str">
            <v>TELETAXI</v>
          </cell>
          <cell r="I8494" t="str">
            <v>EB</v>
          </cell>
          <cell r="V8494">
            <v>0</v>
          </cell>
        </row>
        <row r="8495">
          <cell r="A8495" t="str">
            <v>NORDDJURS</v>
          </cell>
          <cell r="C8495" t="str">
            <v>TELETAXI</v>
          </cell>
          <cell r="I8495" t="str">
            <v>Ture</v>
          </cell>
          <cell r="V8495">
            <v>23</v>
          </cell>
        </row>
        <row r="8496">
          <cell r="A8496" t="str">
            <v>NORDDJURS</v>
          </cell>
          <cell r="C8496" t="str">
            <v>TELETAXI</v>
          </cell>
          <cell r="I8496" t="str">
            <v>Rejselængde</v>
          </cell>
          <cell r="V8496">
            <v>383</v>
          </cell>
        </row>
        <row r="8497">
          <cell r="A8497" t="str">
            <v>NORDDJURS</v>
          </cell>
          <cell r="C8497" t="str">
            <v>TELETAXI</v>
          </cell>
          <cell r="I8497" t="str">
            <v>Passagerer</v>
          </cell>
          <cell r="V8497">
            <v>23</v>
          </cell>
        </row>
        <row r="8498">
          <cell r="A8498" t="str">
            <v>NORDDJURS</v>
          </cell>
          <cell r="C8498" t="str">
            <v>TELETAXI</v>
          </cell>
          <cell r="I8498" t="str">
            <v>Netto</v>
          </cell>
          <cell r="V8498">
            <v>230.07</v>
          </cell>
        </row>
        <row r="8499">
          <cell r="A8499" t="str">
            <v>NORDDJURS</v>
          </cell>
          <cell r="C8499" t="str">
            <v>TELETAXI</v>
          </cell>
          <cell r="I8499" t="str">
            <v>Adm.omk</v>
          </cell>
          <cell r="V8499">
            <v>32.159999999999997</v>
          </cell>
        </row>
        <row r="8500">
          <cell r="A8500" t="str">
            <v>NORDDJURS</v>
          </cell>
          <cell r="C8500" t="str">
            <v>TELETAXI</v>
          </cell>
          <cell r="I8500" t="str">
            <v>EB</v>
          </cell>
          <cell r="V8500">
            <v>0</v>
          </cell>
        </row>
        <row r="8501">
          <cell r="A8501" t="str">
            <v>NORDDJURS</v>
          </cell>
          <cell r="C8501" t="str">
            <v>TELETAXI</v>
          </cell>
          <cell r="I8501" t="str">
            <v>Ture</v>
          </cell>
          <cell r="V8501">
            <v>1</v>
          </cell>
        </row>
        <row r="8502">
          <cell r="A8502" t="str">
            <v>NORDDJURS</v>
          </cell>
          <cell r="C8502" t="str">
            <v>TELETAXI</v>
          </cell>
          <cell r="I8502" t="str">
            <v>Rejselængde</v>
          </cell>
          <cell r="V8502">
            <v>17</v>
          </cell>
        </row>
        <row r="8503">
          <cell r="A8503" t="str">
            <v>NORDDJURS</v>
          </cell>
          <cell r="C8503" t="str">
            <v>TELETAXI</v>
          </cell>
          <cell r="I8503" t="str">
            <v>Passagerer</v>
          </cell>
          <cell r="V8503">
            <v>1</v>
          </cell>
        </row>
        <row r="8504">
          <cell r="A8504" t="str">
            <v>NORDDJURS</v>
          </cell>
          <cell r="C8504" t="str">
            <v>TELETAXI</v>
          </cell>
          <cell r="I8504" t="str">
            <v>Netto</v>
          </cell>
          <cell r="V8504">
            <v>1498.46</v>
          </cell>
        </row>
        <row r="8505">
          <cell r="A8505" t="str">
            <v>NORDDJURS</v>
          </cell>
          <cell r="C8505" t="str">
            <v>TELETAXI</v>
          </cell>
          <cell r="I8505" t="str">
            <v>Adm.omk</v>
          </cell>
          <cell r="V8505">
            <v>225.11999999999998</v>
          </cell>
        </row>
        <row r="8506">
          <cell r="A8506" t="str">
            <v>NORDDJURS</v>
          </cell>
          <cell r="C8506" t="str">
            <v>TELETAXI</v>
          </cell>
          <cell r="I8506" t="str">
            <v>EB</v>
          </cell>
          <cell r="V8506">
            <v>0</v>
          </cell>
        </row>
        <row r="8507">
          <cell r="A8507" t="str">
            <v>NORDDJURS</v>
          </cell>
          <cell r="C8507" t="str">
            <v>TELETAXI</v>
          </cell>
          <cell r="I8507" t="str">
            <v>Ture</v>
          </cell>
          <cell r="V8507">
            <v>7</v>
          </cell>
        </row>
        <row r="8508">
          <cell r="A8508" t="str">
            <v>NORDDJURS</v>
          </cell>
          <cell r="C8508" t="str">
            <v>TELETAXI</v>
          </cell>
          <cell r="I8508" t="str">
            <v>Rejselængde</v>
          </cell>
          <cell r="V8508">
            <v>80</v>
          </cell>
        </row>
        <row r="8509">
          <cell r="A8509" t="str">
            <v>NORDDJURS</v>
          </cell>
          <cell r="C8509" t="str">
            <v>TELETAXI</v>
          </cell>
          <cell r="I8509" t="str">
            <v>Passagerer</v>
          </cell>
          <cell r="V8509">
            <v>8</v>
          </cell>
        </row>
        <row r="8510">
          <cell r="A8510" t="str">
            <v>NORDDJURS</v>
          </cell>
          <cell r="C8510" t="str">
            <v>TELETAXI</v>
          </cell>
          <cell r="I8510" t="str">
            <v>Netto</v>
          </cell>
          <cell r="V8510">
            <v>12422.51</v>
          </cell>
        </row>
        <row r="8511">
          <cell r="A8511" t="str">
            <v>NORDDJURS</v>
          </cell>
          <cell r="C8511" t="str">
            <v>TELETAXI</v>
          </cell>
          <cell r="I8511" t="str">
            <v>Adm.omk</v>
          </cell>
          <cell r="V8511">
            <v>1447.1999999999998</v>
          </cell>
        </row>
        <row r="8512">
          <cell r="A8512" t="str">
            <v>NORDDJURS</v>
          </cell>
          <cell r="C8512" t="str">
            <v>TELETAXI</v>
          </cell>
          <cell r="I8512" t="str">
            <v>EB</v>
          </cell>
          <cell r="V8512">
            <v>66</v>
          </cell>
        </row>
        <row r="8513">
          <cell r="A8513" t="str">
            <v>NORDDJURS</v>
          </cell>
          <cell r="C8513" t="str">
            <v>TELETAXI</v>
          </cell>
          <cell r="I8513" t="str">
            <v>Ture</v>
          </cell>
          <cell r="V8513">
            <v>45</v>
          </cell>
        </row>
        <row r="8514">
          <cell r="A8514" t="str">
            <v>NORDDJURS</v>
          </cell>
          <cell r="C8514" t="str">
            <v>TELETAXI</v>
          </cell>
          <cell r="I8514" t="str">
            <v>Rejselængde</v>
          </cell>
          <cell r="V8514">
            <v>764</v>
          </cell>
        </row>
        <row r="8515">
          <cell r="A8515" t="str">
            <v>NORDDJURS</v>
          </cell>
          <cell r="C8515" t="str">
            <v>TELETAXI</v>
          </cell>
          <cell r="I8515" t="str">
            <v>Passagerer</v>
          </cell>
          <cell r="V8515">
            <v>53</v>
          </cell>
        </row>
        <row r="8516">
          <cell r="A8516" t="str">
            <v>NORDDJURS</v>
          </cell>
          <cell r="C8516" t="str">
            <v>TELETAXI</v>
          </cell>
          <cell r="I8516" t="str">
            <v>Netto</v>
          </cell>
          <cell r="V8516">
            <v>30874.879999999997</v>
          </cell>
        </row>
        <row r="8517">
          <cell r="A8517" t="str">
            <v>NORDDJURS</v>
          </cell>
          <cell r="C8517" t="str">
            <v>TELETAXI</v>
          </cell>
          <cell r="I8517" t="str">
            <v>Adm.omk</v>
          </cell>
          <cell r="V8517">
            <v>5081.2800000000007</v>
          </cell>
        </row>
        <row r="8518">
          <cell r="A8518" t="str">
            <v>NORDDJURS</v>
          </cell>
          <cell r="C8518" t="str">
            <v>TELETAXI</v>
          </cell>
          <cell r="I8518" t="str">
            <v>EB</v>
          </cell>
          <cell r="V8518">
            <v>4780</v>
          </cell>
        </row>
        <row r="8519">
          <cell r="A8519" t="str">
            <v>NORDDJURS</v>
          </cell>
          <cell r="C8519" t="str">
            <v>TELETAXI</v>
          </cell>
          <cell r="I8519" t="str">
            <v>Ture</v>
          </cell>
          <cell r="V8519">
            <v>158</v>
          </cell>
        </row>
        <row r="8520">
          <cell r="A8520" t="str">
            <v>NORDDJURS</v>
          </cell>
          <cell r="C8520" t="str">
            <v>TELETAXI</v>
          </cell>
          <cell r="I8520" t="str">
            <v>Rejselængde</v>
          </cell>
          <cell r="V8520">
            <v>1774</v>
          </cell>
        </row>
        <row r="8521">
          <cell r="A8521" t="str">
            <v>NORDDJURS</v>
          </cell>
          <cell r="C8521" t="str">
            <v>TELETAXI</v>
          </cell>
          <cell r="I8521" t="str">
            <v>Passagerer</v>
          </cell>
          <cell r="V8521">
            <v>166</v>
          </cell>
        </row>
        <row r="8522">
          <cell r="A8522" t="str">
            <v>NORDDJURS</v>
          </cell>
          <cell r="C8522" t="str">
            <v>TELETAXI</v>
          </cell>
          <cell r="I8522" t="str">
            <v>Netto</v>
          </cell>
          <cell r="V8522">
            <v>2256.14</v>
          </cell>
        </row>
        <row r="8523">
          <cell r="A8523" t="str">
            <v>NORDDJURS</v>
          </cell>
          <cell r="C8523" t="str">
            <v>TELETAXI</v>
          </cell>
          <cell r="I8523" t="str">
            <v>Adm.omk</v>
          </cell>
          <cell r="V8523">
            <v>192.95999999999998</v>
          </cell>
        </row>
        <row r="8524">
          <cell r="A8524" t="str">
            <v>NORDDJURS</v>
          </cell>
          <cell r="C8524" t="str">
            <v>TELETAXI</v>
          </cell>
          <cell r="I8524" t="str">
            <v>EB</v>
          </cell>
          <cell r="V8524">
            <v>142</v>
          </cell>
        </row>
        <row r="8525">
          <cell r="A8525" t="str">
            <v>NORDDJURS</v>
          </cell>
          <cell r="C8525" t="str">
            <v>TELETAXI</v>
          </cell>
          <cell r="I8525" t="str">
            <v>Ture</v>
          </cell>
          <cell r="V8525">
            <v>6</v>
          </cell>
        </row>
        <row r="8526">
          <cell r="A8526" t="str">
            <v>NORDDJURS</v>
          </cell>
          <cell r="C8526" t="str">
            <v>TELETAXI</v>
          </cell>
          <cell r="I8526" t="str">
            <v>Rejselængde</v>
          </cell>
          <cell r="V8526">
            <v>122</v>
          </cell>
        </row>
        <row r="8527">
          <cell r="A8527" t="str">
            <v>NORDDJURS</v>
          </cell>
          <cell r="C8527" t="str">
            <v>TELETAXI</v>
          </cell>
          <cell r="I8527" t="str">
            <v>Passagerer</v>
          </cell>
          <cell r="V8527">
            <v>7</v>
          </cell>
        </row>
        <row r="8528">
          <cell r="A8528" t="str">
            <v>NORDDJURS</v>
          </cell>
          <cell r="C8528" t="str">
            <v>TELETAXI</v>
          </cell>
          <cell r="I8528" t="str">
            <v>Netto</v>
          </cell>
          <cell r="V8528">
            <v>377.42</v>
          </cell>
        </row>
        <row r="8529">
          <cell r="A8529" t="str">
            <v>NORDDJURS</v>
          </cell>
          <cell r="C8529" t="str">
            <v>TELETAXI</v>
          </cell>
          <cell r="I8529" t="str">
            <v>Adm.omk</v>
          </cell>
          <cell r="V8529">
            <v>64.319999999999993</v>
          </cell>
        </row>
        <row r="8530">
          <cell r="A8530" t="str">
            <v>NORDDJURS</v>
          </cell>
          <cell r="C8530" t="str">
            <v>TELETAXI</v>
          </cell>
          <cell r="I8530" t="str">
            <v>EB</v>
          </cell>
          <cell r="V8530">
            <v>0</v>
          </cell>
        </row>
        <row r="8531">
          <cell r="A8531" t="str">
            <v>NORDDJURS</v>
          </cell>
          <cell r="C8531" t="str">
            <v>TELETAXI</v>
          </cell>
          <cell r="I8531" t="str">
            <v>Ture</v>
          </cell>
          <cell r="V8531">
            <v>2</v>
          </cell>
        </row>
        <row r="8532">
          <cell r="A8532" t="str">
            <v>NORDDJURS</v>
          </cell>
          <cell r="C8532" t="str">
            <v>TELETAXI</v>
          </cell>
          <cell r="I8532" t="str">
            <v>Rejselængde</v>
          </cell>
          <cell r="V8532">
            <v>16</v>
          </cell>
        </row>
        <row r="8533">
          <cell r="A8533" t="str">
            <v>NORDDJURS</v>
          </cell>
          <cell r="C8533" t="str">
            <v>TELETAXI</v>
          </cell>
          <cell r="I8533" t="str">
            <v>Passagerer</v>
          </cell>
          <cell r="V8533">
            <v>3</v>
          </cell>
        </row>
        <row r="8534">
          <cell r="A8534" t="str">
            <v>NORDDJURS</v>
          </cell>
          <cell r="C8534" t="str">
            <v>TELETAXI</v>
          </cell>
          <cell r="I8534" t="str">
            <v>Netto</v>
          </cell>
          <cell r="V8534">
            <v>1661.37</v>
          </cell>
        </row>
        <row r="8535">
          <cell r="A8535" t="str">
            <v>NORDDJURS</v>
          </cell>
          <cell r="C8535" t="str">
            <v>TELETAXI</v>
          </cell>
          <cell r="I8535" t="str">
            <v>Adm.omk</v>
          </cell>
          <cell r="V8535">
            <v>225.11999999999998</v>
          </cell>
        </row>
        <row r="8536">
          <cell r="A8536" t="str">
            <v>NORDDJURS</v>
          </cell>
          <cell r="C8536" t="str">
            <v>TELETAXI</v>
          </cell>
          <cell r="I8536" t="str">
            <v>EB</v>
          </cell>
          <cell r="V8536">
            <v>206</v>
          </cell>
        </row>
        <row r="8537">
          <cell r="A8537" t="str">
            <v>NORDDJURS</v>
          </cell>
          <cell r="C8537" t="str">
            <v>TELETAXI</v>
          </cell>
          <cell r="I8537" t="str">
            <v>Ture</v>
          </cell>
          <cell r="V8537">
            <v>7</v>
          </cell>
        </row>
        <row r="8538">
          <cell r="A8538" t="str">
            <v>NORDDJURS</v>
          </cell>
          <cell r="C8538" t="str">
            <v>TELETAXI</v>
          </cell>
          <cell r="I8538" t="str">
            <v>Rejselængde</v>
          </cell>
          <cell r="V8538">
            <v>85</v>
          </cell>
        </row>
        <row r="8539">
          <cell r="A8539" t="str">
            <v>NORDDJURS</v>
          </cell>
          <cell r="C8539" t="str">
            <v>TELETAXI</v>
          </cell>
          <cell r="I8539" t="str">
            <v>Passagerer</v>
          </cell>
          <cell r="V8539">
            <v>7</v>
          </cell>
        </row>
        <row r="8540">
          <cell r="A8540" t="str">
            <v>NORDDJURS</v>
          </cell>
          <cell r="C8540" t="str">
            <v>TELETAXI</v>
          </cell>
          <cell r="I8540" t="str">
            <v>Netto</v>
          </cell>
          <cell r="V8540">
            <v>1330.86</v>
          </cell>
        </row>
        <row r="8541">
          <cell r="A8541" t="str">
            <v>NORDDJURS</v>
          </cell>
          <cell r="C8541" t="str">
            <v>TELETAXI</v>
          </cell>
          <cell r="I8541" t="str">
            <v>Adm.omk</v>
          </cell>
          <cell r="V8541">
            <v>96.47999999999999</v>
          </cell>
        </row>
        <row r="8542">
          <cell r="A8542" t="str">
            <v>NORDDJURS</v>
          </cell>
          <cell r="C8542" t="str">
            <v>TELETAXI</v>
          </cell>
          <cell r="I8542" t="str">
            <v>EB</v>
          </cell>
          <cell r="V8542">
            <v>0</v>
          </cell>
        </row>
        <row r="8543">
          <cell r="A8543" t="str">
            <v>NORDDJURS</v>
          </cell>
          <cell r="C8543" t="str">
            <v>TELETAXI</v>
          </cell>
          <cell r="I8543" t="str">
            <v>Ture</v>
          </cell>
          <cell r="V8543">
            <v>3</v>
          </cell>
        </row>
        <row r="8544">
          <cell r="A8544" t="str">
            <v>NORDDJURS</v>
          </cell>
          <cell r="C8544" t="str">
            <v>TELETAXI</v>
          </cell>
          <cell r="I8544" t="str">
            <v>Rejselængde</v>
          </cell>
          <cell r="V8544">
            <v>32</v>
          </cell>
        </row>
        <row r="8545">
          <cell r="A8545" t="str">
            <v>NORDDJURS</v>
          </cell>
          <cell r="C8545" t="str">
            <v>TELETAXI</v>
          </cell>
          <cell r="I8545" t="str">
            <v>Passagerer</v>
          </cell>
          <cell r="V8545">
            <v>4</v>
          </cell>
        </row>
        <row r="8546">
          <cell r="A8546" t="str">
            <v>NORDDJURS</v>
          </cell>
          <cell r="C8546" t="str">
            <v>TELETAXI</v>
          </cell>
          <cell r="I8546" t="str">
            <v>Netto</v>
          </cell>
          <cell r="V8546">
            <v>10229.239999999998</v>
          </cell>
        </row>
        <row r="8547">
          <cell r="A8547" t="str">
            <v>NORDDJURS</v>
          </cell>
          <cell r="C8547" t="str">
            <v>TELETAXI</v>
          </cell>
          <cell r="I8547" t="str">
            <v>Adm.omk</v>
          </cell>
          <cell r="V8547">
            <v>1318.5600000000002</v>
          </cell>
        </row>
        <row r="8548">
          <cell r="A8548" t="str">
            <v>NORDDJURS</v>
          </cell>
          <cell r="C8548" t="str">
            <v>TELETAXI</v>
          </cell>
          <cell r="I8548" t="str">
            <v>EB</v>
          </cell>
          <cell r="V8548">
            <v>2061</v>
          </cell>
        </row>
        <row r="8549">
          <cell r="A8549" t="str">
            <v>NORDDJURS</v>
          </cell>
          <cell r="C8549" t="str">
            <v>TELETAXI</v>
          </cell>
          <cell r="I8549" t="str">
            <v>Ture</v>
          </cell>
          <cell r="V8549">
            <v>41</v>
          </cell>
        </row>
        <row r="8550">
          <cell r="A8550" t="str">
            <v>NORDDJURS</v>
          </cell>
          <cell r="C8550" t="str">
            <v>TELETAXI</v>
          </cell>
          <cell r="I8550" t="str">
            <v>Rejselængde</v>
          </cell>
          <cell r="V8550">
            <v>512</v>
          </cell>
        </row>
        <row r="8551">
          <cell r="A8551" t="str">
            <v>NORDDJURS</v>
          </cell>
          <cell r="C8551" t="str">
            <v>TELETAXI</v>
          </cell>
          <cell r="I8551" t="str">
            <v>Passagerer</v>
          </cell>
          <cell r="V8551">
            <v>60</v>
          </cell>
        </row>
        <row r="8552">
          <cell r="A8552" t="str">
            <v>NORDDJURS</v>
          </cell>
          <cell r="C8552" t="str">
            <v>TELETAXI</v>
          </cell>
          <cell r="I8552" t="str">
            <v>Netto</v>
          </cell>
          <cell r="V8552">
            <v>36855.94</v>
          </cell>
        </row>
        <row r="8553">
          <cell r="A8553" t="str">
            <v>NORDDJURS</v>
          </cell>
          <cell r="C8553" t="str">
            <v>TELETAXI</v>
          </cell>
          <cell r="I8553" t="str">
            <v>Adm.omk</v>
          </cell>
          <cell r="V8553">
            <v>6046.079999999999</v>
          </cell>
        </row>
        <row r="8554">
          <cell r="A8554" t="str">
            <v>NORDDJURS</v>
          </cell>
          <cell r="C8554" t="str">
            <v>TELETAXI</v>
          </cell>
          <cell r="I8554" t="str">
            <v>EB</v>
          </cell>
          <cell r="V8554">
            <v>2353</v>
          </cell>
        </row>
        <row r="8555">
          <cell r="A8555" t="str">
            <v>NORDDJURS</v>
          </cell>
          <cell r="C8555" t="str">
            <v>TELETAXI</v>
          </cell>
          <cell r="I8555" t="str">
            <v>Ture</v>
          </cell>
          <cell r="V8555">
            <v>188</v>
          </cell>
        </row>
        <row r="8556">
          <cell r="A8556" t="str">
            <v>NORDDJURS</v>
          </cell>
          <cell r="C8556" t="str">
            <v>TELETAXI</v>
          </cell>
          <cell r="I8556" t="str">
            <v>Rejselængde</v>
          </cell>
          <cell r="V8556">
            <v>2160</v>
          </cell>
        </row>
        <row r="8557">
          <cell r="A8557" t="str">
            <v>NORDDJURS</v>
          </cell>
          <cell r="C8557" t="str">
            <v>TELETAXI</v>
          </cell>
          <cell r="I8557" t="str">
            <v>Passagerer</v>
          </cell>
          <cell r="V8557">
            <v>207</v>
          </cell>
        </row>
        <row r="8558">
          <cell r="A8558" t="str">
            <v>NORDDJURS</v>
          </cell>
          <cell r="C8558" t="str">
            <v>TELETAXI</v>
          </cell>
          <cell r="I8558" t="str">
            <v>Netto</v>
          </cell>
          <cell r="V8558">
            <v>1204.51</v>
          </cell>
        </row>
        <row r="8559">
          <cell r="A8559" t="str">
            <v>NORDDJURS</v>
          </cell>
          <cell r="C8559" t="str">
            <v>TELETAXI</v>
          </cell>
          <cell r="I8559" t="str">
            <v>Adm.omk</v>
          </cell>
          <cell r="V8559">
            <v>128.63999999999999</v>
          </cell>
        </row>
        <row r="8560">
          <cell r="A8560" t="str">
            <v>NORDDJURS</v>
          </cell>
          <cell r="C8560" t="str">
            <v>TELETAXI</v>
          </cell>
          <cell r="I8560" t="str">
            <v>EB</v>
          </cell>
          <cell r="V8560">
            <v>44</v>
          </cell>
        </row>
        <row r="8561">
          <cell r="A8561" t="str">
            <v>NORDDJURS</v>
          </cell>
          <cell r="C8561" t="str">
            <v>TELETAXI</v>
          </cell>
          <cell r="I8561" t="str">
            <v>Ture</v>
          </cell>
          <cell r="V8561">
            <v>4</v>
          </cell>
        </row>
        <row r="8562">
          <cell r="A8562" t="str">
            <v>NORDDJURS</v>
          </cell>
          <cell r="C8562" t="str">
            <v>TELETAXI</v>
          </cell>
          <cell r="I8562" t="str">
            <v>Rejselængde</v>
          </cell>
          <cell r="V8562">
            <v>63</v>
          </cell>
        </row>
        <row r="8563">
          <cell r="A8563" t="str">
            <v>NORDDJURS</v>
          </cell>
          <cell r="C8563" t="str">
            <v>TELETAXI</v>
          </cell>
          <cell r="I8563" t="str">
            <v>Passagerer</v>
          </cell>
          <cell r="V8563">
            <v>5</v>
          </cell>
        </row>
        <row r="8564">
          <cell r="A8564" t="str">
            <v>NORDDJURS</v>
          </cell>
          <cell r="C8564" t="str">
            <v>TELETAXI</v>
          </cell>
          <cell r="I8564" t="str">
            <v>Netto</v>
          </cell>
          <cell r="V8564">
            <v>5379.95</v>
          </cell>
        </row>
        <row r="8565">
          <cell r="A8565" t="str">
            <v>NORDDJURS</v>
          </cell>
          <cell r="C8565" t="str">
            <v>TELETAXI</v>
          </cell>
          <cell r="I8565" t="str">
            <v>Adm.omk</v>
          </cell>
          <cell r="V8565">
            <v>803.99999999999977</v>
          </cell>
        </row>
        <row r="8566">
          <cell r="A8566" t="str">
            <v>NORDDJURS</v>
          </cell>
          <cell r="C8566" t="str">
            <v>TELETAXI</v>
          </cell>
          <cell r="I8566" t="str">
            <v>EB</v>
          </cell>
          <cell r="V8566">
            <v>0</v>
          </cell>
        </row>
        <row r="8567">
          <cell r="A8567" t="str">
            <v>NORDDJURS</v>
          </cell>
          <cell r="C8567" t="str">
            <v>TELETAXI</v>
          </cell>
          <cell r="I8567" t="str">
            <v>Ture</v>
          </cell>
          <cell r="V8567">
            <v>25</v>
          </cell>
        </row>
        <row r="8568">
          <cell r="A8568" t="str">
            <v>NORDDJURS</v>
          </cell>
          <cell r="C8568" t="str">
            <v>TELETAXI</v>
          </cell>
          <cell r="I8568" t="str">
            <v>Rejselængde</v>
          </cell>
          <cell r="V8568">
            <v>312</v>
          </cell>
        </row>
        <row r="8569">
          <cell r="A8569" t="str">
            <v>NORDDJURS</v>
          </cell>
          <cell r="C8569" t="str">
            <v>TELETAXI</v>
          </cell>
          <cell r="I8569" t="str">
            <v>Passagerer</v>
          </cell>
          <cell r="V8569">
            <v>25</v>
          </cell>
        </row>
        <row r="8570">
          <cell r="A8570" t="str">
            <v>NORDDJURS</v>
          </cell>
          <cell r="C8570" t="str">
            <v>TELETAXI</v>
          </cell>
          <cell r="I8570" t="str">
            <v>Netto</v>
          </cell>
          <cell r="V8570">
            <v>289.97000000000003</v>
          </cell>
        </row>
        <row r="8571">
          <cell r="A8571" t="str">
            <v>NORDDJURS</v>
          </cell>
          <cell r="C8571" t="str">
            <v>TELETAXI</v>
          </cell>
          <cell r="I8571" t="str">
            <v>Adm.omk</v>
          </cell>
          <cell r="V8571">
            <v>32.159999999999997</v>
          </cell>
        </row>
        <row r="8572">
          <cell r="A8572" t="str">
            <v>NORDDJURS</v>
          </cell>
          <cell r="C8572" t="str">
            <v>TELETAXI</v>
          </cell>
          <cell r="I8572" t="str">
            <v>EB</v>
          </cell>
          <cell r="V8572">
            <v>0</v>
          </cell>
        </row>
        <row r="8573">
          <cell r="A8573" t="str">
            <v>NORDDJURS</v>
          </cell>
          <cell r="C8573" t="str">
            <v>TELETAXI</v>
          </cell>
          <cell r="I8573" t="str">
            <v>Ture</v>
          </cell>
          <cell r="V8573">
            <v>1</v>
          </cell>
        </row>
        <row r="8574">
          <cell r="A8574" t="str">
            <v>NORDDJURS</v>
          </cell>
          <cell r="C8574" t="str">
            <v>TELETAXI</v>
          </cell>
          <cell r="I8574" t="str">
            <v>Rejselængde</v>
          </cell>
          <cell r="V8574">
            <v>19</v>
          </cell>
        </row>
        <row r="8575">
          <cell r="A8575" t="str">
            <v>NORDDJURS</v>
          </cell>
          <cell r="C8575" t="str">
            <v>TELETAXI</v>
          </cell>
          <cell r="I8575" t="str">
            <v>Passagerer</v>
          </cell>
          <cell r="V8575">
            <v>1</v>
          </cell>
        </row>
        <row r="8576">
          <cell r="A8576" t="str">
            <v>NORDDJURS</v>
          </cell>
          <cell r="C8576" t="str">
            <v>TELETAXI</v>
          </cell>
          <cell r="I8576" t="str">
            <v>Netto</v>
          </cell>
          <cell r="V8576">
            <v>194.57</v>
          </cell>
        </row>
        <row r="8577">
          <cell r="A8577" t="str">
            <v>NORDDJURS</v>
          </cell>
          <cell r="C8577" t="str">
            <v>TELETAXI</v>
          </cell>
          <cell r="I8577" t="str">
            <v>Adm.omk</v>
          </cell>
          <cell r="V8577">
            <v>32.159999999999997</v>
          </cell>
        </row>
        <row r="8578">
          <cell r="A8578" t="str">
            <v>NORDDJURS</v>
          </cell>
          <cell r="C8578" t="str">
            <v>TELETAXI</v>
          </cell>
          <cell r="I8578" t="str">
            <v>EB</v>
          </cell>
          <cell r="V8578">
            <v>0</v>
          </cell>
        </row>
        <row r="8579">
          <cell r="A8579" t="str">
            <v>NORDDJURS</v>
          </cell>
          <cell r="C8579" t="str">
            <v>TELETAXI</v>
          </cell>
          <cell r="I8579" t="str">
            <v>Ture</v>
          </cell>
          <cell r="V8579">
            <v>1</v>
          </cell>
        </row>
        <row r="8580">
          <cell r="A8580" t="str">
            <v>NORDDJURS</v>
          </cell>
          <cell r="C8580" t="str">
            <v>TELETAXI</v>
          </cell>
          <cell r="I8580" t="str">
            <v>Rejselængde</v>
          </cell>
          <cell r="V8580">
            <v>19</v>
          </cell>
        </row>
        <row r="8581">
          <cell r="A8581" t="str">
            <v>NORDDJURS</v>
          </cell>
          <cell r="C8581" t="str">
            <v>TELETAXI</v>
          </cell>
          <cell r="I8581" t="str">
            <v>Passagerer</v>
          </cell>
          <cell r="V8581">
            <v>1</v>
          </cell>
        </row>
        <row r="8582">
          <cell r="A8582" t="str">
            <v>NORDDJURS</v>
          </cell>
          <cell r="C8582" t="str">
            <v>TELETAXI</v>
          </cell>
          <cell r="I8582" t="str">
            <v>Netto</v>
          </cell>
          <cell r="V8582">
            <v>306.14999999999998</v>
          </cell>
        </row>
        <row r="8583">
          <cell r="A8583" t="str">
            <v>NORDDJURS</v>
          </cell>
          <cell r="C8583" t="str">
            <v>TELETAXI</v>
          </cell>
          <cell r="I8583" t="str">
            <v>Adm.omk</v>
          </cell>
          <cell r="V8583">
            <v>32.159999999999997</v>
          </cell>
        </row>
        <row r="8584">
          <cell r="A8584" t="str">
            <v>NORDDJURS</v>
          </cell>
          <cell r="C8584" t="str">
            <v>TELETAXI</v>
          </cell>
          <cell r="I8584" t="str">
            <v>EB</v>
          </cell>
          <cell r="V8584">
            <v>0</v>
          </cell>
        </row>
        <row r="8585">
          <cell r="A8585" t="str">
            <v>NORDDJURS</v>
          </cell>
          <cell r="C8585" t="str">
            <v>TELETAXI</v>
          </cell>
          <cell r="I8585" t="str">
            <v>Ture</v>
          </cell>
          <cell r="V8585">
            <v>1</v>
          </cell>
        </row>
        <row r="8586">
          <cell r="A8586" t="str">
            <v>NORDDJURS</v>
          </cell>
          <cell r="C8586" t="str">
            <v>TELETAXI</v>
          </cell>
          <cell r="I8586" t="str">
            <v>Rejselængde</v>
          </cell>
          <cell r="V8586">
            <v>19</v>
          </cell>
        </row>
        <row r="8587">
          <cell r="A8587" t="str">
            <v>NORDDJURS</v>
          </cell>
          <cell r="C8587" t="str">
            <v>TELETAXI</v>
          </cell>
          <cell r="I8587" t="str">
            <v>Passagerer</v>
          </cell>
          <cell r="V8587">
            <v>1</v>
          </cell>
        </row>
        <row r="8588">
          <cell r="A8588" t="str">
            <v>NORDDJURS</v>
          </cell>
          <cell r="C8588" t="str">
            <v>TELETAXI</v>
          </cell>
          <cell r="I8588" t="str">
            <v>Netto</v>
          </cell>
          <cell r="V8588">
            <v>2491.9000000000005</v>
          </cell>
        </row>
        <row r="8589">
          <cell r="A8589" t="str">
            <v>NORDDJURS</v>
          </cell>
          <cell r="C8589" t="str">
            <v>TELETAXI</v>
          </cell>
          <cell r="I8589" t="str">
            <v>Adm.omk</v>
          </cell>
          <cell r="V8589">
            <v>353.75999999999988</v>
          </cell>
        </row>
        <row r="8590">
          <cell r="A8590" t="str">
            <v>NORDDJURS</v>
          </cell>
          <cell r="C8590" t="str">
            <v>TELETAXI</v>
          </cell>
          <cell r="I8590" t="str">
            <v>EB</v>
          </cell>
          <cell r="V8590">
            <v>0</v>
          </cell>
        </row>
        <row r="8591">
          <cell r="A8591" t="str">
            <v>NORDDJURS</v>
          </cell>
          <cell r="C8591" t="str">
            <v>TELETAXI</v>
          </cell>
          <cell r="I8591" t="str">
            <v>Ture</v>
          </cell>
          <cell r="V8591">
            <v>11</v>
          </cell>
        </row>
        <row r="8592">
          <cell r="A8592" t="str">
            <v>NORDDJURS</v>
          </cell>
          <cell r="C8592" t="str">
            <v>TELETAXI</v>
          </cell>
          <cell r="I8592" t="str">
            <v>Rejselængde</v>
          </cell>
          <cell r="V8592">
            <v>145</v>
          </cell>
        </row>
        <row r="8593">
          <cell r="A8593" t="str">
            <v>NORDDJURS</v>
          </cell>
          <cell r="C8593" t="str">
            <v>TELETAXI</v>
          </cell>
          <cell r="I8593" t="str">
            <v>Passagerer</v>
          </cell>
          <cell r="V8593">
            <v>13</v>
          </cell>
        </row>
        <row r="8594">
          <cell r="A8594" t="str">
            <v>NORDDJURS</v>
          </cell>
          <cell r="C8594" t="str">
            <v>TELETAXI</v>
          </cell>
          <cell r="I8594" t="str">
            <v>Netto</v>
          </cell>
          <cell r="V8594">
            <v>16820.099999999999</v>
          </cell>
        </row>
        <row r="8595">
          <cell r="A8595" t="str">
            <v>NORDDJURS</v>
          </cell>
          <cell r="C8595" t="str">
            <v>TELETAXI</v>
          </cell>
          <cell r="I8595" t="str">
            <v>Adm.omk</v>
          </cell>
          <cell r="V8595">
            <v>2283.36</v>
          </cell>
        </row>
        <row r="8596">
          <cell r="A8596" t="str">
            <v>NORDDJURS</v>
          </cell>
          <cell r="C8596" t="str">
            <v>TELETAXI</v>
          </cell>
          <cell r="I8596" t="str">
            <v>EB</v>
          </cell>
          <cell r="V8596">
            <v>422</v>
          </cell>
        </row>
        <row r="8597">
          <cell r="A8597" t="str">
            <v>NORDDJURS</v>
          </cell>
          <cell r="C8597" t="str">
            <v>TELETAXI</v>
          </cell>
          <cell r="I8597" t="str">
            <v>Ture</v>
          </cell>
          <cell r="V8597">
            <v>71</v>
          </cell>
        </row>
        <row r="8598">
          <cell r="A8598" t="str">
            <v>NORDDJURS</v>
          </cell>
          <cell r="C8598" t="str">
            <v>TELETAXI</v>
          </cell>
          <cell r="I8598" t="str">
            <v>Rejselængde</v>
          </cell>
          <cell r="V8598">
            <v>806</v>
          </cell>
        </row>
        <row r="8599">
          <cell r="A8599" t="str">
            <v>NORDDJURS</v>
          </cell>
          <cell r="C8599" t="str">
            <v>TELETAXI</v>
          </cell>
          <cell r="I8599" t="str">
            <v>Passagerer</v>
          </cell>
          <cell r="V8599">
            <v>79</v>
          </cell>
        </row>
        <row r="8600">
          <cell r="A8600" t="str">
            <v>NORDDJURS</v>
          </cell>
          <cell r="C8600" t="str">
            <v>TELETAXI</v>
          </cell>
          <cell r="I8600" t="str">
            <v>Netto</v>
          </cell>
          <cell r="V8600">
            <v>72422.3</v>
          </cell>
        </row>
        <row r="8601">
          <cell r="A8601" t="str">
            <v>NORDDJURS</v>
          </cell>
          <cell r="C8601" t="str">
            <v>TELETAXI</v>
          </cell>
          <cell r="I8601" t="str">
            <v>Adm.omk</v>
          </cell>
          <cell r="V8601">
            <v>8425.92</v>
          </cell>
        </row>
        <row r="8602">
          <cell r="A8602" t="str">
            <v>NORDDJURS</v>
          </cell>
          <cell r="C8602" t="str">
            <v>TELETAXI</v>
          </cell>
          <cell r="I8602" t="str">
            <v>EB</v>
          </cell>
          <cell r="V8602">
            <v>11491</v>
          </cell>
        </row>
        <row r="8603">
          <cell r="A8603" t="str">
            <v>NORDDJURS</v>
          </cell>
          <cell r="C8603" t="str">
            <v>TELETAXI</v>
          </cell>
          <cell r="I8603" t="str">
            <v>Ture</v>
          </cell>
          <cell r="V8603">
            <v>262</v>
          </cell>
        </row>
        <row r="8604">
          <cell r="A8604" t="str">
            <v>NORDDJURS</v>
          </cell>
          <cell r="C8604" t="str">
            <v>TELETAXI</v>
          </cell>
          <cell r="I8604" t="str">
            <v>Rejselængde</v>
          </cell>
          <cell r="V8604">
            <v>3523</v>
          </cell>
        </row>
        <row r="8605">
          <cell r="A8605" t="str">
            <v>NORDDJURS</v>
          </cell>
          <cell r="C8605" t="str">
            <v>TELETAXI</v>
          </cell>
          <cell r="I8605" t="str">
            <v>Passagerer</v>
          </cell>
          <cell r="V8605">
            <v>337</v>
          </cell>
        </row>
        <row r="8606">
          <cell r="A8606" t="str">
            <v>NORDDJURS</v>
          </cell>
          <cell r="C8606" t="str">
            <v>TELETAXI</v>
          </cell>
          <cell r="I8606" t="str">
            <v>Netto</v>
          </cell>
          <cell r="V8606">
            <v>1609.73</v>
          </cell>
        </row>
        <row r="8607">
          <cell r="A8607" t="str">
            <v>NORDDJURS</v>
          </cell>
          <cell r="C8607" t="str">
            <v>TELETAXI</v>
          </cell>
          <cell r="I8607" t="str">
            <v>Adm.omk</v>
          </cell>
          <cell r="V8607">
            <v>192.95999999999998</v>
          </cell>
        </row>
        <row r="8608">
          <cell r="A8608" t="str">
            <v>NORDDJURS</v>
          </cell>
          <cell r="C8608" t="str">
            <v>TELETAXI</v>
          </cell>
          <cell r="I8608" t="str">
            <v>EB</v>
          </cell>
          <cell r="V8608">
            <v>79</v>
          </cell>
        </row>
        <row r="8609">
          <cell r="A8609" t="str">
            <v>NORDDJURS</v>
          </cell>
          <cell r="C8609" t="str">
            <v>TELETAXI</v>
          </cell>
          <cell r="I8609" t="str">
            <v>Ture</v>
          </cell>
          <cell r="V8609">
            <v>6</v>
          </cell>
        </row>
        <row r="8610">
          <cell r="A8610" t="str">
            <v>NORDDJURS</v>
          </cell>
          <cell r="C8610" t="str">
            <v>TELETAXI</v>
          </cell>
          <cell r="I8610" t="str">
            <v>Rejselængde</v>
          </cell>
          <cell r="V8610">
            <v>75</v>
          </cell>
        </row>
        <row r="8611">
          <cell r="A8611" t="str">
            <v>NORDDJURS</v>
          </cell>
          <cell r="C8611" t="str">
            <v>TELETAXI</v>
          </cell>
          <cell r="I8611" t="str">
            <v>Passagerer</v>
          </cell>
          <cell r="V8611">
            <v>6</v>
          </cell>
        </row>
        <row r="8612">
          <cell r="A8612" t="str">
            <v>NORDDJURS</v>
          </cell>
          <cell r="C8612" t="str">
            <v>TELETAXI</v>
          </cell>
          <cell r="I8612" t="str">
            <v>Netto</v>
          </cell>
          <cell r="V8612">
            <v>526.67999999999995</v>
          </cell>
        </row>
        <row r="8613">
          <cell r="A8613" t="str">
            <v>NORDDJURS</v>
          </cell>
          <cell r="C8613" t="str">
            <v>TELETAXI</v>
          </cell>
          <cell r="I8613" t="str">
            <v>Adm.omk</v>
          </cell>
          <cell r="V8613">
            <v>32.159999999999997</v>
          </cell>
        </row>
        <row r="8614">
          <cell r="A8614" t="str">
            <v>NORDDJURS</v>
          </cell>
          <cell r="C8614" t="str">
            <v>TELETAXI</v>
          </cell>
          <cell r="I8614" t="str">
            <v>EB</v>
          </cell>
          <cell r="V8614">
            <v>24</v>
          </cell>
        </row>
        <row r="8615">
          <cell r="A8615" t="str">
            <v>NORDDJURS</v>
          </cell>
          <cell r="C8615" t="str">
            <v>TELETAXI</v>
          </cell>
          <cell r="I8615" t="str">
            <v>Ture</v>
          </cell>
          <cell r="V8615">
            <v>1</v>
          </cell>
        </row>
        <row r="8616">
          <cell r="A8616" t="str">
            <v>NORDDJURS</v>
          </cell>
          <cell r="C8616" t="str">
            <v>TELETAXI</v>
          </cell>
          <cell r="I8616" t="str">
            <v>Rejselængde</v>
          </cell>
          <cell r="V8616">
            <v>6</v>
          </cell>
        </row>
        <row r="8617">
          <cell r="A8617" t="str">
            <v>NORDDJURS</v>
          </cell>
          <cell r="C8617" t="str">
            <v>TELETAXI</v>
          </cell>
          <cell r="I8617" t="str">
            <v>Passagerer</v>
          </cell>
          <cell r="V8617">
            <v>1</v>
          </cell>
        </row>
        <row r="8618">
          <cell r="A8618" t="str">
            <v>NORDDJURS</v>
          </cell>
          <cell r="C8618" t="str">
            <v>TELETAXI</v>
          </cell>
          <cell r="I8618" t="str">
            <v>Netto</v>
          </cell>
          <cell r="V8618">
            <v>1927.89</v>
          </cell>
        </row>
        <row r="8619">
          <cell r="A8619" t="str">
            <v>NORDDJURS</v>
          </cell>
          <cell r="C8619" t="str">
            <v>TELETAXI</v>
          </cell>
          <cell r="I8619" t="str">
            <v>Adm.omk</v>
          </cell>
          <cell r="V8619">
            <v>289.44</v>
          </cell>
        </row>
        <row r="8620">
          <cell r="A8620" t="str">
            <v>NORDDJURS</v>
          </cell>
          <cell r="C8620" t="str">
            <v>TELETAXI</v>
          </cell>
          <cell r="I8620" t="str">
            <v>EB</v>
          </cell>
          <cell r="V8620">
            <v>356</v>
          </cell>
        </row>
        <row r="8621">
          <cell r="A8621" t="str">
            <v>NORDDJURS</v>
          </cell>
          <cell r="C8621" t="str">
            <v>TELETAXI</v>
          </cell>
          <cell r="I8621" t="str">
            <v>Ture</v>
          </cell>
          <cell r="V8621">
            <v>9</v>
          </cell>
        </row>
        <row r="8622">
          <cell r="A8622" t="str">
            <v>NORDDJURS</v>
          </cell>
          <cell r="C8622" t="str">
            <v>TELETAXI</v>
          </cell>
          <cell r="I8622" t="str">
            <v>Rejselængde</v>
          </cell>
          <cell r="V8622">
            <v>146</v>
          </cell>
        </row>
        <row r="8623">
          <cell r="A8623" t="str">
            <v>NORDDJURS</v>
          </cell>
          <cell r="C8623" t="str">
            <v>TELETAXI</v>
          </cell>
          <cell r="I8623" t="str">
            <v>Passagerer</v>
          </cell>
          <cell r="V8623">
            <v>9</v>
          </cell>
        </row>
        <row r="8624">
          <cell r="A8624" t="str">
            <v>NORDDJURS</v>
          </cell>
          <cell r="C8624" t="str">
            <v>TELETAXI</v>
          </cell>
          <cell r="I8624" t="str">
            <v>Netto</v>
          </cell>
          <cell r="V8624">
            <v>4107.66</v>
          </cell>
        </row>
        <row r="8625">
          <cell r="A8625" t="str">
            <v>NORDDJURS</v>
          </cell>
          <cell r="C8625" t="str">
            <v>TELETAXI</v>
          </cell>
          <cell r="I8625" t="str">
            <v>Adm.omk</v>
          </cell>
          <cell r="V8625">
            <v>514.55999999999995</v>
          </cell>
        </row>
        <row r="8626">
          <cell r="A8626" t="str">
            <v>NORDDJURS</v>
          </cell>
          <cell r="C8626" t="str">
            <v>TELETAXI</v>
          </cell>
          <cell r="I8626" t="str">
            <v>EB</v>
          </cell>
          <cell r="V8626">
            <v>0</v>
          </cell>
        </row>
        <row r="8627">
          <cell r="A8627" t="str">
            <v>NORDDJURS</v>
          </cell>
          <cell r="C8627" t="str">
            <v>TELETAXI</v>
          </cell>
          <cell r="I8627" t="str">
            <v>Ture</v>
          </cell>
          <cell r="V8627">
            <v>16</v>
          </cell>
        </row>
        <row r="8628">
          <cell r="A8628" t="str">
            <v>NORDDJURS</v>
          </cell>
          <cell r="C8628" t="str">
            <v>TELETAXI</v>
          </cell>
          <cell r="I8628" t="str">
            <v>Rejselængde</v>
          </cell>
          <cell r="V8628">
            <v>193</v>
          </cell>
        </row>
        <row r="8629">
          <cell r="A8629" t="str">
            <v>NORDDJURS</v>
          </cell>
          <cell r="C8629" t="str">
            <v>TELETAXI</v>
          </cell>
          <cell r="I8629" t="str">
            <v>Passagerer</v>
          </cell>
          <cell r="V8629">
            <v>21</v>
          </cell>
        </row>
        <row r="8630">
          <cell r="A8630" t="str">
            <v>NORDDJURS</v>
          </cell>
          <cell r="C8630" t="str">
            <v>TELETAXI</v>
          </cell>
          <cell r="I8630" t="str">
            <v>Netto</v>
          </cell>
          <cell r="V8630">
            <v>1602.7399999999998</v>
          </cell>
        </row>
        <row r="8631">
          <cell r="A8631" t="str">
            <v>NORDDJURS</v>
          </cell>
          <cell r="C8631" t="str">
            <v>TELETAXI</v>
          </cell>
          <cell r="I8631" t="str">
            <v>Adm.omk</v>
          </cell>
          <cell r="V8631">
            <v>289.43999999999994</v>
          </cell>
        </row>
        <row r="8632">
          <cell r="A8632" t="str">
            <v>NORDDJURS</v>
          </cell>
          <cell r="C8632" t="str">
            <v>TELETAXI</v>
          </cell>
          <cell r="I8632" t="str">
            <v>EB</v>
          </cell>
          <cell r="V8632">
            <v>22</v>
          </cell>
        </row>
        <row r="8633">
          <cell r="A8633" t="str">
            <v>NORDDJURS</v>
          </cell>
          <cell r="C8633" t="str">
            <v>TELETAXI</v>
          </cell>
          <cell r="I8633" t="str">
            <v>Ture</v>
          </cell>
          <cell r="V8633">
            <v>9</v>
          </cell>
        </row>
        <row r="8634">
          <cell r="A8634" t="str">
            <v>NORDDJURS</v>
          </cell>
          <cell r="C8634" t="str">
            <v>TELETAXI</v>
          </cell>
          <cell r="I8634" t="str">
            <v>Rejselængde</v>
          </cell>
          <cell r="V8634">
            <v>106</v>
          </cell>
        </row>
        <row r="8635">
          <cell r="A8635" t="str">
            <v>NORDDJURS</v>
          </cell>
          <cell r="C8635" t="str">
            <v>TELETAXI</v>
          </cell>
          <cell r="I8635" t="str">
            <v>Passagerer</v>
          </cell>
          <cell r="V8635">
            <v>9</v>
          </cell>
        </row>
        <row r="8636">
          <cell r="A8636" t="str">
            <v>NORDDJURS</v>
          </cell>
          <cell r="C8636" t="str">
            <v>TELETAXI</v>
          </cell>
          <cell r="I8636" t="str">
            <v>Netto</v>
          </cell>
          <cell r="V8636">
            <v>24895.879999999997</v>
          </cell>
        </row>
        <row r="8637">
          <cell r="A8637" t="str">
            <v>NORDDJURS</v>
          </cell>
          <cell r="C8637" t="str">
            <v>TELETAXI</v>
          </cell>
          <cell r="I8637" t="str">
            <v>Adm.omk</v>
          </cell>
          <cell r="V8637">
            <v>3891.3599999999997</v>
          </cell>
        </row>
        <row r="8638">
          <cell r="A8638" t="str">
            <v>NORDDJURS</v>
          </cell>
          <cell r="C8638" t="str">
            <v>TELETAXI</v>
          </cell>
          <cell r="I8638" t="str">
            <v>EB</v>
          </cell>
          <cell r="V8638">
            <v>4461</v>
          </cell>
        </row>
        <row r="8639">
          <cell r="A8639" t="str">
            <v>NORDDJURS</v>
          </cell>
          <cell r="C8639" t="str">
            <v>TELETAXI</v>
          </cell>
          <cell r="I8639" t="str">
            <v>Ture</v>
          </cell>
          <cell r="V8639">
            <v>121</v>
          </cell>
        </row>
        <row r="8640">
          <cell r="A8640" t="str">
            <v>NORDDJURS</v>
          </cell>
          <cell r="C8640" t="str">
            <v>TELETAXI</v>
          </cell>
          <cell r="I8640" t="str">
            <v>Rejselængde</v>
          </cell>
          <cell r="V8640">
            <v>1542</v>
          </cell>
        </row>
        <row r="8641">
          <cell r="A8641" t="str">
            <v>NORDDJURS</v>
          </cell>
          <cell r="C8641" t="str">
            <v>TELETAXI</v>
          </cell>
          <cell r="I8641" t="str">
            <v>Passagerer</v>
          </cell>
          <cell r="V8641">
            <v>132</v>
          </cell>
        </row>
        <row r="8642">
          <cell r="A8642" t="str">
            <v>NORDDJURS</v>
          </cell>
          <cell r="C8642" t="str">
            <v>TELETAXI</v>
          </cell>
          <cell r="I8642" t="str">
            <v>Netto</v>
          </cell>
          <cell r="V8642">
            <v>235707.3</v>
          </cell>
        </row>
        <row r="8643">
          <cell r="A8643" t="str">
            <v>NORDDJURS</v>
          </cell>
          <cell r="C8643" t="str">
            <v>TELETAXI</v>
          </cell>
          <cell r="I8643" t="str">
            <v>Adm.omk</v>
          </cell>
          <cell r="V8643">
            <v>28204.32</v>
          </cell>
        </row>
        <row r="8644">
          <cell r="A8644" t="str">
            <v>NORDDJURS</v>
          </cell>
          <cell r="C8644" t="str">
            <v>TELETAXI</v>
          </cell>
          <cell r="I8644" t="str">
            <v>EB</v>
          </cell>
          <cell r="V8644">
            <v>4575</v>
          </cell>
        </row>
        <row r="8645">
          <cell r="A8645" t="str">
            <v>NORDDJURS</v>
          </cell>
          <cell r="C8645" t="str">
            <v>TELETAXI</v>
          </cell>
          <cell r="I8645" t="str">
            <v>Ture</v>
          </cell>
          <cell r="V8645">
            <v>877</v>
          </cell>
        </row>
        <row r="8646">
          <cell r="A8646" t="str">
            <v>NORDDJURS</v>
          </cell>
          <cell r="C8646" t="str">
            <v>TELETAXI</v>
          </cell>
          <cell r="I8646" t="str">
            <v>Rejselængde</v>
          </cell>
          <cell r="V8646">
            <v>11244</v>
          </cell>
        </row>
        <row r="8647">
          <cell r="A8647" t="str">
            <v>NORDDJURS</v>
          </cell>
          <cell r="C8647" t="str">
            <v>TELETAXI</v>
          </cell>
          <cell r="I8647" t="str">
            <v>Passagerer</v>
          </cell>
          <cell r="V8647">
            <v>925</v>
          </cell>
        </row>
        <row r="8648">
          <cell r="A8648" t="str">
            <v>NORDDJURS</v>
          </cell>
          <cell r="C8648" t="str">
            <v>TELETAXI</v>
          </cell>
          <cell r="I8648" t="str">
            <v>Netto</v>
          </cell>
          <cell r="V8648">
            <v>2155.58</v>
          </cell>
        </row>
        <row r="8649">
          <cell r="A8649" t="str">
            <v>NORDDJURS</v>
          </cell>
          <cell r="C8649" t="str">
            <v>TELETAXI</v>
          </cell>
          <cell r="I8649" t="str">
            <v>Adm.omk</v>
          </cell>
          <cell r="V8649">
            <v>353.76</v>
          </cell>
        </row>
        <row r="8650">
          <cell r="A8650" t="str">
            <v>NORDDJURS</v>
          </cell>
          <cell r="C8650" t="str">
            <v>TELETAXI</v>
          </cell>
          <cell r="I8650" t="str">
            <v>EB</v>
          </cell>
          <cell r="V8650">
            <v>0</v>
          </cell>
        </row>
        <row r="8651">
          <cell r="A8651" t="str">
            <v>NORDDJURS</v>
          </cell>
          <cell r="C8651" t="str">
            <v>TELETAXI</v>
          </cell>
          <cell r="I8651" t="str">
            <v>Ture</v>
          </cell>
          <cell r="V8651">
            <v>11</v>
          </cell>
        </row>
        <row r="8652">
          <cell r="A8652" t="str">
            <v>NORDDJURS</v>
          </cell>
          <cell r="C8652" t="str">
            <v>TELETAXI</v>
          </cell>
          <cell r="I8652" t="str">
            <v>Rejselængde</v>
          </cell>
          <cell r="V8652">
            <v>99</v>
          </cell>
        </row>
        <row r="8653">
          <cell r="A8653" t="str">
            <v>NORDDJURS</v>
          </cell>
          <cell r="C8653" t="str">
            <v>TELETAXI</v>
          </cell>
          <cell r="I8653" t="str">
            <v>Passagerer</v>
          </cell>
          <cell r="V8653">
            <v>11</v>
          </cell>
        </row>
        <row r="8654">
          <cell r="A8654" t="str">
            <v>NORDDJURS</v>
          </cell>
          <cell r="C8654" t="str">
            <v>TELETAXI</v>
          </cell>
          <cell r="I8654" t="str">
            <v>Netto</v>
          </cell>
          <cell r="V8654">
            <v>887.75</v>
          </cell>
        </row>
        <row r="8655">
          <cell r="A8655" t="str">
            <v>NORDDJURS</v>
          </cell>
          <cell r="C8655" t="str">
            <v>TELETAXI</v>
          </cell>
          <cell r="I8655" t="str">
            <v>Adm.omk</v>
          </cell>
          <cell r="V8655">
            <v>128.63999999999999</v>
          </cell>
        </row>
        <row r="8656">
          <cell r="A8656" t="str">
            <v>NORDDJURS</v>
          </cell>
          <cell r="C8656" t="str">
            <v>TELETAXI</v>
          </cell>
          <cell r="I8656" t="str">
            <v>EB</v>
          </cell>
          <cell r="V8656">
            <v>116</v>
          </cell>
        </row>
        <row r="8657">
          <cell r="A8657" t="str">
            <v>NORDDJURS</v>
          </cell>
          <cell r="C8657" t="str">
            <v>TELETAXI</v>
          </cell>
          <cell r="I8657" t="str">
            <v>Ture</v>
          </cell>
          <cell r="V8657">
            <v>4</v>
          </cell>
        </row>
        <row r="8658">
          <cell r="A8658" t="str">
            <v>NORDDJURS</v>
          </cell>
          <cell r="C8658" t="str">
            <v>TELETAXI</v>
          </cell>
          <cell r="I8658" t="str">
            <v>Rejselængde</v>
          </cell>
          <cell r="V8658">
            <v>36</v>
          </cell>
        </row>
        <row r="8659">
          <cell r="A8659" t="str">
            <v>NORDDJURS</v>
          </cell>
          <cell r="C8659" t="str">
            <v>TELETAXI</v>
          </cell>
          <cell r="I8659" t="str">
            <v>Passagerer</v>
          </cell>
          <cell r="V8659">
            <v>4</v>
          </cell>
        </row>
        <row r="8660">
          <cell r="A8660" t="str">
            <v>NORDDJURS</v>
          </cell>
          <cell r="C8660" t="str">
            <v>TELETAXI</v>
          </cell>
          <cell r="I8660" t="str">
            <v>Netto</v>
          </cell>
          <cell r="V8660">
            <v>1246.26</v>
          </cell>
        </row>
        <row r="8661">
          <cell r="A8661" t="str">
            <v>NORDDJURS</v>
          </cell>
          <cell r="C8661" t="str">
            <v>TELETAXI</v>
          </cell>
          <cell r="I8661" t="str">
            <v>Adm.omk</v>
          </cell>
          <cell r="V8661">
            <v>225.12</v>
          </cell>
        </row>
        <row r="8662">
          <cell r="A8662" t="str">
            <v>NORDDJURS</v>
          </cell>
          <cell r="C8662" t="str">
            <v>TELETAXI</v>
          </cell>
          <cell r="I8662" t="str">
            <v>EB</v>
          </cell>
          <cell r="V8662">
            <v>192</v>
          </cell>
        </row>
        <row r="8663">
          <cell r="A8663" t="str">
            <v>NORDDJURS</v>
          </cell>
          <cell r="C8663" t="str">
            <v>TELETAXI</v>
          </cell>
          <cell r="I8663" t="str">
            <v>Ture</v>
          </cell>
          <cell r="V8663">
            <v>7</v>
          </cell>
        </row>
        <row r="8664">
          <cell r="A8664" t="str">
            <v>NORDDJURS</v>
          </cell>
          <cell r="C8664" t="str">
            <v>TELETAXI</v>
          </cell>
          <cell r="I8664" t="str">
            <v>Rejselængde</v>
          </cell>
          <cell r="V8664">
            <v>63</v>
          </cell>
        </row>
        <row r="8665">
          <cell r="A8665" t="str">
            <v>NORDDJURS</v>
          </cell>
          <cell r="C8665" t="str">
            <v>TELETAXI</v>
          </cell>
          <cell r="I8665" t="str">
            <v>Passagerer</v>
          </cell>
          <cell r="V8665">
            <v>8</v>
          </cell>
        </row>
        <row r="8666">
          <cell r="A8666" t="str">
            <v>NORDDJURS</v>
          </cell>
          <cell r="C8666" t="str">
            <v>TELETAXI</v>
          </cell>
          <cell r="I8666" t="str">
            <v>Netto</v>
          </cell>
          <cell r="V8666">
            <v>310.39</v>
          </cell>
        </row>
        <row r="8667">
          <cell r="A8667" t="str">
            <v>NORDDJURS</v>
          </cell>
          <cell r="C8667" t="str">
            <v>TELETAXI</v>
          </cell>
          <cell r="I8667" t="str">
            <v>Adm.omk</v>
          </cell>
          <cell r="V8667">
            <v>64.319999999999993</v>
          </cell>
        </row>
        <row r="8668">
          <cell r="A8668" t="str">
            <v>NORDDJURS</v>
          </cell>
          <cell r="C8668" t="str">
            <v>TELETAXI</v>
          </cell>
          <cell r="I8668" t="str">
            <v>EB</v>
          </cell>
          <cell r="V8668">
            <v>0</v>
          </cell>
        </row>
        <row r="8669">
          <cell r="A8669" t="str">
            <v>NORDDJURS</v>
          </cell>
          <cell r="C8669" t="str">
            <v>TELETAXI</v>
          </cell>
          <cell r="I8669" t="str">
            <v>Ture</v>
          </cell>
          <cell r="V8669">
            <v>2</v>
          </cell>
        </row>
        <row r="8670">
          <cell r="A8670" t="str">
            <v>NORDDJURS</v>
          </cell>
          <cell r="C8670" t="str">
            <v>TELETAXI</v>
          </cell>
          <cell r="I8670" t="str">
            <v>Rejselængde</v>
          </cell>
          <cell r="V8670">
            <v>12</v>
          </cell>
        </row>
        <row r="8671">
          <cell r="A8671" t="str">
            <v>NORDDJURS</v>
          </cell>
          <cell r="C8671" t="str">
            <v>TELETAXI</v>
          </cell>
          <cell r="I8671" t="str">
            <v>Passagerer</v>
          </cell>
          <cell r="V8671">
            <v>2</v>
          </cell>
        </row>
        <row r="8672">
          <cell r="A8672" t="str">
            <v>NORDDJURS</v>
          </cell>
          <cell r="C8672" t="str">
            <v>TELETAXI</v>
          </cell>
          <cell r="I8672" t="str">
            <v>Netto</v>
          </cell>
          <cell r="V8672">
            <v>1391.48</v>
          </cell>
        </row>
        <row r="8673">
          <cell r="A8673" t="str">
            <v>NORDDJURS</v>
          </cell>
          <cell r="C8673" t="str">
            <v>TELETAXI</v>
          </cell>
          <cell r="I8673" t="str">
            <v>Adm.omk</v>
          </cell>
          <cell r="V8673">
            <v>96.47999999999999</v>
          </cell>
        </row>
        <row r="8674">
          <cell r="A8674" t="str">
            <v>NORDDJURS</v>
          </cell>
          <cell r="C8674" t="str">
            <v>TELETAXI</v>
          </cell>
          <cell r="I8674" t="str">
            <v>EB</v>
          </cell>
          <cell r="V8674">
            <v>32</v>
          </cell>
        </row>
        <row r="8675">
          <cell r="A8675" t="str">
            <v>NORDDJURS</v>
          </cell>
          <cell r="C8675" t="str">
            <v>TELETAXI</v>
          </cell>
          <cell r="I8675" t="str">
            <v>Ture</v>
          </cell>
          <cell r="V8675">
            <v>3</v>
          </cell>
        </row>
        <row r="8676">
          <cell r="A8676" t="str">
            <v>NORDDJURS</v>
          </cell>
          <cell r="C8676" t="str">
            <v>TELETAXI</v>
          </cell>
          <cell r="I8676" t="str">
            <v>Rejselængde</v>
          </cell>
          <cell r="V8676">
            <v>94</v>
          </cell>
        </row>
        <row r="8677">
          <cell r="A8677" t="str">
            <v>NORDDJURS</v>
          </cell>
          <cell r="C8677" t="str">
            <v>TELETAXI</v>
          </cell>
          <cell r="I8677" t="str">
            <v>Passagerer</v>
          </cell>
          <cell r="V8677">
            <v>3</v>
          </cell>
        </row>
        <row r="8678">
          <cell r="A8678" t="str">
            <v>NORDDJURS</v>
          </cell>
          <cell r="C8678" t="str">
            <v>TELETAXI</v>
          </cell>
          <cell r="I8678" t="str">
            <v>Netto</v>
          </cell>
          <cell r="V8678">
            <v>247.05</v>
          </cell>
        </row>
        <row r="8679">
          <cell r="A8679" t="str">
            <v>NORDDJURS</v>
          </cell>
          <cell r="C8679" t="str">
            <v>TELETAXI</v>
          </cell>
          <cell r="I8679" t="str">
            <v>Adm.omk</v>
          </cell>
          <cell r="V8679">
            <v>32.159999999999997</v>
          </cell>
        </row>
        <row r="8680">
          <cell r="A8680" t="str">
            <v>NORDDJURS</v>
          </cell>
          <cell r="C8680" t="str">
            <v>TELETAXI</v>
          </cell>
          <cell r="I8680" t="str">
            <v>EB</v>
          </cell>
          <cell r="V8680">
            <v>0</v>
          </cell>
        </row>
        <row r="8681">
          <cell r="A8681" t="str">
            <v>NORDDJURS</v>
          </cell>
          <cell r="C8681" t="str">
            <v>TELETAXI</v>
          </cell>
          <cell r="I8681" t="str">
            <v>Ture</v>
          </cell>
          <cell r="V8681">
            <v>1</v>
          </cell>
        </row>
        <row r="8682">
          <cell r="A8682" t="str">
            <v>NORDDJURS</v>
          </cell>
          <cell r="C8682" t="str">
            <v>TELETAXI</v>
          </cell>
          <cell r="I8682" t="str">
            <v>Rejselængde</v>
          </cell>
          <cell r="V8682">
            <v>10</v>
          </cell>
        </row>
        <row r="8683">
          <cell r="A8683" t="str">
            <v>NORDDJURS</v>
          </cell>
          <cell r="C8683" t="str">
            <v>TELETAXI</v>
          </cell>
          <cell r="I8683" t="str">
            <v>Passagerer</v>
          </cell>
          <cell r="V8683">
            <v>2</v>
          </cell>
        </row>
        <row r="8684">
          <cell r="A8684" t="str">
            <v>NORDDJURS</v>
          </cell>
          <cell r="C8684" t="str">
            <v>TELETAXI</v>
          </cell>
          <cell r="I8684" t="str">
            <v>Netto</v>
          </cell>
          <cell r="V8684">
            <v>425.87</v>
          </cell>
        </row>
        <row r="8685">
          <cell r="A8685" t="str">
            <v>NORDDJURS</v>
          </cell>
          <cell r="C8685" t="str">
            <v>TELETAXI</v>
          </cell>
          <cell r="I8685" t="str">
            <v>Adm.omk</v>
          </cell>
          <cell r="V8685">
            <v>32.159999999999997</v>
          </cell>
        </row>
        <row r="8686">
          <cell r="A8686" t="str">
            <v>NORDDJURS</v>
          </cell>
          <cell r="C8686" t="str">
            <v>TELETAXI</v>
          </cell>
          <cell r="I8686" t="str">
            <v>EB</v>
          </cell>
          <cell r="V8686">
            <v>0</v>
          </cell>
        </row>
        <row r="8687">
          <cell r="A8687" t="str">
            <v>NORDDJURS</v>
          </cell>
          <cell r="C8687" t="str">
            <v>TELETAXI</v>
          </cell>
          <cell r="I8687" t="str">
            <v>Ture</v>
          </cell>
          <cell r="V8687">
            <v>1</v>
          </cell>
        </row>
        <row r="8688">
          <cell r="A8688" t="str">
            <v>NORDDJURS</v>
          </cell>
          <cell r="C8688" t="str">
            <v>TELETAXI</v>
          </cell>
          <cell r="I8688" t="str">
            <v>Rejselængde</v>
          </cell>
          <cell r="V8688">
            <v>31</v>
          </cell>
        </row>
        <row r="8689">
          <cell r="A8689" t="str">
            <v>NORDDJURS</v>
          </cell>
          <cell r="C8689" t="str">
            <v>TELETAXI</v>
          </cell>
          <cell r="I8689" t="str">
            <v>Passagerer</v>
          </cell>
          <cell r="V8689">
            <v>1</v>
          </cell>
        </row>
        <row r="8690">
          <cell r="A8690" t="str">
            <v>NORDDJURS</v>
          </cell>
          <cell r="C8690" t="str">
            <v>TELETAXI</v>
          </cell>
          <cell r="I8690" t="str">
            <v>Netto</v>
          </cell>
          <cell r="V8690">
            <v>8197.16</v>
          </cell>
        </row>
        <row r="8691">
          <cell r="A8691" t="str">
            <v>NORDDJURS</v>
          </cell>
          <cell r="C8691" t="str">
            <v>TELETAXI</v>
          </cell>
          <cell r="I8691" t="str">
            <v>Adm.omk</v>
          </cell>
          <cell r="V8691">
            <v>1061.2800000000002</v>
          </cell>
        </row>
        <row r="8692">
          <cell r="A8692" t="str">
            <v>NORDDJURS</v>
          </cell>
          <cell r="C8692" t="str">
            <v>TELETAXI</v>
          </cell>
          <cell r="I8692" t="str">
            <v>EB</v>
          </cell>
          <cell r="V8692">
            <v>0</v>
          </cell>
        </row>
        <row r="8693">
          <cell r="A8693" t="str">
            <v>NORDDJURS</v>
          </cell>
          <cell r="C8693" t="str">
            <v>TELETAXI</v>
          </cell>
          <cell r="I8693" t="str">
            <v>Ture</v>
          </cell>
          <cell r="V8693">
            <v>33</v>
          </cell>
        </row>
        <row r="8694">
          <cell r="A8694" t="str">
            <v>NORDDJURS</v>
          </cell>
          <cell r="C8694" t="str">
            <v>TELETAXI</v>
          </cell>
          <cell r="I8694" t="str">
            <v>Rejselængde</v>
          </cell>
          <cell r="V8694">
            <v>546</v>
          </cell>
        </row>
        <row r="8695">
          <cell r="A8695" t="str">
            <v>NORDDJURS</v>
          </cell>
          <cell r="C8695" t="str">
            <v>TELETAXI</v>
          </cell>
          <cell r="I8695" t="str">
            <v>Passagerer</v>
          </cell>
          <cell r="V8695">
            <v>33</v>
          </cell>
        </row>
        <row r="8696">
          <cell r="A8696" t="str">
            <v>NORDDJURS</v>
          </cell>
          <cell r="C8696" t="str">
            <v>TELETAXI</v>
          </cell>
          <cell r="I8696" t="str">
            <v>Netto</v>
          </cell>
          <cell r="V8696">
            <v>11518</v>
          </cell>
        </row>
        <row r="8697">
          <cell r="A8697" t="str">
            <v>NORDDJURS</v>
          </cell>
          <cell r="C8697" t="str">
            <v>TELETAXI</v>
          </cell>
          <cell r="I8697" t="str">
            <v>Adm.omk</v>
          </cell>
          <cell r="V8697">
            <v>996.96</v>
          </cell>
        </row>
        <row r="8698">
          <cell r="A8698" t="str">
            <v>NORDDJURS</v>
          </cell>
          <cell r="C8698" t="str">
            <v>TELETAXI</v>
          </cell>
          <cell r="I8698" t="str">
            <v>EB</v>
          </cell>
          <cell r="V8698">
            <v>288</v>
          </cell>
        </row>
        <row r="8699">
          <cell r="A8699" t="str">
            <v>NORDDJURS</v>
          </cell>
          <cell r="C8699" t="str">
            <v>TELETAXI</v>
          </cell>
          <cell r="I8699" t="str">
            <v>Ture</v>
          </cell>
          <cell r="V8699">
            <v>31</v>
          </cell>
        </row>
        <row r="8700">
          <cell r="A8700" t="str">
            <v>NORDDJURS</v>
          </cell>
          <cell r="C8700" t="str">
            <v>TELETAXI</v>
          </cell>
          <cell r="I8700" t="str">
            <v>Rejselængde</v>
          </cell>
          <cell r="V8700">
            <v>603</v>
          </cell>
        </row>
        <row r="8701">
          <cell r="A8701" t="str">
            <v>NORDDJURS</v>
          </cell>
          <cell r="C8701" t="str">
            <v>TELETAXI</v>
          </cell>
          <cell r="I8701" t="str">
            <v>Passagerer</v>
          </cell>
          <cell r="V8701">
            <v>36</v>
          </cell>
        </row>
        <row r="8702">
          <cell r="A8702" t="str">
            <v>NORDDJURS</v>
          </cell>
          <cell r="C8702" t="str">
            <v>TELETAXI</v>
          </cell>
          <cell r="I8702" t="str">
            <v>Netto</v>
          </cell>
          <cell r="V8702">
            <v>32600.2</v>
          </cell>
        </row>
        <row r="8703">
          <cell r="A8703" t="str">
            <v>NORDDJURS</v>
          </cell>
          <cell r="C8703" t="str">
            <v>TELETAXI</v>
          </cell>
          <cell r="I8703" t="str">
            <v>Adm.omk</v>
          </cell>
          <cell r="V8703">
            <v>3087.3599999999997</v>
          </cell>
        </row>
        <row r="8704">
          <cell r="A8704" t="str">
            <v>NORDDJURS</v>
          </cell>
          <cell r="C8704" t="str">
            <v>TELETAXI</v>
          </cell>
          <cell r="I8704" t="str">
            <v>EB</v>
          </cell>
          <cell r="V8704">
            <v>5822</v>
          </cell>
        </row>
        <row r="8705">
          <cell r="A8705" t="str">
            <v>NORDDJURS</v>
          </cell>
          <cell r="C8705" t="str">
            <v>TELETAXI</v>
          </cell>
          <cell r="I8705" t="str">
            <v>Ture</v>
          </cell>
          <cell r="V8705">
            <v>96</v>
          </cell>
        </row>
        <row r="8706">
          <cell r="A8706" t="str">
            <v>NORDDJURS</v>
          </cell>
          <cell r="C8706" t="str">
            <v>TELETAXI</v>
          </cell>
          <cell r="I8706" t="str">
            <v>Rejselængde</v>
          </cell>
          <cell r="V8706">
            <v>2375</v>
          </cell>
        </row>
        <row r="8707">
          <cell r="A8707" t="str">
            <v>NORDDJURS</v>
          </cell>
          <cell r="C8707" t="str">
            <v>TELETAXI</v>
          </cell>
          <cell r="I8707" t="str">
            <v>Passagerer</v>
          </cell>
          <cell r="V8707">
            <v>110</v>
          </cell>
        </row>
        <row r="8708">
          <cell r="A8708" t="str">
            <v>NORDDJURS</v>
          </cell>
          <cell r="C8708" t="str">
            <v>TELETAXI</v>
          </cell>
          <cell r="I8708" t="str">
            <v>Netto</v>
          </cell>
          <cell r="V8708">
            <v>1611.7800000000002</v>
          </cell>
        </row>
        <row r="8709">
          <cell r="A8709" t="str">
            <v>NORDDJURS</v>
          </cell>
          <cell r="C8709" t="str">
            <v>TELETAXI</v>
          </cell>
          <cell r="I8709" t="str">
            <v>Adm.omk</v>
          </cell>
          <cell r="V8709">
            <v>96.47999999999999</v>
          </cell>
        </row>
        <row r="8710">
          <cell r="A8710" t="str">
            <v>NORDDJURS</v>
          </cell>
          <cell r="C8710" t="str">
            <v>TELETAXI</v>
          </cell>
          <cell r="I8710" t="str">
            <v>EB</v>
          </cell>
          <cell r="V8710">
            <v>128</v>
          </cell>
        </row>
        <row r="8711">
          <cell r="A8711" t="str">
            <v>NORDDJURS</v>
          </cell>
          <cell r="C8711" t="str">
            <v>TELETAXI</v>
          </cell>
          <cell r="I8711" t="str">
            <v>Ture</v>
          </cell>
          <cell r="V8711">
            <v>3</v>
          </cell>
        </row>
        <row r="8712">
          <cell r="A8712" t="str">
            <v>NORDDJURS</v>
          </cell>
          <cell r="C8712" t="str">
            <v>TELETAXI</v>
          </cell>
          <cell r="I8712" t="str">
            <v>Rejselængde</v>
          </cell>
          <cell r="V8712">
            <v>93</v>
          </cell>
        </row>
        <row r="8713">
          <cell r="A8713" t="str">
            <v>NORDDJURS</v>
          </cell>
          <cell r="C8713" t="str">
            <v>TELETAXI</v>
          </cell>
          <cell r="I8713" t="str">
            <v>Passagerer</v>
          </cell>
          <cell r="V8713">
            <v>4</v>
          </cell>
        </row>
        <row r="8714">
          <cell r="A8714" t="str">
            <v>NORDDJURS</v>
          </cell>
          <cell r="C8714" t="str">
            <v>TELETAXI</v>
          </cell>
          <cell r="I8714" t="str">
            <v>Netto</v>
          </cell>
          <cell r="V8714">
            <v>738.43999999999994</v>
          </cell>
        </row>
        <row r="8715">
          <cell r="A8715" t="str">
            <v>NORDDJURS</v>
          </cell>
          <cell r="C8715" t="str">
            <v>TELETAXI</v>
          </cell>
          <cell r="I8715" t="str">
            <v>Adm.omk</v>
          </cell>
          <cell r="V8715">
            <v>96.47999999999999</v>
          </cell>
        </row>
        <row r="8716">
          <cell r="A8716" t="str">
            <v>NORDDJURS</v>
          </cell>
          <cell r="C8716" t="str">
            <v>TELETAXI</v>
          </cell>
          <cell r="I8716" t="str">
            <v>EB</v>
          </cell>
          <cell r="V8716">
            <v>128</v>
          </cell>
        </row>
        <row r="8717">
          <cell r="A8717" t="str">
            <v>NORDDJURS</v>
          </cell>
          <cell r="C8717" t="str">
            <v>TELETAXI</v>
          </cell>
          <cell r="I8717" t="str">
            <v>Ture</v>
          </cell>
          <cell r="V8717">
            <v>3</v>
          </cell>
        </row>
        <row r="8718">
          <cell r="A8718" t="str">
            <v>NORDDJURS</v>
          </cell>
          <cell r="C8718" t="str">
            <v>TELETAXI</v>
          </cell>
          <cell r="I8718" t="str">
            <v>Rejselængde</v>
          </cell>
          <cell r="V8718">
            <v>66</v>
          </cell>
        </row>
        <row r="8719">
          <cell r="A8719" t="str">
            <v>NORDDJURS</v>
          </cell>
          <cell r="C8719" t="str">
            <v>TELETAXI</v>
          </cell>
          <cell r="I8719" t="str">
            <v>Passagerer</v>
          </cell>
          <cell r="V8719">
            <v>3</v>
          </cell>
        </row>
        <row r="8720">
          <cell r="A8720" t="str">
            <v>NORDDJURS</v>
          </cell>
          <cell r="C8720" t="str">
            <v>TELETAXI</v>
          </cell>
          <cell r="I8720" t="str">
            <v>Netto</v>
          </cell>
          <cell r="V8720">
            <v>2668.1800000000003</v>
          </cell>
        </row>
        <row r="8721">
          <cell r="A8721" t="str">
            <v>NORDDJURS</v>
          </cell>
          <cell r="C8721" t="str">
            <v>TELETAXI</v>
          </cell>
          <cell r="I8721" t="str">
            <v>Adm.omk</v>
          </cell>
          <cell r="V8721">
            <v>353.76</v>
          </cell>
        </row>
        <row r="8722">
          <cell r="A8722" t="str">
            <v>NORDDJURS</v>
          </cell>
          <cell r="C8722" t="str">
            <v>TELETAXI</v>
          </cell>
          <cell r="I8722" t="str">
            <v>EB</v>
          </cell>
          <cell r="V8722">
            <v>0</v>
          </cell>
        </row>
        <row r="8723">
          <cell r="A8723" t="str">
            <v>NORDDJURS</v>
          </cell>
          <cell r="C8723" t="str">
            <v>TELETAXI</v>
          </cell>
          <cell r="I8723" t="str">
            <v>Ture</v>
          </cell>
          <cell r="V8723">
            <v>11</v>
          </cell>
        </row>
        <row r="8724">
          <cell r="A8724" t="str">
            <v>NORDDJURS</v>
          </cell>
          <cell r="C8724" t="str">
            <v>TELETAXI</v>
          </cell>
          <cell r="I8724" t="str">
            <v>Rejselængde</v>
          </cell>
          <cell r="V8724">
            <v>180</v>
          </cell>
        </row>
        <row r="8725">
          <cell r="A8725" t="str">
            <v>NORDDJURS</v>
          </cell>
          <cell r="C8725" t="str">
            <v>TELETAXI</v>
          </cell>
          <cell r="I8725" t="str">
            <v>Passagerer</v>
          </cell>
          <cell r="V8725">
            <v>12</v>
          </cell>
        </row>
        <row r="8726">
          <cell r="A8726" t="str">
            <v>NORDDJURS</v>
          </cell>
          <cell r="C8726" t="str">
            <v>TELETAXI</v>
          </cell>
          <cell r="I8726" t="str">
            <v>Netto</v>
          </cell>
          <cell r="V8726">
            <v>96.15</v>
          </cell>
        </row>
        <row r="8727">
          <cell r="A8727" t="str">
            <v>NORDDJURS</v>
          </cell>
          <cell r="C8727" t="str">
            <v>TELETAXI</v>
          </cell>
          <cell r="I8727" t="str">
            <v>Adm.omk</v>
          </cell>
          <cell r="V8727">
            <v>32.159999999999997</v>
          </cell>
        </row>
        <row r="8728">
          <cell r="A8728" t="str">
            <v>NORDDJURS</v>
          </cell>
          <cell r="C8728" t="str">
            <v>TELETAXI</v>
          </cell>
          <cell r="I8728" t="str">
            <v>EB</v>
          </cell>
          <cell r="V8728">
            <v>0</v>
          </cell>
        </row>
        <row r="8729">
          <cell r="A8729" t="str">
            <v>NORDDJURS</v>
          </cell>
          <cell r="C8729" t="str">
            <v>TELETAXI</v>
          </cell>
          <cell r="I8729" t="str">
            <v>Ture</v>
          </cell>
          <cell r="V8729">
            <v>1</v>
          </cell>
        </row>
        <row r="8730">
          <cell r="A8730" t="str">
            <v>NORDDJURS</v>
          </cell>
          <cell r="C8730" t="str">
            <v>TELETAXI</v>
          </cell>
          <cell r="I8730" t="str">
            <v>Rejselængde</v>
          </cell>
          <cell r="V8730">
            <v>3</v>
          </cell>
        </row>
        <row r="8731">
          <cell r="A8731" t="str">
            <v>NORDDJURS</v>
          </cell>
          <cell r="C8731" t="str">
            <v>TELETAXI</v>
          </cell>
          <cell r="I8731" t="str">
            <v>Passagerer</v>
          </cell>
          <cell r="V8731">
            <v>1</v>
          </cell>
        </row>
        <row r="8732">
          <cell r="A8732" t="str">
            <v>NORDDJURS</v>
          </cell>
          <cell r="C8732" t="str">
            <v>TELETAXI</v>
          </cell>
          <cell r="I8732" t="str">
            <v>Netto</v>
          </cell>
          <cell r="V8732">
            <v>263.70999999999998</v>
          </cell>
        </row>
        <row r="8733">
          <cell r="A8733" t="str">
            <v>NORDDJURS</v>
          </cell>
          <cell r="C8733" t="str">
            <v>TELETAXI</v>
          </cell>
          <cell r="I8733" t="str">
            <v>Adm.omk</v>
          </cell>
          <cell r="V8733">
            <v>32.159999999999997</v>
          </cell>
        </row>
        <row r="8734">
          <cell r="A8734" t="str">
            <v>NORDDJURS</v>
          </cell>
          <cell r="C8734" t="str">
            <v>TELETAXI</v>
          </cell>
          <cell r="I8734" t="str">
            <v>EB</v>
          </cell>
          <cell r="V8734">
            <v>0</v>
          </cell>
        </row>
        <row r="8735">
          <cell r="A8735" t="str">
            <v>NORDDJURS</v>
          </cell>
          <cell r="C8735" t="str">
            <v>TELETAXI</v>
          </cell>
          <cell r="I8735" t="str">
            <v>Ture</v>
          </cell>
          <cell r="V8735">
            <v>1</v>
          </cell>
        </row>
        <row r="8736">
          <cell r="A8736" t="str">
            <v>NORDDJURS</v>
          </cell>
          <cell r="C8736" t="str">
            <v>TELETAXI</v>
          </cell>
          <cell r="I8736" t="str">
            <v>Rejselængde</v>
          </cell>
          <cell r="V8736">
            <v>31</v>
          </cell>
        </row>
        <row r="8737">
          <cell r="A8737" t="str">
            <v>NORDDJURS</v>
          </cell>
          <cell r="C8737" t="str">
            <v>TELETAXI</v>
          </cell>
          <cell r="I8737" t="str">
            <v>Passagerer</v>
          </cell>
          <cell r="V8737">
            <v>1</v>
          </cell>
        </row>
        <row r="8738">
          <cell r="A8738" t="str">
            <v>NORDDJURS</v>
          </cell>
          <cell r="C8738" t="str">
            <v>TELETAXI</v>
          </cell>
          <cell r="I8738" t="str">
            <v>Netto</v>
          </cell>
          <cell r="V8738">
            <v>15489.560000000001</v>
          </cell>
        </row>
        <row r="8739">
          <cell r="A8739" t="str">
            <v>NORDDJURS</v>
          </cell>
          <cell r="C8739" t="str">
            <v>TELETAXI</v>
          </cell>
          <cell r="I8739" t="str">
            <v>Adm.omk</v>
          </cell>
          <cell r="V8739">
            <v>1865.2800000000002</v>
          </cell>
        </row>
        <row r="8740">
          <cell r="A8740" t="str">
            <v>NORDDJURS</v>
          </cell>
          <cell r="C8740" t="str">
            <v>TELETAXI</v>
          </cell>
          <cell r="I8740" t="str">
            <v>EB</v>
          </cell>
          <cell r="V8740">
            <v>2968</v>
          </cell>
        </row>
        <row r="8741">
          <cell r="A8741" t="str">
            <v>NORDDJURS</v>
          </cell>
          <cell r="C8741" t="str">
            <v>TELETAXI</v>
          </cell>
          <cell r="I8741" t="str">
            <v>Ture</v>
          </cell>
          <cell r="V8741">
            <v>58</v>
          </cell>
        </row>
        <row r="8742">
          <cell r="A8742" t="str">
            <v>NORDDJURS</v>
          </cell>
          <cell r="C8742" t="str">
            <v>TELETAXI</v>
          </cell>
          <cell r="I8742" t="str">
            <v>Rejselængde</v>
          </cell>
          <cell r="V8742">
            <v>1076</v>
          </cell>
        </row>
        <row r="8743">
          <cell r="A8743" t="str">
            <v>NORDDJURS</v>
          </cell>
          <cell r="C8743" t="str">
            <v>TELETAXI</v>
          </cell>
          <cell r="I8743" t="str">
            <v>Passagerer</v>
          </cell>
          <cell r="V8743">
            <v>69</v>
          </cell>
        </row>
        <row r="8744">
          <cell r="A8744" t="str">
            <v>NORDDJURS</v>
          </cell>
          <cell r="C8744" t="str">
            <v>TELETAXI</v>
          </cell>
          <cell r="I8744" t="str">
            <v>Netto</v>
          </cell>
          <cell r="V8744">
            <v>52253.140000000007</v>
          </cell>
        </row>
        <row r="8745">
          <cell r="A8745" t="str">
            <v>NORDDJURS</v>
          </cell>
          <cell r="C8745" t="str">
            <v>TELETAXI</v>
          </cell>
          <cell r="I8745" t="str">
            <v>Adm.omk</v>
          </cell>
          <cell r="V8745">
            <v>5499.36</v>
          </cell>
        </row>
        <row r="8746">
          <cell r="A8746" t="str">
            <v>NORDDJURS</v>
          </cell>
          <cell r="C8746" t="str">
            <v>TELETAXI</v>
          </cell>
          <cell r="I8746" t="str">
            <v>EB</v>
          </cell>
          <cell r="V8746">
            <v>927</v>
          </cell>
        </row>
        <row r="8747">
          <cell r="A8747" t="str">
            <v>NORDDJURS</v>
          </cell>
          <cell r="C8747" t="str">
            <v>TELETAXI</v>
          </cell>
          <cell r="I8747" t="str">
            <v>Ture</v>
          </cell>
          <cell r="V8747">
            <v>171</v>
          </cell>
        </row>
        <row r="8748">
          <cell r="A8748" t="str">
            <v>NORDDJURS</v>
          </cell>
          <cell r="C8748" t="str">
            <v>TELETAXI</v>
          </cell>
          <cell r="I8748" t="str">
            <v>Rejselængde</v>
          </cell>
          <cell r="V8748">
            <v>3965</v>
          </cell>
        </row>
        <row r="8749">
          <cell r="A8749" t="str">
            <v>NORDDJURS</v>
          </cell>
          <cell r="C8749" t="str">
            <v>TELETAXI</v>
          </cell>
          <cell r="I8749" t="str">
            <v>Passagerer</v>
          </cell>
          <cell r="V8749">
            <v>194</v>
          </cell>
        </row>
        <row r="8750">
          <cell r="A8750" t="str">
            <v>NORDDJURS</v>
          </cell>
          <cell r="C8750" t="str">
            <v>HANDICAP</v>
          </cell>
          <cell r="I8750" t="str">
            <v>Netto</v>
          </cell>
          <cell r="V8750">
            <v>393.2</v>
          </cell>
        </row>
        <row r="8751">
          <cell r="A8751" t="str">
            <v>NORDDJURS</v>
          </cell>
          <cell r="C8751" t="str">
            <v>HANDICAP</v>
          </cell>
          <cell r="I8751" t="str">
            <v>Adm.omk</v>
          </cell>
          <cell r="V8751">
            <v>0</v>
          </cell>
        </row>
        <row r="8752">
          <cell r="A8752" t="str">
            <v>NORDDJURS</v>
          </cell>
          <cell r="C8752" t="str">
            <v>HANDICAP</v>
          </cell>
          <cell r="I8752" t="str">
            <v>EB</v>
          </cell>
          <cell r="V8752">
            <v>600</v>
          </cell>
        </row>
        <row r="8753">
          <cell r="A8753" t="str">
            <v>NORDDJURS</v>
          </cell>
          <cell r="C8753" t="str">
            <v>HANDICAP</v>
          </cell>
          <cell r="I8753" t="str">
            <v>Ture</v>
          </cell>
          <cell r="V8753">
            <v>2</v>
          </cell>
        </row>
        <row r="8754">
          <cell r="A8754" t="str">
            <v>NORDDJURS</v>
          </cell>
          <cell r="C8754" t="str">
            <v>HANDICAP</v>
          </cell>
          <cell r="I8754" t="str">
            <v>Rejselængde</v>
          </cell>
          <cell r="V8754">
            <v>75</v>
          </cell>
        </row>
        <row r="8755">
          <cell r="A8755" t="str">
            <v>NORDDJURS</v>
          </cell>
          <cell r="C8755" t="str">
            <v>HANDICAP</v>
          </cell>
          <cell r="I8755" t="str">
            <v>Passagerer</v>
          </cell>
          <cell r="V8755">
            <v>2</v>
          </cell>
        </row>
        <row r="8756">
          <cell r="A8756" t="str">
            <v>NORDDJURS</v>
          </cell>
          <cell r="C8756" t="str">
            <v>HANDICAP</v>
          </cell>
          <cell r="I8756" t="str">
            <v>Netto</v>
          </cell>
          <cell r="V8756">
            <v>4702.8899999999994</v>
          </cell>
        </row>
        <row r="8757">
          <cell r="A8757" t="str">
            <v>NORDDJURS</v>
          </cell>
          <cell r="C8757" t="str">
            <v>HANDICAP</v>
          </cell>
          <cell r="I8757" t="str">
            <v>Adm.omk</v>
          </cell>
          <cell r="V8757">
            <v>0</v>
          </cell>
        </row>
        <row r="8758">
          <cell r="A8758" t="str">
            <v>NORDDJURS</v>
          </cell>
          <cell r="C8758" t="str">
            <v>HANDICAP</v>
          </cell>
          <cell r="I8758" t="str">
            <v>EB</v>
          </cell>
          <cell r="V8758">
            <v>1600</v>
          </cell>
        </row>
        <row r="8759">
          <cell r="A8759" t="str">
            <v>NORDDJURS</v>
          </cell>
          <cell r="C8759" t="str">
            <v>HANDICAP</v>
          </cell>
          <cell r="I8759" t="str">
            <v>Ture</v>
          </cell>
          <cell r="V8759">
            <v>5</v>
          </cell>
        </row>
        <row r="8760">
          <cell r="A8760" t="str">
            <v>NORDDJURS</v>
          </cell>
          <cell r="C8760" t="str">
            <v>HANDICAP</v>
          </cell>
          <cell r="I8760" t="str">
            <v>Rejselængde</v>
          </cell>
          <cell r="V8760">
            <v>400</v>
          </cell>
        </row>
        <row r="8761">
          <cell r="A8761" t="str">
            <v>NORDDJURS</v>
          </cell>
          <cell r="C8761" t="str">
            <v>HANDICAP</v>
          </cell>
          <cell r="I8761" t="str">
            <v>Passagerer</v>
          </cell>
          <cell r="V8761">
            <v>5</v>
          </cell>
        </row>
        <row r="8762">
          <cell r="A8762" t="str">
            <v>NORDDJURS</v>
          </cell>
          <cell r="C8762" t="str">
            <v>HANDICAP</v>
          </cell>
          <cell r="I8762" t="str">
            <v>Netto</v>
          </cell>
          <cell r="V8762">
            <v>231.76</v>
          </cell>
        </row>
        <row r="8763">
          <cell r="A8763" t="str">
            <v>NORDDJURS</v>
          </cell>
          <cell r="C8763" t="str">
            <v>HANDICAP</v>
          </cell>
          <cell r="I8763" t="str">
            <v>Adm.omk</v>
          </cell>
          <cell r="V8763">
            <v>0</v>
          </cell>
        </row>
        <row r="8764">
          <cell r="A8764" t="str">
            <v>NORDDJURS</v>
          </cell>
          <cell r="C8764" t="str">
            <v>HANDICAP</v>
          </cell>
          <cell r="I8764" t="str">
            <v>EB</v>
          </cell>
          <cell r="V8764">
            <v>123</v>
          </cell>
        </row>
        <row r="8765">
          <cell r="A8765" t="str">
            <v>NORDDJURS</v>
          </cell>
          <cell r="C8765" t="str">
            <v>HANDICAP</v>
          </cell>
          <cell r="I8765" t="str">
            <v>Ture</v>
          </cell>
          <cell r="V8765">
            <v>3</v>
          </cell>
        </row>
        <row r="8766">
          <cell r="A8766" t="str">
            <v>NORDDJURS</v>
          </cell>
          <cell r="C8766" t="str">
            <v>HANDICAP</v>
          </cell>
          <cell r="I8766" t="str">
            <v>Rejselængde</v>
          </cell>
          <cell r="V8766">
            <v>10</v>
          </cell>
        </row>
        <row r="8767">
          <cell r="A8767" t="str">
            <v>NORDDJURS</v>
          </cell>
          <cell r="C8767" t="str">
            <v>HANDICAP</v>
          </cell>
          <cell r="I8767" t="str">
            <v>Passagerer</v>
          </cell>
          <cell r="V8767">
            <v>3</v>
          </cell>
        </row>
        <row r="8768">
          <cell r="A8768" t="str">
            <v>NORDDJURS</v>
          </cell>
          <cell r="C8768" t="str">
            <v>HANDICAP</v>
          </cell>
          <cell r="I8768" t="str">
            <v>Netto</v>
          </cell>
          <cell r="V8768">
            <v>11959.98</v>
          </cell>
        </row>
        <row r="8769">
          <cell r="A8769" t="str">
            <v>NORDDJURS</v>
          </cell>
          <cell r="C8769" t="str">
            <v>HANDICAP</v>
          </cell>
          <cell r="I8769" t="str">
            <v>Adm.omk</v>
          </cell>
          <cell r="V8769">
            <v>0</v>
          </cell>
        </row>
        <row r="8770">
          <cell r="A8770" t="str">
            <v>NORDDJURS</v>
          </cell>
          <cell r="C8770" t="str">
            <v>HANDICAP</v>
          </cell>
          <cell r="I8770" t="str">
            <v>EB</v>
          </cell>
          <cell r="V8770">
            <v>2218</v>
          </cell>
        </row>
        <row r="8771">
          <cell r="A8771" t="str">
            <v>NORDDJURS</v>
          </cell>
          <cell r="C8771" t="str">
            <v>HANDICAP</v>
          </cell>
          <cell r="I8771" t="str">
            <v>Ture</v>
          </cell>
          <cell r="V8771">
            <v>14</v>
          </cell>
        </row>
        <row r="8772">
          <cell r="A8772" t="str">
            <v>NORDDJURS</v>
          </cell>
          <cell r="C8772" t="str">
            <v>HANDICAP</v>
          </cell>
          <cell r="I8772" t="str">
            <v>Rejselængde</v>
          </cell>
          <cell r="V8772">
            <v>464</v>
          </cell>
        </row>
        <row r="8773">
          <cell r="A8773" t="str">
            <v>NORDDJURS</v>
          </cell>
          <cell r="C8773" t="str">
            <v>HANDICAP</v>
          </cell>
          <cell r="I8773" t="str">
            <v>Passagerer</v>
          </cell>
          <cell r="V8773">
            <v>20</v>
          </cell>
        </row>
        <row r="8774">
          <cell r="A8774" t="str">
            <v>NORDDJURS</v>
          </cell>
          <cell r="C8774" t="str">
            <v>HANDICAP</v>
          </cell>
          <cell r="I8774" t="str">
            <v>Netto</v>
          </cell>
          <cell r="V8774">
            <v>19819.400000000001</v>
          </cell>
        </row>
        <row r="8775">
          <cell r="A8775" t="str">
            <v>NORDDJURS</v>
          </cell>
          <cell r="C8775" t="str">
            <v>HANDICAP</v>
          </cell>
          <cell r="I8775" t="str">
            <v>Adm.omk</v>
          </cell>
          <cell r="V8775">
            <v>0</v>
          </cell>
        </row>
        <row r="8776">
          <cell r="A8776" t="str">
            <v>NORDDJURS</v>
          </cell>
          <cell r="C8776" t="str">
            <v>HANDICAP</v>
          </cell>
          <cell r="I8776" t="str">
            <v>EB</v>
          </cell>
          <cell r="V8776">
            <v>7252</v>
          </cell>
        </row>
        <row r="8777">
          <cell r="A8777" t="str">
            <v>NORDDJURS</v>
          </cell>
          <cell r="C8777" t="str">
            <v>HANDICAP</v>
          </cell>
          <cell r="I8777" t="str">
            <v>Ture</v>
          </cell>
          <cell r="V8777">
            <v>52</v>
          </cell>
        </row>
        <row r="8778">
          <cell r="A8778" t="str">
            <v>NORDDJURS</v>
          </cell>
          <cell r="C8778" t="str">
            <v>HANDICAP</v>
          </cell>
          <cell r="I8778" t="str">
            <v>Rejselængde</v>
          </cell>
          <cell r="V8778">
            <v>1706</v>
          </cell>
        </row>
        <row r="8779">
          <cell r="A8779" t="str">
            <v>NORDDJURS</v>
          </cell>
          <cell r="C8779" t="str">
            <v>HANDICAP</v>
          </cell>
          <cell r="I8779" t="str">
            <v>Passagerer</v>
          </cell>
          <cell r="V8779">
            <v>62</v>
          </cell>
        </row>
        <row r="8780">
          <cell r="A8780" t="str">
            <v>NORDDJURS</v>
          </cell>
          <cell r="C8780" t="str">
            <v>HANDICAP</v>
          </cell>
          <cell r="I8780" t="str">
            <v>Netto</v>
          </cell>
          <cell r="V8780">
            <v>30856.99</v>
          </cell>
        </row>
        <row r="8781">
          <cell r="A8781" t="str">
            <v>NORDDJURS</v>
          </cell>
          <cell r="C8781" t="str">
            <v>HANDICAP</v>
          </cell>
          <cell r="I8781" t="str">
            <v>Adm.omk</v>
          </cell>
          <cell r="V8781">
            <v>0</v>
          </cell>
        </row>
        <row r="8782">
          <cell r="A8782" t="str">
            <v>NORDDJURS</v>
          </cell>
          <cell r="C8782" t="str">
            <v>HANDICAP</v>
          </cell>
          <cell r="I8782" t="str">
            <v>EB</v>
          </cell>
          <cell r="V8782">
            <v>7462</v>
          </cell>
        </row>
        <row r="8783">
          <cell r="A8783" t="str">
            <v>NORDDJURS</v>
          </cell>
          <cell r="C8783" t="str">
            <v>HANDICAP</v>
          </cell>
          <cell r="I8783" t="str">
            <v>Ture</v>
          </cell>
          <cell r="V8783">
            <v>60</v>
          </cell>
        </row>
        <row r="8784">
          <cell r="A8784" t="str">
            <v>NORDDJURS</v>
          </cell>
          <cell r="C8784" t="str">
            <v>HANDICAP</v>
          </cell>
          <cell r="I8784" t="str">
            <v>Rejselængde</v>
          </cell>
          <cell r="V8784">
            <v>1414</v>
          </cell>
        </row>
        <row r="8785">
          <cell r="A8785" t="str">
            <v>NORDDJURS</v>
          </cell>
          <cell r="C8785" t="str">
            <v>HANDICAP</v>
          </cell>
          <cell r="I8785" t="str">
            <v>Passagerer</v>
          </cell>
          <cell r="V8785">
            <v>87</v>
          </cell>
        </row>
        <row r="8786">
          <cell r="A8786" t="str">
            <v>NORDDJURS</v>
          </cell>
          <cell r="C8786" t="str">
            <v>HANDICAP</v>
          </cell>
          <cell r="I8786" t="str">
            <v>Netto</v>
          </cell>
          <cell r="V8786">
            <v>5307.75</v>
          </cell>
        </row>
        <row r="8787">
          <cell r="A8787" t="str">
            <v>NORDDJURS</v>
          </cell>
          <cell r="C8787" t="str">
            <v>HANDICAP</v>
          </cell>
          <cell r="I8787" t="str">
            <v>Adm.omk</v>
          </cell>
          <cell r="V8787">
            <v>0</v>
          </cell>
        </row>
        <row r="8788">
          <cell r="A8788" t="str">
            <v>NORDDJURS</v>
          </cell>
          <cell r="C8788" t="str">
            <v>HANDICAP</v>
          </cell>
          <cell r="I8788" t="str">
            <v>EB</v>
          </cell>
          <cell r="V8788">
            <v>1480</v>
          </cell>
        </row>
        <row r="8789">
          <cell r="A8789" t="str">
            <v>NORDDJURS</v>
          </cell>
          <cell r="C8789" t="str">
            <v>HANDICAP</v>
          </cell>
          <cell r="I8789" t="str">
            <v>Ture</v>
          </cell>
          <cell r="V8789">
            <v>15</v>
          </cell>
        </row>
        <row r="8790">
          <cell r="A8790" t="str">
            <v>NORDDJURS</v>
          </cell>
          <cell r="C8790" t="str">
            <v>HANDICAP</v>
          </cell>
          <cell r="I8790" t="str">
            <v>Rejselængde</v>
          </cell>
          <cell r="V8790">
            <v>328</v>
          </cell>
        </row>
        <row r="8791">
          <cell r="A8791" t="str">
            <v>NORDDJURS</v>
          </cell>
          <cell r="C8791" t="str">
            <v>HANDICAP</v>
          </cell>
          <cell r="I8791" t="str">
            <v>Passagerer</v>
          </cell>
          <cell r="V8791">
            <v>17</v>
          </cell>
        </row>
        <row r="8792">
          <cell r="A8792" t="str">
            <v>NORDDJURS</v>
          </cell>
          <cell r="C8792" t="str">
            <v>HANDICAP</v>
          </cell>
          <cell r="I8792" t="str">
            <v>Netto</v>
          </cell>
          <cell r="V8792">
            <v>2322.37</v>
          </cell>
        </row>
        <row r="8793">
          <cell r="A8793" t="str">
            <v>NORDDJURS</v>
          </cell>
          <cell r="C8793" t="str">
            <v>HANDICAP</v>
          </cell>
          <cell r="I8793" t="str">
            <v>Adm.omk</v>
          </cell>
          <cell r="V8793">
            <v>0</v>
          </cell>
        </row>
        <row r="8794">
          <cell r="A8794" t="str">
            <v>NORDDJURS</v>
          </cell>
          <cell r="C8794" t="str">
            <v>HANDICAP</v>
          </cell>
          <cell r="I8794" t="str">
            <v>EB</v>
          </cell>
          <cell r="V8794">
            <v>526</v>
          </cell>
        </row>
        <row r="8795">
          <cell r="A8795" t="str">
            <v>NORDDJURS</v>
          </cell>
          <cell r="C8795" t="str">
            <v>HANDICAP</v>
          </cell>
          <cell r="I8795" t="str">
            <v>Ture</v>
          </cell>
          <cell r="V8795">
            <v>2</v>
          </cell>
        </row>
        <row r="8796">
          <cell r="A8796" t="str">
            <v>NORDDJURS</v>
          </cell>
          <cell r="C8796" t="str">
            <v>HANDICAP</v>
          </cell>
          <cell r="I8796" t="str">
            <v>Rejselængde</v>
          </cell>
          <cell r="V8796">
            <v>109</v>
          </cell>
        </row>
        <row r="8797">
          <cell r="A8797" t="str">
            <v>NORDDJURS</v>
          </cell>
          <cell r="C8797" t="str">
            <v>HANDICAP</v>
          </cell>
          <cell r="I8797" t="str">
            <v>Passagerer</v>
          </cell>
          <cell r="V8797">
            <v>3</v>
          </cell>
        </row>
        <row r="8798">
          <cell r="A8798" t="str">
            <v>NORDDJURS</v>
          </cell>
          <cell r="C8798" t="str">
            <v>HANDICAP</v>
          </cell>
          <cell r="I8798" t="str">
            <v>Netto</v>
          </cell>
          <cell r="V8798">
            <v>4700.34</v>
          </cell>
        </row>
        <row r="8799">
          <cell r="A8799" t="str">
            <v>NORDDJURS</v>
          </cell>
          <cell r="C8799" t="str">
            <v>HANDICAP</v>
          </cell>
          <cell r="I8799" t="str">
            <v>Adm.omk</v>
          </cell>
          <cell r="V8799">
            <v>0</v>
          </cell>
        </row>
        <row r="8800">
          <cell r="A8800" t="str">
            <v>NORDDJURS</v>
          </cell>
          <cell r="C8800" t="str">
            <v>HANDICAP</v>
          </cell>
          <cell r="I8800" t="str">
            <v>EB</v>
          </cell>
          <cell r="V8800">
            <v>1715</v>
          </cell>
        </row>
        <row r="8801">
          <cell r="A8801" t="str">
            <v>NORDDJURS</v>
          </cell>
          <cell r="C8801" t="str">
            <v>HANDICAP</v>
          </cell>
          <cell r="I8801" t="str">
            <v>Ture</v>
          </cell>
          <cell r="V8801">
            <v>15</v>
          </cell>
        </row>
        <row r="8802">
          <cell r="A8802" t="str">
            <v>NORDDJURS</v>
          </cell>
          <cell r="C8802" t="str">
            <v>HANDICAP</v>
          </cell>
          <cell r="I8802" t="str">
            <v>Rejselængde</v>
          </cell>
          <cell r="V8802">
            <v>419</v>
          </cell>
        </row>
        <row r="8803">
          <cell r="A8803" t="str">
            <v>NORDDJURS</v>
          </cell>
          <cell r="C8803" t="str">
            <v>HANDICAP</v>
          </cell>
          <cell r="I8803" t="str">
            <v>Passagerer</v>
          </cell>
          <cell r="V8803">
            <v>16</v>
          </cell>
        </row>
        <row r="8804">
          <cell r="A8804" t="str">
            <v>NORDDJURS</v>
          </cell>
          <cell r="C8804" t="str">
            <v>HANDICAP</v>
          </cell>
          <cell r="I8804" t="str">
            <v>Netto</v>
          </cell>
          <cell r="V8804">
            <v>357.15</v>
          </cell>
        </row>
        <row r="8805">
          <cell r="A8805" t="str">
            <v>NORDDJURS</v>
          </cell>
          <cell r="C8805" t="str">
            <v>HANDICAP</v>
          </cell>
          <cell r="I8805" t="str">
            <v>Adm.omk</v>
          </cell>
          <cell r="V8805">
            <v>0</v>
          </cell>
        </row>
        <row r="8806">
          <cell r="A8806" t="str">
            <v>NORDDJURS</v>
          </cell>
          <cell r="C8806" t="str">
            <v>HANDICAP</v>
          </cell>
          <cell r="I8806" t="str">
            <v>EB</v>
          </cell>
          <cell r="V8806">
            <v>308</v>
          </cell>
        </row>
        <row r="8807">
          <cell r="A8807" t="str">
            <v>NORDDJURS</v>
          </cell>
          <cell r="C8807" t="str">
            <v>HANDICAP</v>
          </cell>
          <cell r="I8807" t="str">
            <v>Ture</v>
          </cell>
          <cell r="V8807">
            <v>1</v>
          </cell>
        </row>
        <row r="8808">
          <cell r="A8808" t="str">
            <v>NORDDJURS</v>
          </cell>
          <cell r="C8808" t="str">
            <v>HANDICAP</v>
          </cell>
          <cell r="I8808" t="str">
            <v>Rejselængde</v>
          </cell>
          <cell r="V8808">
            <v>77</v>
          </cell>
        </row>
        <row r="8809">
          <cell r="A8809" t="str">
            <v>NORDDJURS</v>
          </cell>
          <cell r="C8809" t="str">
            <v>HANDICAP</v>
          </cell>
          <cell r="I8809" t="str">
            <v>Passagerer</v>
          </cell>
          <cell r="V8809">
            <v>1</v>
          </cell>
        </row>
        <row r="8810">
          <cell r="A8810" t="str">
            <v>NORDDJURS</v>
          </cell>
          <cell r="C8810" t="str">
            <v>HANDICAP</v>
          </cell>
          <cell r="I8810" t="str">
            <v>Netto</v>
          </cell>
          <cell r="V8810">
            <v>2424.98</v>
          </cell>
        </row>
        <row r="8811">
          <cell r="A8811" t="str">
            <v>NORDDJURS</v>
          </cell>
          <cell r="C8811" t="str">
            <v>HANDICAP</v>
          </cell>
          <cell r="I8811" t="str">
            <v>Adm.omk</v>
          </cell>
          <cell r="V8811">
            <v>0</v>
          </cell>
        </row>
        <row r="8812">
          <cell r="A8812" t="str">
            <v>NORDDJURS</v>
          </cell>
          <cell r="C8812" t="str">
            <v>HANDICAP</v>
          </cell>
          <cell r="I8812" t="str">
            <v>EB</v>
          </cell>
          <cell r="V8812">
            <v>752</v>
          </cell>
        </row>
        <row r="8813">
          <cell r="A8813" t="str">
            <v>NORDDJURS</v>
          </cell>
          <cell r="C8813" t="str">
            <v>HANDICAP</v>
          </cell>
          <cell r="I8813" t="str">
            <v>Ture</v>
          </cell>
          <cell r="V8813">
            <v>2</v>
          </cell>
        </row>
        <row r="8814">
          <cell r="A8814" t="str">
            <v>NORDDJURS</v>
          </cell>
          <cell r="C8814" t="str">
            <v>HANDICAP</v>
          </cell>
          <cell r="I8814" t="str">
            <v>Rejselængde</v>
          </cell>
          <cell r="V8814">
            <v>188</v>
          </cell>
        </row>
        <row r="8815">
          <cell r="A8815" t="str">
            <v>NORDDJURS</v>
          </cell>
          <cell r="C8815" t="str">
            <v>HANDICAP</v>
          </cell>
          <cell r="I8815" t="str">
            <v>Passagerer</v>
          </cell>
          <cell r="V8815">
            <v>2</v>
          </cell>
        </row>
        <row r="8816">
          <cell r="A8816" t="str">
            <v>NORDDJURS</v>
          </cell>
          <cell r="C8816" t="str">
            <v>HANDICAP</v>
          </cell>
          <cell r="I8816" t="str">
            <v>Netto</v>
          </cell>
          <cell r="V8816">
            <v>1624.25</v>
          </cell>
        </row>
        <row r="8817">
          <cell r="A8817" t="str">
            <v>NORDDJURS</v>
          </cell>
          <cell r="C8817" t="str">
            <v>HANDICAP</v>
          </cell>
          <cell r="I8817" t="str">
            <v>Adm.omk</v>
          </cell>
          <cell r="V8817">
            <v>0</v>
          </cell>
        </row>
        <row r="8818">
          <cell r="A8818" t="str">
            <v>NORDDJURS</v>
          </cell>
          <cell r="C8818" t="str">
            <v>HANDICAP</v>
          </cell>
          <cell r="I8818" t="str">
            <v>EB</v>
          </cell>
          <cell r="V8818">
            <v>344</v>
          </cell>
        </row>
        <row r="8819">
          <cell r="A8819" t="str">
            <v>NORDDJURS</v>
          </cell>
          <cell r="C8819" t="str">
            <v>HANDICAP</v>
          </cell>
          <cell r="I8819" t="str">
            <v>Ture</v>
          </cell>
          <cell r="V8819">
            <v>1</v>
          </cell>
        </row>
        <row r="8820">
          <cell r="A8820" t="str">
            <v>NORDDJURS</v>
          </cell>
          <cell r="C8820" t="str">
            <v>HANDICAP</v>
          </cell>
          <cell r="I8820" t="str">
            <v>Rejselængde</v>
          </cell>
          <cell r="V8820">
            <v>86</v>
          </cell>
        </row>
        <row r="8821">
          <cell r="A8821" t="str">
            <v>NORDDJURS</v>
          </cell>
          <cell r="C8821" t="str">
            <v>HANDICAP</v>
          </cell>
          <cell r="I8821" t="str">
            <v>Passagerer</v>
          </cell>
          <cell r="V8821">
            <v>1</v>
          </cell>
        </row>
        <row r="8822">
          <cell r="A8822" t="str">
            <v>NORDDJURS</v>
          </cell>
          <cell r="C8822" t="str">
            <v>HANDICAP</v>
          </cell>
          <cell r="I8822" t="str">
            <v>Netto</v>
          </cell>
          <cell r="V8822">
            <v>2192.79</v>
          </cell>
        </row>
        <row r="8823">
          <cell r="A8823" t="str">
            <v>NORDDJURS</v>
          </cell>
          <cell r="C8823" t="str">
            <v>HANDICAP</v>
          </cell>
          <cell r="I8823" t="str">
            <v>Adm.omk</v>
          </cell>
          <cell r="V8823">
            <v>0</v>
          </cell>
        </row>
        <row r="8824">
          <cell r="A8824" t="str">
            <v>NORDDJURS</v>
          </cell>
          <cell r="C8824" t="str">
            <v>HANDICAP</v>
          </cell>
          <cell r="I8824" t="str">
            <v>EB</v>
          </cell>
          <cell r="V8824">
            <v>1104</v>
          </cell>
        </row>
        <row r="8825">
          <cell r="A8825" t="str">
            <v>NORDDJURS</v>
          </cell>
          <cell r="C8825" t="str">
            <v>HANDICAP</v>
          </cell>
          <cell r="I8825" t="str">
            <v>Ture</v>
          </cell>
          <cell r="V8825">
            <v>4</v>
          </cell>
        </row>
        <row r="8826">
          <cell r="A8826" t="str">
            <v>NORDDJURS</v>
          </cell>
          <cell r="C8826" t="str">
            <v>HANDICAP</v>
          </cell>
          <cell r="I8826" t="str">
            <v>Rejselængde</v>
          </cell>
          <cell r="V8826">
            <v>276</v>
          </cell>
        </row>
        <row r="8827">
          <cell r="A8827" t="str">
            <v>NORDDJURS</v>
          </cell>
          <cell r="C8827" t="str">
            <v>HANDICAP</v>
          </cell>
          <cell r="I8827" t="str">
            <v>Passagerer</v>
          </cell>
          <cell r="V8827">
            <v>4</v>
          </cell>
        </row>
        <row r="8828">
          <cell r="A8828" t="str">
            <v>NORDDJURS</v>
          </cell>
          <cell r="C8828" t="str">
            <v>HANDICAP</v>
          </cell>
          <cell r="I8828" t="str">
            <v>Netto</v>
          </cell>
          <cell r="V8828">
            <v>3876.0200000000004</v>
          </cell>
        </row>
        <row r="8829">
          <cell r="A8829" t="str">
            <v>NORDDJURS</v>
          </cell>
          <cell r="C8829" t="str">
            <v>HANDICAP</v>
          </cell>
          <cell r="I8829" t="str">
            <v>Adm.omk</v>
          </cell>
          <cell r="V8829">
            <v>0</v>
          </cell>
        </row>
        <row r="8830">
          <cell r="A8830" t="str">
            <v>NORDDJURS</v>
          </cell>
          <cell r="C8830" t="str">
            <v>HANDICAP</v>
          </cell>
          <cell r="I8830" t="str">
            <v>EB</v>
          </cell>
          <cell r="V8830">
            <v>3499</v>
          </cell>
        </row>
        <row r="8831">
          <cell r="A8831" t="str">
            <v>NORDDJURS</v>
          </cell>
          <cell r="C8831" t="str">
            <v>HANDICAP</v>
          </cell>
          <cell r="I8831" t="str">
            <v>Ture</v>
          </cell>
          <cell r="V8831">
            <v>3</v>
          </cell>
        </row>
        <row r="8832">
          <cell r="A8832" t="str">
            <v>NORDDJURS</v>
          </cell>
          <cell r="C8832" t="str">
            <v>HANDICAP</v>
          </cell>
          <cell r="I8832" t="str">
            <v>Rejselængde</v>
          </cell>
          <cell r="V8832">
            <v>372</v>
          </cell>
        </row>
        <row r="8833">
          <cell r="A8833" t="str">
            <v>NORDDJURS</v>
          </cell>
          <cell r="C8833" t="str">
            <v>HANDICAP</v>
          </cell>
          <cell r="I8833" t="str">
            <v>Passagerer</v>
          </cell>
          <cell r="V8833">
            <v>6</v>
          </cell>
        </row>
        <row r="8834">
          <cell r="A8834" t="str">
            <v>NORDDJURS</v>
          </cell>
          <cell r="C8834" t="str">
            <v>HANDICAP</v>
          </cell>
          <cell r="I8834" t="str">
            <v>Netto</v>
          </cell>
          <cell r="V8834">
            <v>772.46</v>
          </cell>
        </row>
        <row r="8835">
          <cell r="A8835" t="str">
            <v>NORDDJURS</v>
          </cell>
          <cell r="C8835" t="str">
            <v>HANDICAP</v>
          </cell>
          <cell r="I8835" t="str">
            <v>Adm.omk</v>
          </cell>
          <cell r="V8835">
            <v>0</v>
          </cell>
        </row>
        <row r="8836">
          <cell r="A8836" t="str">
            <v>NORDDJURS</v>
          </cell>
          <cell r="C8836" t="str">
            <v>HANDICAP</v>
          </cell>
          <cell r="I8836" t="str">
            <v>EB</v>
          </cell>
          <cell r="V8836">
            <v>504</v>
          </cell>
        </row>
        <row r="8837">
          <cell r="A8837" t="str">
            <v>NORDDJURS</v>
          </cell>
          <cell r="C8837" t="str">
            <v>HANDICAP</v>
          </cell>
          <cell r="I8837" t="str">
            <v>Ture</v>
          </cell>
          <cell r="V8837">
            <v>1</v>
          </cell>
        </row>
        <row r="8838">
          <cell r="A8838" t="str">
            <v>NORDDJURS</v>
          </cell>
          <cell r="C8838" t="str">
            <v>HANDICAP</v>
          </cell>
          <cell r="I8838" t="str">
            <v>Rejselængde</v>
          </cell>
          <cell r="V8838">
            <v>106</v>
          </cell>
        </row>
        <row r="8839">
          <cell r="A8839" t="str">
            <v>NORDDJURS</v>
          </cell>
          <cell r="C8839" t="str">
            <v>HANDICAP</v>
          </cell>
          <cell r="I8839" t="str">
            <v>Passagerer</v>
          </cell>
          <cell r="V8839">
            <v>1</v>
          </cell>
        </row>
        <row r="8840">
          <cell r="A8840" t="str">
            <v>NORDDJURS</v>
          </cell>
          <cell r="C8840" t="str">
            <v>HANDICAP</v>
          </cell>
          <cell r="I8840" t="str">
            <v>Netto</v>
          </cell>
          <cell r="V8840">
            <v>24230.960000000003</v>
          </cell>
        </row>
        <row r="8841">
          <cell r="A8841" t="str">
            <v>NORDDJURS</v>
          </cell>
          <cell r="C8841" t="str">
            <v>HANDICAP</v>
          </cell>
          <cell r="I8841" t="str">
            <v>Adm.omk</v>
          </cell>
          <cell r="V8841">
            <v>0</v>
          </cell>
        </row>
        <row r="8842">
          <cell r="A8842" t="str">
            <v>NORDDJURS</v>
          </cell>
          <cell r="C8842" t="str">
            <v>HANDICAP</v>
          </cell>
          <cell r="I8842" t="str">
            <v>EB</v>
          </cell>
          <cell r="V8842">
            <v>3400</v>
          </cell>
        </row>
        <row r="8843">
          <cell r="A8843" t="str">
            <v>NORDDJURS</v>
          </cell>
          <cell r="C8843" t="str">
            <v>HANDICAP</v>
          </cell>
          <cell r="I8843" t="str">
            <v>Ture</v>
          </cell>
          <cell r="V8843">
            <v>34</v>
          </cell>
        </row>
        <row r="8844">
          <cell r="A8844" t="str">
            <v>NORDDJURS</v>
          </cell>
          <cell r="C8844" t="str">
            <v>HANDICAP</v>
          </cell>
          <cell r="I8844" t="str">
            <v>Rejselængde</v>
          </cell>
          <cell r="V8844">
            <v>751</v>
          </cell>
        </row>
        <row r="8845">
          <cell r="A8845" t="str">
            <v>NORDDJURS</v>
          </cell>
          <cell r="C8845" t="str">
            <v>HANDICAP</v>
          </cell>
          <cell r="I8845" t="str">
            <v>Passagerer</v>
          </cell>
          <cell r="V8845">
            <v>46</v>
          </cell>
        </row>
        <row r="8846">
          <cell r="A8846" t="str">
            <v>NORDDJURS</v>
          </cell>
          <cell r="C8846" t="str">
            <v>HANDICAP</v>
          </cell>
          <cell r="I8846" t="str">
            <v>Netto</v>
          </cell>
          <cell r="V8846">
            <v>20750.910000000003</v>
          </cell>
        </row>
        <row r="8847">
          <cell r="A8847" t="str">
            <v>NORDDJURS</v>
          </cell>
          <cell r="C8847" t="str">
            <v>HANDICAP</v>
          </cell>
          <cell r="I8847" t="str">
            <v>Adm.omk</v>
          </cell>
          <cell r="V8847">
            <v>0</v>
          </cell>
        </row>
        <row r="8848">
          <cell r="A8848" t="str">
            <v>NORDDJURS</v>
          </cell>
          <cell r="C8848" t="str">
            <v>HANDICAP</v>
          </cell>
          <cell r="I8848" t="str">
            <v>EB</v>
          </cell>
          <cell r="V8848">
            <v>4884</v>
          </cell>
        </row>
        <row r="8849">
          <cell r="A8849" t="str">
            <v>NORDDJURS</v>
          </cell>
          <cell r="C8849" t="str">
            <v>HANDICAP</v>
          </cell>
          <cell r="I8849" t="str">
            <v>Ture</v>
          </cell>
          <cell r="V8849">
            <v>47</v>
          </cell>
        </row>
        <row r="8850">
          <cell r="A8850" t="str">
            <v>NORDDJURS</v>
          </cell>
          <cell r="C8850" t="str">
            <v>HANDICAP</v>
          </cell>
          <cell r="I8850" t="str">
            <v>Rejselængde</v>
          </cell>
          <cell r="V8850">
            <v>1212</v>
          </cell>
        </row>
        <row r="8851">
          <cell r="A8851" t="str">
            <v>NORDDJURS</v>
          </cell>
          <cell r="C8851" t="str">
            <v>HANDICAP</v>
          </cell>
          <cell r="I8851" t="str">
            <v>Passagerer</v>
          </cell>
          <cell r="V8851">
            <v>48</v>
          </cell>
        </row>
        <row r="8852">
          <cell r="A8852" t="str">
            <v>NORDDJURS</v>
          </cell>
          <cell r="C8852" t="str">
            <v>HANDICAP</v>
          </cell>
          <cell r="I8852" t="str">
            <v>Netto</v>
          </cell>
          <cell r="V8852">
            <v>9317.0300000000007</v>
          </cell>
        </row>
        <row r="8853">
          <cell r="A8853" t="str">
            <v>NORDDJURS</v>
          </cell>
          <cell r="C8853" t="str">
            <v>HANDICAP</v>
          </cell>
          <cell r="I8853" t="str">
            <v>Adm.omk</v>
          </cell>
          <cell r="V8853">
            <v>0</v>
          </cell>
        </row>
        <row r="8854">
          <cell r="A8854" t="str">
            <v>NORDDJURS</v>
          </cell>
          <cell r="C8854" t="str">
            <v>HANDICAP</v>
          </cell>
          <cell r="I8854" t="str">
            <v>EB</v>
          </cell>
          <cell r="V8854">
            <v>1866</v>
          </cell>
        </row>
        <row r="8855">
          <cell r="A8855" t="str">
            <v>NORDDJURS</v>
          </cell>
          <cell r="C8855" t="str">
            <v>HANDICAP</v>
          </cell>
          <cell r="I8855" t="str">
            <v>Ture</v>
          </cell>
          <cell r="V8855">
            <v>15</v>
          </cell>
        </row>
        <row r="8856">
          <cell r="A8856" t="str">
            <v>NORDDJURS</v>
          </cell>
          <cell r="C8856" t="str">
            <v>HANDICAP</v>
          </cell>
          <cell r="I8856" t="str">
            <v>Rejselængde</v>
          </cell>
          <cell r="V8856">
            <v>433</v>
          </cell>
        </row>
        <row r="8857">
          <cell r="A8857" t="str">
            <v>NORDDJURS</v>
          </cell>
          <cell r="C8857" t="str">
            <v>HANDICAP</v>
          </cell>
          <cell r="I8857" t="str">
            <v>Passagerer</v>
          </cell>
          <cell r="V8857">
            <v>19</v>
          </cell>
        </row>
        <row r="8858">
          <cell r="A8858" t="str">
            <v>NORDDJURS</v>
          </cell>
          <cell r="C8858" t="str">
            <v>HANDICAP</v>
          </cell>
          <cell r="I8858" t="str">
            <v>Netto</v>
          </cell>
          <cell r="V8858">
            <v>4083.3500000000004</v>
          </cell>
        </row>
        <row r="8859">
          <cell r="A8859" t="str">
            <v>NORDDJURS</v>
          </cell>
          <cell r="C8859" t="str">
            <v>HANDICAP</v>
          </cell>
          <cell r="I8859" t="str">
            <v>Adm.omk</v>
          </cell>
          <cell r="V8859">
            <v>0</v>
          </cell>
        </row>
        <row r="8860">
          <cell r="A8860" t="str">
            <v>NORDDJURS</v>
          </cell>
          <cell r="C8860" t="str">
            <v>HANDICAP</v>
          </cell>
          <cell r="I8860" t="str">
            <v>EB</v>
          </cell>
          <cell r="V8860">
            <v>1042</v>
          </cell>
        </row>
        <row r="8861">
          <cell r="A8861" t="str">
            <v>NORDDJURS</v>
          </cell>
          <cell r="C8861" t="str">
            <v>HANDICAP</v>
          </cell>
          <cell r="I8861" t="str">
            <v>Ture</v>
          </cell>
          <cell r="V8861">
            <v>11</v>
          </cell>
        </row>
        <row r="8862">
          <cell r="A8862" t="str">
            <v>NORDDJURS</v>
          </cell>
          <cell r="C8862" t="str">
            <v>HANDICAP</v>
          </cell>
          <cell r="I8862" t="str">
            <v>Rejselængde</v>
          </cell>
          <cell r="V8862">
            <v>249</v>
          </cell>
        </row>
        <row r="8863">
          <cell r="A8863" t="str">
            <v>NORDDJURS</v>
          </cell>
          <cell r="C8863" t="str">
            <v>HANDICAP</v>
          </cell>
          <cell r="I8863" t="str">
            <v>Passagerer</v>
          </cell>
          <cell r="V8863">
            <v>12</v>
          </cell>
        </row>
        <row r="8864">
          <cell r="A8864" t="str">
            <v>NORDDJURS</v>
          </cell>
          <cell r="C8864" t="str">
            <v>HANDICAP</v>
          </cell>
          <cell r="I8864" t="str">
            <v>Netto</v>
          </cell>
          <cell r="V8864">
            <v>19269.53</v>
          </cell>
        </row>
        <row r="8865">
          <cell r="A8865" t="str">
            <v>NORDDJURS</v>
          </cell>
          <cell r="C8865" t="str">
            <v>HANDICAP</v>
          </cell>
          <cell r="I8865" t="str">
            <v>Adm.omk</v>
          </cell>
          <cell r="V8865">
            <v>0</v>
          </cell>
        </row>
        <row r="8866">
          <cell r="A8866" t="str">
            <v>NORDDJURS</v>
          </cell>
          <cell r="C8866" t="str">
            <v>HANDICAP</v>
          </cell>
          <cell r="I8866" t="str">
            <v>EB</v>
          </cell>
          <cell r="V8866">
            <v>6188</v>
          </cell>
        </row>
        <row r="8867">
          <cell r="A8867" t="str">
            <v>NORDDJURS</v>
          </cell>
          <cell r="C8867" t="str">
            <v>HANDICAP</v>
          </cell>
          <cell r="I8867" t="str">
            <v>Ture</v>
          </cell>
          <cell r="V8867">
            <v>42</v>
          </cell>
        </row>
        <row r="8868">
          <cell r="A8868" t="str">
            <v>NORDDJURS</v>
          </cell>
          <cell r="C8868" t="str">
            <v>HANDICAP</v>
          </cell>
          <cell r="I8868" t="str">
            <v>Rejselængde</v>
          </cell>
          <cell r="V8868">
            <v>1525</v>
          </cell>
        </row>
        <row r="8869">
          <cell r="A8869" t="str">
            <v>NORDDJURS</v>
          </cell>
          <cell r="C8869" t="str">
            <v>HANDICAP</v>
          </cell>
          <cell r="I8869" t="str">
            <v>Passagerer</v>
          </cell>
          <cell r="V8869">
            <v>46</v>
          </cell>
        </row>
        <row r="8870">
          <cell r="A8870" t="str">
            <v>NORDDJURS</v>
          </cell>
          <cell r="C8870" t="str">
            <v>HANDICAP</v>
          </cell>
          <cell r="I8870" t="str">
            <v>Netto</v>
          </cell>
          <cell r="V8870">
            <v>570.81999999999994</v>
          </cell>
        </row>
        <row r="8871">
          <cell r="A8871" t="str">
            <v>NORDDJURS</v>
          </cell>
          <cell r="C8871" t="str">
            <v>HANDICAP</v>
          </cell>
          <cell r="I8871" t="str">
            <v>Adm.omk</v>
          </cell>
          <cell r="V8871">
            <v>0</v>
          </cell>
        </row>
        <row r="8872">
          <cell r="A8872" t="str">
            <v>NORDDJURS</v>
          </cell>
          <cell r="C8872" t="str">
            <v>HANDICAP</v>
          </cell>
          <cell r="I8872" t="str">
            <v>EB</v>
          </cell>
          <cell r="V8872">
            <v>184</v>
          </cell>
        </row>
        <row r="8873">
          <cell r="A8873" t="str">
            <v>NORDDJURS</v>
          </cell>
          <cell r="C8873" t="str">
            <v>HANDICAP</v>
          </cell>
          <cell r="I8873" t="str">
            <v>Ture</v>
          </cell>
          <cell r="V8873">
            <v>2</v>
          </cell>
        </row>
        <row r="8874">
          <cell r="A8874" t="str">
            <v>NORDDJURS</v>
          </cell>
          <cell r="C8874" t="str">
            <v>HANDICAP</v>
          </cell>
          <cell r="I8874" t="str">
            <v>Rejselængde</v>
          </cell>
          <cell r="V8874">
            <v>46</v>
          </cell>
        </row>
        <row r="8875">
          <cell r="A8875" t="str">
            <v>NORDDJURS</v>
          </cell>
          <cell r="C8875" t="str">
            <v>HANDICAP</v>
          </cell>
          <cell r="I8875" t="str">
            <v>Passagerer</v>
          </cell>
          <cell r="V8875">
            <v>2</v>
          </cell>
        </row>
        <row r="8876">
          <cell r="A8876" t="str">
            <v>NORDDJURS</v>
          </cell>
          <cell r="C8876" t="str">
            <v>HANDICAP</v>
          </cell>
          <cell r="I8876" t="str">
            <v>Netto</v>
          </cell>
          <cell r="V8876">
            <v>455.8</v>
          </cell>
        </row>
        <row r="8877">
          <cell r="A8877" t="str">
            <v>NORDDJURS</v>
          </cell>
          <cell r="C8877" t="str">
            <v>HANDICAP</v>
          </cell>
          <cell r="I8877" t="str">
            <v>Adm.omk</v>
          </cell>
          <cell r="V8877">
            <v>0</v>
          </cell>
        </row>
        <row r="8878">
          <cell r="A8878" t="str">
            <v>NORDDJURS</v>
          </cell>
          <cell r="C8878" t="str">
            <v>HANDICAP</v>
          </cell>
          <cell r="I8878" t="str">
            <v>EB</v>
          </cell>
          <cell r="V8878">
            <v>264</v>
          </cell>
        </row>
        <row r="8879">
          <cell r="A8879" t="str">
            <v>NORDDJURS</v>
          </cell>
          <cell r="C8879" t="str">
            <v>HANDICAP</v>
          </cell>
          <cell r="I8879" t="str">
            <v>Ture</v>
          </cell>
          <cell r="V8879">
            <v>1</v>
          </cell>
        </row>
        <row r="8880">
          <cell r="A8880" t="str">
            <v>NORDDJURS</v>
          </cell>
          <cell r="C8880" t="str">
            <v>HANDICAP</v>
          </cell>
          <cell r="I8880" t="str">
            <v>Rejselængde</v>
          </cell>
          <cell r="V8880">
            <v>66</v>
          </cell>
        </row>
        <row r="8881">
          <cell r="A8881" t="str">
            <v>NORDDJURS</v>
          </cell>
          <cell r="C8881" t="str">
            <v>HANDICAP</v>
          </cell>
          <cell r="I8881" t="str">
            <v>Passagerer</v>
          </cell>
          <cell r="V8881">
            <v>1</v>
          </cell>
        </row>
        <row r="8882">
          <cell r="A8882" t="str">
            <v>NORDDJURS</v>
          </cell>
          <cell r="C8882" t="str">
            <v>HANDICAP</v>
          </cell>
          <cell r="I8882" t="str">
            <v>Netto</v>
          </cell>
          <cell r="V8882">
            <v>1409.89</v>
          </cell>
        </row>
        <row r="8883">
          <cell r="A8883" t="str">
            <v>NORDDJURS</v>
          </cell>
          <cell r="C8883" t="str">
            <v>HANDICAP</v>
          </cell>
          <cell r="I8883" t="str">
            <v>Adm.omk</v>
          </cell>
          <cell r="V8883">
            <v>0</v>
          </cell>
        </row>
        <row r="8884">
          <cell r="A8884" t="str">
            <v>NORDDJURS</v>
          </cell>
          <cell r="C8884" t="str">
            <v>HANDICAP</v>
          </cell>
          <cell r="I8884" t="str">
            <v>EB</v>
          </cell>
          <cell r="V8884">
            <v>1420</v>
          </cell>
        </row>
        <row r="8885">
          <cell r="A8885" t="str">
            <v>NORDDJURS</v>
          </cell>
          <cell r="C8885" t="str">
            <v>HANDICAP</v>
          </cell>
          <cell r="I8885" t="str">
            <v>Ture</v>
          </cell>
          <cell r="V8885">
            <v>1</v>
          </cell>
        </row>
        <row r="8886">
          <cell r="A8886" t="str">
            <v>NORDDJURS</v>
          </cell>
          <cell r="C8886" t="str">
            <v>HANDICAP</v>
          </cell>
          <cell r="I8886" t="str">
            <v>Rejselængde</v>
          </cell>
          <cell r="V8886">
            <v>185</v>
          </cell>
        </row>
        <row r="8887">
          <cell r="A8887" t="str">
            <v>NORDDJURS</v>
          </cell>
          <cell r="C8887" t="str">
            <v>HANDICAP</v>
          </cell>
          <cell r="I8887" t="str">
            <v>Passagerer</v>
          </cell>
          <cell r="V8887">
            <v>1</v>
          </cell>
        </row>
        <row r="8888">
          <cell r="A8888" t="str">
            <v>NORDDJURS</v>
          </cell>
          <cell r="C8888" t="str">
            <v>HANDICAP</v>
          </cell>
          <cell r="I8888" t="str">
            <v>Netto</v>
          </cell>
          <cell r="V8888">
            <v>685.55</v>
          </cell>
        </row>
        <row r="8889">
          <cell r="A8889" t="str">
            <v>NORDDJURS</v>
          </cell>
          <cell r="C8889" t="str">
            <v>HANDICAP</v>
          </cell>
          <cell r="I8889" t="str">
            <v>Adm.omk</v>
          </cell>
          <cell r="V8889">
            <v>0</v>
          </cell>
        </row>
        <row r="8890">
          <cell r="A8890" t="str">
            <v>NORDDJURS</v>
          </cell>
          <cell r="C8890" t="str">
            <v>HANDICAP</v>
          </cell>
          <cell r="I8890" t="str">
            <v>EB</v>
          </cell>
          <cell r="V8890">
            <v>621</v>
          </cell>
        </row>
        <row r="8891">
          <cell r="A8891" t="str">
            <v>NORDDJURS</v>
          </cell>
          <cell r="C8891" t="str">
            <v>HANDICAP</v>
          </cell>
          <cell r="I8891" t="str">
            <v>Ture</v>
          </cell>
          <cell r="V8891">
            <v>1</v>
          </cell>
        </row>
        <row r="8892">
          <cell r="A8892" t="str">
            <v>NORDDJURS</v>
          </cell>
          <cell r="C8892" t="str">
            <v>HANDICAP</v>
          </cell>
          <cell r="I8892" t="str">
            <v>Rejselængde</v>
          </cell>
          <cell r="V8892">
            <v>117</v>
          </cell>
        </row>
        <row r="8893">
          <cell r="A8893" t="str">
            <v>NORDDJURS</v>
          </cell>
          <cell r="C8893" t="str">
            <v>HANDICAP</v>
          </cell>
          <cell r="I8893" t="str">
            <v>Passagerer</v>
          </cell>
          <cell r="V8893">
            <v>1</v>
          </cell>
        </row>
        <row r="8894">
          <cell r="A8894" t="str">
            <v>NORDDJURS</v>
          </cell>
          <cell r="C8894" t="str">
            <v>HANDICAP</v>
          </cell>
          <cell r="I8894" t="str">
            <v>Netto</v>
          </cell>
          <cell r="V8894">
            <v>1276.76</v>
          </cell>
        </row>
        <row r="8895">
          <cell r="A8895" t="str">
            <v>NORDDJURS</v>
          </cell>
          <cell r="C8895" t="str">
            <v>HANDICAP</v>
          </cell>
          <cell r="I8895" t="str">
            <v>Adm.omk</v>
          </cell>
          <cell r="V8895">
            <v>0</v>
          </cell>
        </row>
        <row r="8896">
          <cell r="A8896" t="str">
            <v>NORDDJURS</v>
          </cell>
          <cell r="C8896" t="str">
            <v>HANDICAP</v>
          </cell>
          <cell r="I8896" t="str">
            <v>EB</v>
          </cell>
          <cell r="V8896">
            <v>720</v>
          </cell>
        </row>
        <row r="8897">
          <cell r="A8897" t="str">
            <v>NORDDJURS</v>
          </cell>
          <cell r="C8897" t="str">
            <v>HANDICAP</v>
          </cell>
          <cell r="I8897" t="str">
            <v>Ture</v>
          </cell>
          <cell r="V8897">
            <v>2</v>
          </cell>
        </row>
        <row r="8898">
          <cell r="A8898" t="str">
            <v>NORDDJURS</v>
          </cell>
          <cell r="C8898" t="str">
            <v>HANDICAP</v>
          </cell>
          <cell r="I8898" t="str">
            <v>Rejselængde</v>
          </cell>
          <cell r="V8898">
            <v>180</v>
          </cell>
        </row>
        <row r="8899">
          <cell r="A8899" t="str">
            <v>NORDDJURS</v>
          </cell>
          <cell r="C8899" t="str">
            <v>HANDICAP</v>
          </cell>
          <cell r="I8899" t="str">
            <v>Passagerer</v>
          </cell>
          <cell r="V8899">
            <v>2</v>
          </cell>
        </row>
        <row r="8900">
          <cell r="A8900" t="str">
            <v>NORDDJURS</v>
          </cell>
          <cell r="C8900" t="str">
            <v>HANDICAP</v>
          </cell>
          <cell r="I8900" t="str">
            <v>Netto</v>
          </cell>
          <cell r="V8900">
            <v>2115.2800000000002</v>
          </cell>
        </row>
        <row r="8901">
          <cell r="A8901" t="str">
            <v>NORDDJURS</v>
          </cell>
          <cell r="C8901" t="str">
            <v>HANDICAP</v>
          </cell>
          <cell r="I8901" t="str">
            <v>Adm.omk</v>
          </cell>
          <cell r="V8901">
            <v>0</v>
          </cell>
        </row>
        <row r="8902">
          <cell r="A8902" t="str">
            <v>NORDDJURS</v>
          </cell>
          <cell r="C8902" t="str">
            <v>HANDICAP</v>
          </cell>
          <cell r="I8902" t="str">
            <v>EB</v>
          </cell>
          <cell r="V8902">
            <v>1184</v>
          </cell>
        </row>
        <row r="8903">
          <cell r="A8903" t="str">
            <v>NORDDJURS</v>
          </cell>
          <cell r="C8903" t="str">
            <v>HANDICAP</v>
          </cell>
          <cell r="I8903" t="str">
            <v>Ture</v>
          </cell>
          <cell r="V8903">
            <v>2</v>
          </cell>
        </row>
        <row r="8904">
          <cell r="A8904" t="str">
            <v>NORDDJURS</v>
          </cell>
          <cell r="C8904" t="str">
            <v>HANDICAP</v>
          </cell>
          <cell r="I8904" t="str">
            <v>Rejselængde</v>
          </cell>
          <cell r="V8904">
            <v>212</v>
          </cell>
        </row>
        <row r="8905">
          <cell r="A8905" t="str">
            <v>NORDDJURS</v>
          </cell>
          <cell r="C8905" t="str">
            <v>HANDICAP</v>
          </cell>
          <cell r="I8905" t="str">
            <v>Passagerer</v>
          </cell>
          <cell r="V8905">
            <v>3</v>
          </cell>
        </row>
        <row r="8906">
          <cell r="A8906" t="str">
            <v>NORDDJURS</v>
          </cell>
          <cell r="C8906" t="str">
            <v>HANDICAP</v>
          </cell>
          <cell r="I8906" t="str">
            <v>Netto</v>
          </cell>
          <cell r="V8906">
            <v>785.73</v>
          </cell>
        </row>
        <row r="8907">
          <cell r="A8907" t="str">
            <v>NORDDJURS</v>
          </cell>
          <cell r="C8907" t="str">
            <v>HANDICAP</v>
          </cell>
          <cell r="I8907" t="str">
            <v>Adm.omk</v>
          </cell>
          <cell r="V8907">
            <v>0</v>
          </cell>
        </row>
        <row r="8908">
          <cell r="A8908" t="str">
            <v>NORDDJURS</v>
          </cell>
          <cell r="C8908" t="str">
            <v>HANDICAP</v>
          </cell>
          <cell r="I8908" t="str">
            <v>EB</v>
          </cell>
          <cell r="V8908">
            <v>192</v>
          </cell>
        </row>
        <row r="8909">
          <cell r="A8909" t="str">
            <v>NORDDJURS</v>
          </cell>
          <cell r="C8909" t="str">
            <v>HANDICAP</v>
          </cell>
          <cell r="I8909" t="str">
            <v>Ture</v>
          </cell>
          <cell r="V8909">
            <v>1</v>
          </cell>
        </row>
        <row r="8910">
          <cell r="A8910" t="str">
            <v>NORDDJURS</v>
          </cell>
          <cell r="C8910" t="str">
            <v>HANDICAP</v>
          </cell>
          <cell r="I8910" t="str">
            <v>Rejselængde</v>
          </cell>
          <cell r="V8910">
            <v>48</v>
          </cell>
        </row>
        <row r="8911">
          <cell r="A8911" t="str">
            <v>NORDDJURS</v>
          </cell>
          <cell r="C8911" t="str">
            <v>HANDICAP</v>
          </cell>
          <cell r="I8911" t="str">
            <v>Passagerer</v>
          </cell>
          <cell r="V8911">
            <v>1</v>
          </cell>
        </row>
        <row r="8912">
          <cell r="A8912" t="str">
            <v>ODDER</v>
          </cell>
          <cell r="C8912" t="str">
            <v>HANDICAP</v>
          </cell>
          <cell r="I8912" t="str">
            <v>Netto</v>
          </cell>
          <cell r="V8912">
            <v>1063.43</v>
          </cell>
        </row>
        <row r="8913">
          <cell r="A8913" t="str">
            <v>ODDER</v>
          </cell>
          <cell r="C8913" t="str">
            <v>HANDICAP</v>
          </cell>
          <cell r="I8913" t="str">
            <v>Adm.omk</v>
          </cell>
          <cell r="V8913">
            <v>0</v>
          </cell>
        </row>
        <row r="8914">
          <cell r="A8914" t="str">
            <v>ODDER</v>
          </cell>
          <cell r="C8914" t="str">
            <v>HANDICAP</v>
          </cell>
          <cell r="I8914" t="str">
            <v>EB</v>
          </cell>
          <cell r="V8914">
            <v>777</v>
          </cell>
        </row>
        <row r="8915">
          <cell r="A8915" t="str">
            <v>ODDER</v>
          </cell>
          <cell r="C8915" t="str">
            <v>HANDICAP</v>
          </cell>
          <cell r="I8915" t="str">
            <v>Ture</v>
          </cell>
          <cell r="V8915">
            <v>1</v>
          </cell>
        </row>
        <row r="8916">
          <cell r="A8916" t="str">
            <v>ODDER</v>
          </cell>
          <cell r="C8916" t="str">
            <v>HANDICAP</v>
          </cell>
          <cell r="I8916" t="str">
            <v>Rejselængde</v>
          </cell>
          <cell r="V8916">
            <v>129</v>
          </cell>
        </row>
        <row r="8917">
          <cell r="A8917" t="str">
            <v>ODDER</v>
          </cell>
          <cell r="C8917" t="str">
            <v>HANDICAP</v>
          </cell>
          <cell r="I8917" t="str">
            <v>Passagerer</v>
          </cell>
          <cell r="V8917">
            <v>1</v>
          </cell>
        </row>
        <row r="8918">
          <cell r="A8918" t="str">
            <v>ODDER</v>
          </cell>
          <cell r="C8918" t="str">
            <v>HANDICAP</v>
          </cell>
          <cell r="I8918" t="str">
            <v>Netto</v>
          </cell>
          <cell r="V8918">
            <v>5022.63</v>
          </cell>
        </row>
        <row r="8919">
          <cell r="A8919" t="str">
            <v>ODDER</v>
          </cell>
          <cell r="C8919" t="str">
            <v>HANDICAP</v>
          </cell>
          <cell r="I8919" t="str">
            <v>Adm.omk</v>
          </cell>
          <cell r="V8919">
            <v>0</v>
          </cell>
        </row>
        <row r="8920">
          <cell r="A8920" t="str">
            <v>ODDER</v>
          </cell>
          <cell r="C8920" t="str">
            <v>HANDICAP</v>
          </cell>
          <cell r="I8920" t="str">
            <v>EB</v>
          </cell>
          <cell r="V8920">
            <v>4275</v>
          </cell>
        </row>
        <row r="8921">
          <cell r="A8921" t="str">
            <v>ODDER</v>
          </cell>
          <cell r="C8921" t="str">
            <v>HANDICAP</v>
          </cell>
          <cell r="I8921" t="str">
            <v>Ture</v>
          </cell>
          <cell r="V8921">
            <v>5</v>
          </cell>
        </row>
        <row r="8922">
          <cell r="A8922" t="str">
            <v>ODDER</v>
          </cell>
          <cell r="C8922" t="str">
            <v>HANDICAP</v>
          </cell>
          <cell r="I8922" t="str">
            <v>Rejselængde</v>
          </cell>
          <cell r="V8922">
            <v>675</v>
          </cell>
        </row>
        <row r="8923">
          <cell r="A8923" t="str">
            <v>ODDER</v>
          </cell>
          <cell r="C8923" t="str">
            <v>HANDICAP</v>
          </cell>
          <cell r="I8923" t="str">
            <v>Passagerer</v>
          </cell>
          <cell r="V8923">
            <v>5</v>
          </cell>
        </row>
        <row r="8924">
          <cell r="A8924" t="str">
            <v>ODDER</v>
          </cell>
          <cell r="C8924" t="str">
            <v>HANDICAP</v>
          </cell>
          <cell r="I8924" t="str">
            <v>Netto</v>
          </cell>
          <cell r="V8924">
            <v>524.55000000000007</v>
          </cell>
        </row>
        <row r="8925">
          <cell r="A8925" t="str">
            <v>ODDER</v>
          </cell>
          <cell r="C8925" t="str">
            <v>HANDICAP</v>
          </cell>
          <cell r="I8925" t="str">
            <v>Adm.omk</v>
          </cell>
          <cell r="V8925">
            <v>0</v>
          </cell>
        </row>
        <row r="8926">
          <cell r="A8926" t="str">
            <v>ODDER</v>
          </cell>
          <cell r="C8926" t="str">
            <v>HANDICAP</v>
          </cell>
          <cell r="I8926" t="str">
            <v>EB</v>
          </cell>
          <cell r="V8926">
            <v>1294</v>
          </cell>
        </row>
        <row r="8927">
          <cell r="A8927" t="str">
            <v>ODDER</v>
          </cell>
          <cell r="C8927" t="str">
            <v>HANDICAP</v>
          </cell>
          <cell r="I8927" t="str">
            <v>Ture</v>
          </cell>
          <cell r="V8927">
            <v>2</v>
          </cell>
        </row>
        <row r="8928">
          <cell r="A8928" t="str">
            <v>ODDER</v>
          </cell>
          <cell r="C8928" t="str">
            <v>HANDICAP</v>
          </cell>
          <cell r="I8928" t="str">
            <v>Rejselængde</v>
          </cell>
          <cell r="V8928">
            <v>238</v>
          </cell>
        </row>
        <row r="8929">
          <cell r="A8929" t="str">
            <v>ODDER</v>
          </cell>
          <cell r="C8929" t="str">
            <v>HANDICAP</v>
          </cell>
          <cell r="I8929" t="str">
            <v>Passagerer</v>
          </cell>
          <cell r="V8929">
            <v>2</v>
          </cell>
        </row>
        <row r="8930">
          <cell r="A8930" t="str">
            <v>ODDER</v>
          </cell>
          <cell r="C8930" t="str">
            <v>HANDICAP</v>
          </cell>
          <cell r="I8930" t="str">
            <v>Netto</v>
          </cell>
          <cell r="V8930">
            <v>52895.09</v>
          </cell>
        </row>
        <row r="8931">
          <cell r="A8931" t="str">
            <v>ODDER</v>
          </cell>
          <cell r="C8931" t="str">
            <v>HANDICAP</v>
          </cell>
          <cell r="I8931" t="str">
            <v>Adm.omk</v>
          </cell>
          <cell r="V8931">
            <v>0</v>
          </cell>
        </row>
        <row r="8932">
          <cell r="A8932" t="str">
            <v>ODDER</v>
          </cell>
          <cell r="C8932" t="str">
            <v>HANDICAP</v>
          </cell>
          <cell r="I8932" t="str">
            <v>EB</v>
          </cell>
          <cell r="V8932">
            <v>6877</v>
          </cell>
        </row>
        <row r="8933">
          <cell r="A8933" t="str">
            <v>ODDER</v>
          </cell>
          <cell r="C8933" t="str">
            <v>HANDICAP</v>
          </cell>
          <cell r="I8933" t="str">
            <v>Ture</v>
          </cell>
          <cell r="V8933">
            <v>75</v>
          </cell>
        </row>
        <row r="8934">
          <cell r="A8934" t="str">
            <v>ODDER</v>
          </cell>
          <cell r="C8934" t="str">
            <v>HANDICAP</v>
          </cell>
          <cell r="I8934" t="str">
            <v>Rejselængde</v>
          </cell>
          <cell r="V8934">
            <v>1623</v>
          </cell>
        </row>
        <row r="8935">
          <cell r="A8935" t="str">
            <v>ODDER</v>
          </cell>
          <cell r="C8935" t="str">
            <v>HANDICAP</v>
          </cell>
          <cell r="I8935" t="str">
            <v>Passagerer</v>
          </cell>
          <cell r="V8935">
            <v>118</v>
          </cell>
        </row>
        <row r="8936">
          <cell r="A8936" t="str">
            <v>ODDER</v>
          </cell>
          <cell r="C8936" t="str">
            <v>HANDICAP</v>
          </cell>
          <cell r="I8936" t="str">
            <v>Netto</v>
          </cell>
          <cell r="V8936">
            <v>31463.45</v>
          </cell>
        </row>
        <row r="8937">
          <cell r="A8937" t="str">
            <v>ODDER</v>
          </cell>
          <cell r="C8937" t="str">
            <v>HANDICAP</v>
          </cell>
          <cell r="I8937" t="str">
            <v>Adm.omk</v>
          </cell>
          <cell r="V8937">
            <v>0</v>
          </cell>
        </row>
        <row r="8938">
          <cell r="A8938" t="str">
            <v>ODDER</v>
          </cell>
          <cell r="C8938" t="str">
            <v>HANDICAP</v>
          </cell>
          <cell r="I8938" t="str">
            <v>EB</v>
          </cell>
          <cell r="V8938">
            <v>7693</v>
          </cell>
        </row>
        <row r="8939">
          <cell r="A8939" t="str">
            <v>ODDER</v>
          </cell>
          <cell r="C8939" t="str">
            <v>HANDICAP</v>
          </cell>
          <cell r="I8939" t="str">
            <v>Ture</v>
          </cell>
          <cell r="V8939">
            <v>85</v>
          </cell>
        </row>
        <row r="8940">
          <cell r="A8940" t="str">
            <v>ODDER</v>
          </cell>
          <cell r="C8940" t="str">
            <v>HANDICAP</v>
          </cell>
          <cell r="I8940" t="str">
            <v>Rejselængde</v>
          </cell>
          <cell r="V8940">
            <v>1884</v>
          </cell>
        </row>
        <row r="8941">
          <cell r="A8941" t="str">
            <v>ODDER</v>
          </cell>
          <cell r="C8941" t="str">
            <v>HANDICAP</v>
          </cell>
          <cell r="I8941" t="str">
            <v>Passagerer</v>
          </cell>
          <cell r="V8941">
            <v>96</v>
          </cell>
        </row>
        <row r="8942">
          <cell r="A8942" t="str">
            <v>ODDER</v>
          </cell>
          <cell r="C8942" t="str">
            <v>HANDICAP</v>
          </cell>
          <cell r="I8942" t="str">
            <v>Netto</v>
          </cell>
          <cell r="V8942">
            <v>22655.19</v>
          </cell>
        </row>
        <row r="8943">
          <cell r="A8943" t="str">
            <v>ODDER</v>
          </cell>
          <cell r="C8943" t="str">
            <v>HANDICAP</v>
          </cell>
          <cell r="I8943" t="str">
            <v>Adm.omk</v>
          </cell>
          <cell r="V8943">
            <v>0</v>
          </cell>
        </row>
        <row r="8944">
          <cell r="A8944" t="str">
            <v>ODDER</v>
          </cell>
          <cell r="C8944" t="str">
            <v>HANDICAP</v>
          </cell>
          <cell r="I8944" t="str">
            <v>EB</v>
          </cell>
          <cell r="V8944">
            <v>3579</v>
          </cell>
        </row>
        <row r="8945">
          <cell r="A8945" t="str">
            <v>ODDER</v>
          </cell>
          <cell r="C8945" t="str">
            <v>HANDICAP</v>
          </cell>
          <cell r="I8945" t="str">
            <v>Ture</v>
          </cell>
          <cell r="V8945">
            <v>43</v>
          </cell>
        </row>
        <row r="8946">
          <cell r="A8946" t="str">
            <v>ODDER</v>
          </cell>
          <cell r="C8946" t="str">
            <v>HANDICAP</v>
          </cell>
          <cell r="I8946" t="str">
            <v>Rejselængde</v>
          </cell>
          <cell r="V8946">
            <v>842</v>
          </cell>
        </row>
        <row r="8947">
          <cell r="A8947" t="str">
            <v>ODDER</v>
          </cell>
          <cell r="C8947" t="str">
            <v>HANDICAP</v>
          </cell>
          <cell r="I8947" t="str">
            <v>Passagerer</v>
          </cell>
          <cell r="V8947">
            <v>50</v>
          </cell>
        </row>
        <row r="8948">
          <cell r="A8948" t="str">
            <v>ODDER</v>
          </cell>
          <cell r="C8948" t="str">
            <v>HANDICAP</v>
          </cell>
          <cell r="I8948" t="str">
            <v>Netto</v>
          </cell>
          <cell r="V8948">
            <v>34614.68</v>
          </cell>
        </row>
        <row r="8949">
          <cell r="A8949" t="str">
            <v>ODDER</v>
          </cell>
          <cell r="C8949" t="str">
            <v>HANDICAP</v>
          </cell>
          <cell r="I8949" t="str">
            <v>Adm.omk</v>
          </cell>
          <cell r="V8949">
            <v>0</v>
          </cell>
        </row>
        <row r="8950">
          <cell r="A8950" t="str">
            <v>ODDER</v>
          </cell>
          <cell r="C8950" t="str">
            <v>HANDICAP</v>
          </cell>
          <cell r="I8950" t="str">
            <v>EB</v>
          </cell>
          <cell r="V8950">
            <v>8349</v>
          </cell>
        </row>
        <row r="8951">
          <cell r="A8951" t="str">
            <v>ODDER</v>
          </cell>
          <cell r="C8951" t="str">
            <v>HANDICAP</v>
          </cell>
          <cell r="I8951" t="str">
            <v>Ture</v>
          </cell>
          <cell r="V8951">
            <v>81</v>
          </cell>
        </row>
        <row r="8952">
          <cell r="A8952" t="str">
            <v>ODDER</v>
          </cell>
          <cell r="C8952" t="str">
            <v>HANDICAP</v>
          </cell>
          <cell r="I8952" t="str">
            <v>Rejselængde</v>
          </cell>
          <cell r="V8952">
            <v>1963</v>
          </cell>
        </row>
        <row r="8953">
          <cell r="A8953" t="str">
            <v>ODDER</v>
          </cell>
          <cell r="C8953" t="str">
            <v>HANDICAP</v>
          </cell>
          <cell r="I8953" t="str">
            <v>Passagerer</v>
          </cell>
          <cell r="V8953">
            <v>90</v>
          </cell>
        </row>
        <row r="8954">
          <cell r="A8954" t="str">
            <v>ODDER</v>
          </cell>
          <cell r="C8954" t="str">
            <v>HANDICAP</v>
          </cell>
          <cell r="I8954" t="str">
            <v>Netto</v>
          </cell>
          <cell r="V8954">
            <v>17896.099999999999</v>
          </cell>
        </row>
        <row r="8955">
          <cell r="A8955" t="str">
            <v>ODDER</v>
          </cell>
          <cell r="C8955" t="str">
            <v>HANDICAP</v>
          </cell>
          <cell r="I8955" t="str">
            <v>Adm.omk</v>
          </cell>
          <cell r="V8955">
            <v>0</v>
          </cell>
        </row>
        <row r="8956">
          <cell r="A8956" t="str">
            <v>ODDER</v>
          </cell>
          <cell r="C8956" t="str">
            <v>HANDICAP</v>
          </cell>
          <cell r="I8956" t="str">
            <v>EB</v>
          </cell>
          <cell r="V8956">
            <v>2362</v>
          </cell>
        </row>
        <row r="8957">
          <cell r="A8957" t="str">
            <v>ODDER</v>
          </cell>
          <cell r="C8957" t="str">
            <v>HANDICAP</v>
          </cell>
          <cell r="I8957" t="str">
            <v>Ture</v>
          </cell>
          <cell r="V8957">
            <v>26</v>
          </cell>
        </row>
        <row r="8958">
          <cell r="A8958" t="str">
            <v>ODDER</v>
          </cell>
          <cell r="C8958" t="str">
            <v>HANDICAP</v>
          </cell>
          <cell r="I8958" t="str">
            <v>Rejselængde</v>
          </cell>
          <cell r="V8958">
            <v>552</v>
          </cell>
        </row>
        <row r="8959">
          <cell r="A8959" t="str">
            <v>ODDER</v>
          </cell>
          <cell r="C8959" t="str">
            <v>HANDICAP</v>
          </cell>
          <cell r="I8959" t="str">
            <v>Passagerer</v>
          </cell>
          <cell r="V8959">
            <v>43</v>
          </cell>
        </row>
        <row r="8960">
          <cell r="A8960" t="str">
            <v>ODDER</v>
          </cell>
          <cell r="C8960" t="str">
            <v>HANDICAP</v>
          </cell>
          <cell r="I8960" t="str">
            <v>Netto</v>
          </cell>
          <cell r="V8960">
            <v>2147.8999999999996</v>
          </cell>
        </row>
        <row r="8961">
          <cell r="A8961" t="str">
            <v>ODDER</v>
          </cell>
          <cell r="C8961" t="str">
            <v>HANDICAP</v>
          </cell>
          <cell r="I8961" t="str">
            <v>Adm.omk</v>
          </cell>
          <cell r="V8961">
            <v>0</v>
          </cell>
        </row>
        <row r="8962">
          <cell r="A8962" t="str">
            <v>ODDER</v>
          </cell>
          <cell r="C8962" t="str">
            <v>HANDICAP</v>
          </cell>
          <cell r="I8962" t="str">
            <v>EB</v>
          </cell>
          <cell r="V8962">
            <v>536</v>
          </cell>
        </row>
        <row r="8963">
          <cell r="A8963" t="str">
            <v>ODDER</v>
          </cell>
          <cell r="C8963" t="str">
            <v>HANDICAP</v>
          </cell>
          <cell r="I8963" t="str">
            <v>Ture</v>
          </cell>
          <cell r="V8963">
            <v>4</v>
          </cell>
        </row>
        <row r="8964">
          <cell r="A8964" t="str">
            <v>ODDER</v>
          </cell>
          <cell r="C8964" t="str">
            <v>HANDICAP</v>
          </cell>
          <cell r="I8964" t="str">
            <v>Rejselængde</v>
          </cell>
          <cell r="V8964">
            <v>134</v>
          </cell>
        </row>
        <row r="8965">
          <cell r="A8965" t="str">
            <v>ODDER</v>
          </cell>
          <cell r="C8965" t="str">
            <v>HANDICAP</v>
          </cell>
          <cell r="I8965" t="str">
            <v>Passagerer</v>
          </cell>
          <cell r="V8965">
            <v>5</v>
          </cell>
        </row>
        <row r="8966">
          <cell r="A8966" t="str">
            <v>ODDER</v>
          </cell>
          <cell r="C8966" t="str">
            <v>HANDICAP</v>
          </cell>
          <cell r="I8966" t="str">
            <v>Netto</v>
          </cell>
          <cell r="V8966">
            <v>1727.25</v>
          </cell>
        </row>
        <row r="8967">
          <cell r="A8967" t="str">
            <v>ODDER</v>
          </cell>
          <cell r="C8967" t="str">
            <v>HANDICAP</v>
          </cell>
          <cell r="I8967" t="str">
            <v>Adm.omk</v>
          </cell>
          <cell r="V8967">
            <v>0</v>
          </cell>
        </row>
        <row r="8968">
          <cell r="A8968" t="str">
            <v>ODDER</v>
          </cell>
          <cell r="C8968" t="str">
            <v>HANDICAP</v>
          </cell>
          <cell r="I8968" t="str">
            <v>EB</v>
          </cell>
          <cell r="V8968">
            <v>992</v>
          </cell>
        </row>
        <row r="8969">
          <cell r="A8969" t="str">
            <v>ODDER</v>
          </cell>
          <cell r="C8969" t="str">
            <v>HANDICAP</v>
          </cell>
          <cell r="I8969" t="str">
            <v>Ture</v>
          </cell>
          <cell r="V8969">
            <v>3</v>
          </cell>
        </row>
        <row r="8970">
          <cell r="A8970" t="str">
            <v>ODDER</v>
          </cell>
          <cell r="C8970" t="str">
            <v>HANDICAP</v>
          </cell>
          <cell r="I8970" t="str">
            <v>Rejselængde</v>
          </cell>
          <cell r="V8970">
            <v>248</v>
          </cell>
        </row>
        <row r="8971">
          <cell r="A8971" t="str">
            <v>ODDER</v>
          </cell>
          <cell r="C8971" t="str">
            <v>HANDICAP</v>
          </cell>
          <cell r="I8971" t="str">
            <v>Passagerer</v>
          </cell>
          <cell r="V8971">
            <v>5</v>
          </cell>
        </row>
        <row r="8972">
          <cell r="A8972" t="str">
            <v>ODDER</v>
          </cell>
          <cell r="C8972" t="str">
            <v>HANDICAP</v>
          </cell>
          <cell r="I8972" t="str">
            <v>Netto</v>
          </cell>
          <cell r="V8972">
            <v>815.26</v>
          </cell>
        </row>
        <row r="8973">
          <cell r="A8973" t="str">
            <v>ODDER</v>
          </cell>
          <cell r="C8973" t="str">
            <v>HANDICAP</v>
          </cell>
          <cell r="I8973" t="str">
            <v>Adm.omk</v>
          </cell>
          <cell r="V8973">
            <v>0</v>
          </cell>
        </row>
        <row r="8974">
          <cell r="A8974" t="str">
            <v>ODDER</v>
          </cell>
          <cell r="C8974" t="str">
            <v>HANDICAP</v>
          </cell>
          <cell r="I8974" t="str">
            <v>EB</v>
          </cell>
          <cell r="V8974">
            <v>595</v>
          </cell>
        </row>
        <row r="8975">
          <cell r="A8975" t="str">
            <v>ODDER</v>
          </cell>
          <cell r="C8975" t="str">
            <v>HANDICAP</v>
          </cell>
          <cell r="I8975" t="str">
            <v>Ture</v>
          </cell>
          <cell r="V8975">
            <v>1</v>
          </cell>
        </row>
        <row r="8976">
          <cell r="A8976" t="str">
            <v>ODDER</v>
          </cell>
          <cell r="C8976" t="str">
            <v>HANDICAP</v>
          </cell>
          <cell r="I8976" t="str">
            <v>Rejselængde</v>
          </cell>
          <cell r="V8976">
            <v>115</v>
          </cell>
        </row>
        <row r="8977">
          <cell r="A8977" t="str">
            <v>ODDER</v>
          </cell>
          <cell r="C8977" t="str">
            <v>HANDICAP</v>
          </cell>
          <cell r="I8977" t="str">
            <v>Passagerer</v>
          </cell>
          <cell r="V8977">
            <v>1</v>
          </cell>
        </row>
        <row r="8978">
          <cell r="A8978" t="str">
            <v>ODDER</v>
          </cell>
          <cell r="C8978" t="str">
            <v>HANDICAP</v>
          </cell>
          <cell r="I8978" t="str">
            <v>Netto</v>
          </cell>
          <cell r="V8978">
            <v>2141.0700000000002</v>
          </cell>
        </row>
        <row r="8979">
          <cell r="A8979" t="str">
            <v>ODDER</v>
          </cell>
          <cell r="C8979" t="str">
            <v>HANDICAP</v>
          </cell>
          <cell r="I8979" t="str">
            <v>Adm.omk</v>
          </cell>
          <cell r="V8979">
            <v>0</v>
          </cell>
        </row>
        <row r="8980">
          <cell r="A8980" t="str">
            <v>ODDER</v>
          </cell>
          <cell r="C8980" t="str">
            <v>HANDICAP</v>
          </cell>
          <cell r="I8980" t="str">
            <v>EB</v>
          </cell>
          <cell r="V8980">
            <v>544</v>
          </cell>
        </row>
        <row r="8981">
          <cell r="A8981" t="str">
            <v>ODDER</v>
          </cell>
          <cell r="C8981" t="str">
            <v>HANDICAP</v>
          </cell>
          <cell r="I8981" t="str">
            <v>Ture</v>
          </cell>
          <cell r="V8981">
            <v>4</v>
          </cell>
        </row>
        <row r="8982">
          <cell r="A8982" t="str">
            <v>ODDER</v>
          </cell>
          <cell r="C8982" t="str">
            <v>HANDICAP</v>
          </cell>
          <cell r="I8982" t="str">
            <v>Rejselængde</v>
          </cell>
          <cell r="V8982">
            <v>136</v>
          </cell>
        </row>
        <row r="8983">
          <cell r="A8983" t="str">
            <v>ODDER</v>
          </cell>
          <cell r="C8983" t="str">
            <v>HANDICAP</v>
          </cell>
          <cell r="I8983" t="str">
            <v>Passagerer</v>
          </cell>
          <cell r="V8983">
            <v>5</v>
          </cell>
        </row>
        <row r="8984">
          <cell r="A8984" t="str">
            <v>ODDER</v>
          </cell>
          <cell r="C8984" t="str">
            <v>HANDICAP</v>
          </cell>
          <cell r="I8984" t="str">
            <v>Netto</v>
          </cell>
          <cell r="V8984">
            <v>1693.23</v>
          </cell>
        </row>
        <row r="8985">
          <cell r="A8985" t="str">
            <v>ODDER</v>
          </cell>
          <cell r="C8985" t="str">
            <v>HANDICAP</v>
          </cell>
          <cell r="I8985" t="str">
            <v>Adm.omk</v>
          </cell>
          <cell r="V8985">
            <v>0</v>
          </cell>
        </row>
        <row r="8986">
          <cell r="A8986" t="str">
            <v>ODDER</v>
          </cell>
          <cell r="C8986" t="str">
            <v>HANDICAP</v>
          </cell>
          <cell r="I8986" t="str">
            <v>EB</v>
          </cell>
          <cell r="V8986">
            <v>656</v>
          </cell>
        </row>
        <row r="8987">
          <cell r="A8987" t="str">
            <v>ODDER</v>
          </cell>
          <cell r="C8987" t="str">
            <v>HANDICAP</v>
          </cell>
          <cell r="I8987" t="str">
            <v>Ture</v>
          </cell>
          <cell r="V8987">
            <v>4</v>
          </cell>
        </row>
        <row r="8988">
          <cell r="A8988" t="str">
            <v>ODDER</v>
          </cell>
          <cell r="C8988" t="str">
            <v>HANDICAP</v>
          </cell>
          <cell r="I8988" t="str">
            <v>Rejselængde</v>
          </cell>
          <cell r="V8988">
            <v>164</v>
          </cell>
        </row>
        <row r="8989">
          <cell r="A8989" t="str">
            <v>ODDER</v>
          </cell>
          <cell r="C8989" t="str">
            <v>HANDICAP</v>
          </cell>
          <cell r="I8989" t="str">
            <v>Passagerer</v>
          </cell>
          <cell r="V8989">
            <v>4</v>
          </cell>
        </row>
        <row r="8990">
          <cell r="A8990" t="str">
            <v>ODDER</v>
          </cell>
          <cell r="C8990" t="str">
            <v>HANDICAP</v>
          </cell>
          <cell r="I8990" t="str">
            <v>Netto</v>
          </cell>
          <cell r="V8990">
            <v>726.41</v>
          </cell>
        </row>
        <row r="8991">
          <cell r="A8991" t="str">
            <v>ODDER</v>
          </cell>
          <cell r="C8991" t="str">
            <v>HANDICAP</v>
          </cell>
          <cell r="I8991" t="str">
            <v>Adm.omk</v>
          </cell>
          <cell r="V8991">
            <v>0</v>
          </cell>
        </row>
        <row r="8992">
          <cell r="A8992" t="str">
            <v>ODDER</v>
          </cell>
          <cell r="C8992" t="str">
            <v>HANDICAP</v>
          </cell>
          <cell r="I8992" t="str">
            <v>EB</v>
          </cell>
          <cell r="V8992">
            <v>376</v>
          </cell>
        </row>
        <row r="8993">
          <cell r="A8993" t="str">
            <v>ODDER</v>
          </cell>
          <cell r="C8993" t="str">
            <v>HANDICAP</v>
          </cell>
          <cell r="I8993" t="str">
            <v>Ture</v>
          </cell>
          <cell r="V8993">
            <v>2</v>
          </cell>
        </row>
        <row r="8994">
          <cell r="A8994" t="str">
            <v>ODDER</v>
          </cell>
          <cell r="C8994" t="str">
            <v>HANDICAP</v>
          </cell>
          <cell r="I8994" t="str">
            <v>Rejselængde</v>
          </cell>
          <cell r="V8994">
            <v>94</v>
          </cell>
        </row>
        <row r="8995">
          <cell r="A8995" t="str">
            <v>ODDER</v>
          </cell>
          <cell r="C8995" t="str">
            <v>HANDICAP</v>
          </cell>
          <cell r="I8995" t="str">
            <v>Passagerer</v>
          </cell>
          <cell r="V8995">
            <v>2</v>
          </cell>
        </row>
        <row r="8996">
          <cell r="A8996" t="str">
            <v>ODDER</v>
          </cell>
          <cell r="C8996" t="str">
            <v>HANDICAP</v>
          </cell>
          <cell r="I8996" t="str">
            <v>Netto</v>
          </cell>
          <cell r="V8996">
            <v>2524.98</v>
          </cell>
        </row>
        <row r="8997">
          <cell r="A8997" t="str">
            <v>ODDER</v>
          </cell>
          <cell r="C8997" t="str">
            <v>HANDICAP</v>
          </cell>
          <cell r="I8997" t="str">
            <v>Adm.omk</v>
          </cell>
          <cell r="V8997">
            <v>0</v>
          </cell>
        </row>
        <row r="8998">
          <cell r="A8998" t="str">
            <v>ODDER</v>
          </cell>
          <cell r="C8998" t="str">
            <v>HANDICAP</v>
          </cell>
          <cell r="I8998" t="str">
            <v>EB</v>
          </cell>
          <cell r="V8998">
            <v>768</v>
          </cell>
        </row>
        <row r="8999">
          <cell r="A8999" t="str">
            <v>ODDER</v>
          </cell>
          <cell r="C8999" t="str">
            <v>HANDICAP</v>
          </cell>
          <cell r="I8999" t="str">
            <v>Ture</v>
          </cell>
          <cell r="V8999">
            <v>4</v>
          </cell>
        </row>
        <row r="9000">
          <cell r="A9000" t="str">
            <v>ODDER</v>
          </cell>
          <cell r="C9000" t="str">
            <v>HANDICAP</v>
          </cell>
          <cell r="I9000" t="str">
            <v>Rejselængde</v>
          </cell>
          <cell r="V9000">
            <v>192</v>
          </cell>
        </row>
        <row r="9001">
          <cell r="A9001" t="str">
            <v>ODDER</v>
          </cell>
          <cell r="C9001" t="str">
            <v>HANDICAP</v>
          </cell>
          <cell r="I9001" t="str">
            <v>Passagerer</v>
          </cell>
          <cell r="V9001">
            <v>6</v>
          </cell>
        </row>
        <row r="9002">
          <cell r="A9002" t="str">
            <v>ODDER</v>
          </cell>
          <cell r="C9002" t="str">
            <v>HANDICAP</v>
          </cell>
          <cell r="I9002" t="str">
            <v>Netto</v>
          </cell>
          <cell r="V9002">
            <v>3907.1899999999996</v>
          </cell>
        </row>
        <row r="9003">
          <cell r="A9003" t="str">
            <v>ODDER</v>
          </cell>
          <cell r="C9003" t="str">
            <v>HANDICAP</v>
          </cell>
          <cell r="I9003" t="str">
            <v>Adm.omk</v>
          </cell>
          <cell r="V9003">
            <v>0</v>
          </cell>
        </row>
        <row r="9004">
          <cell r="A9004" t="str">
            <v>ODDER</v>
          </cell>
          <cell r="C9004" t="str">
            <v>HANDICAP</v>
          </cell>
          <cell r="I9004" t="str">
            <v>EB</v>
          </cell>
          <cell r="V9004">
            <v>1168</v>
          </cell>
        </row>
        <row r="9005">
          <cell r="A9005" t="str">
            <v>ODDER</v>
          </cell>
          <cell r="C9005" t="str">
            <v>HANDICAP</v>
          </cell>
          <cell r="I9005" t="str">
            <v>Ture</v>
          </cell>
          <cell r="V9005">
            <v>4</v>
          </cell>
        </row>
        <row r="9006">
          <cell r="A9006" t="str">
            <v>ODDER</v>
          </cell>
          <cell r="C9006" t="str">
            <v>HANDICAP</v>
          </cell>
          <cell r="I9006" t="str">
            <v>Rejselængde</v>
          </cell>
          <cell r="V9006">
            <v>292</v>
          </cell>
        </row>
        <row r="9007">
          <cell r="A9007" t="str">
            <v>ODDER</v>
          </cell>
          <cell r="C9007" t="str">
            <v>HANDICAP</v>
          </cell>
          <cell r="I9007" t="str">
            <v>Passagerer</v>
          </cell>
          <cell r="V9007">
            <v>8</v>
          </cell>
        </row>
        <row r="9008">
          <cell r="A9008" t="str">
            <v>ODDER</v>
          </cell>
          <cell r="C9008" t="str">
            <v>HANDICAP</v>
          </cell>
          <cell r="I9008" t="str">
            <v>Netto</v>
          </cell>
          <cell r="V9008">
            <v>3234.83</v>
          </cell>
        </row>
        <row r="9009">
          <cell r="A9009" t="str">
            <v>ODDER</v>
          </cell>
          <cell r="C9009" t="str">
            <v>HANDICAP</v>
          </cell>
          <cell r="I9009" t="str">
            <v>Adm.omk</v>
          </cell>
          <cell r="V9009">
            <v>0</v>
          </cell>
        </row>
        <row r="9010">
          <cell r="A9010" t="str">
            <v>ODDER</v>
          </cell>
          <cell r="C9010" t="str">
            <v>HANDICAP</v>
          </cell>
          <cell r="I9010" t="str">
            <v>EB</v>
          </cell>
          <cell r="V9010">
            <v>1724</v>
          </cell>
        </row>
        <row r="9011">
          <cell r="A9011" t="str">
            <v>ODDER</v>
          </cell>
          <cell r="C9011" t="str">
            <v>HANDICAP</v>
          </cell>
          <cell r="I9011" t="str">
            <v>Ture</v>
          </cell>
          <cell r="V9011">
            <v>6</v>
          </cell>
        </row>
        <row r="9012">
          <cell r="A9012" t="str">
            <v>ODDER</v>
          </cell>
          <cell r="C9012" t="str">
            <v>HANDICAP</v>
          </cell>
          <cell r="I9012" t="str">
            <v>Rejselængde</v>
          </cell>
          <cell r="V9012">
            <v>431</v>
          </cell>
        </row>
        <row r="9013">
          <cell r="A9013" t="str">
            <v>ODDER</v>
          </cell>
          <cell r="C9013" t="str">
            <v>HANDICAP</v>
          </cell>
          <cell r="I9013" t="str">
            <v>Passagerer</v>
          </cell>
          <cell r="V9013">
            <v>6</v>
          </cell>
        </row>
        <row r="9014">
          <cell r="A9014" t="str">
            <v>ODDER</v>
          </cell>
          <cell r="C9014" t="str">
            <v>HANDICAP</v>
          </cell>
          <cell r="I9014" t="str">
            <v>Netto</v>
          </cell>
          <cell r="V9014">
            <v>902.63</v>
          </cell>
        </row>
        <row r="9015">
          <cell r="A9015" t="str">
            <v>ODDER</v>
          </cell>
          <cell r="C9015" t="str">
            <v>HANDICAP</v>
          </cell>
          <cell r="I9015" t="str">
            <v>Adm.omk</v>
          </cell>
          <cell r="V9015">
            <v>0</v>
          </cell>
        </row>
        <row r="9016">
          <cell r="A9016" t="str">
            <v>ODDER</v>
          </cell>
          <cell r="C9016" t="str">
            <v>HANDICAP</v>
          </cell>
          <cell r="I9016" t="str">
            <v>EB</v>
          </cell>
          <cell r="V9016">
            <v>144</v>
          </cell>
        </row>
        <row r="9017">
          <cell r="A9017" t="str">
            <v>ODDER</v>
          </cell>
          <cell r="C9017" t="str">
            <v>HANDICAP</v>
          </cell>
          <cell r="I9017" t="str">
            <v>Ture</v>
          </cell>
          <cell r="V9017">
            <v>1</v>
          </cell>
        </row>
        <row r="9018">
          <cell r="A9018" t="str">
            <v>ODDER</v>
          </cell>
          <cell r="C9018" t="str">
            <v>HANDICAP</v>
          </cell>
          <cell r="I9018" t="str">
            <v>Rejselængde</v>
          </cell>
          <cell r="V9018">
            <v>36</v>
          </cell>
        </row>
        <row r="9019">
          <cell r="A9019" t="str">
            <v>ODDER</v>
          </cell>
          <cell r="C9019" t="str">
            <v>HANDICAP</v>
          </cell>
          <cell r="I9019" t="str">
            <v>Passagerer</v>
          </cell>
          <cell r="V9019">
            <v>2</v>
          </cell>
        </row>
        <row r="9020">
          <cell r="A9020" t="str">
            <v>ODDER</v>
          </cell>
          <cell r="C9020" t="str">
            <v>HANDICAP</v>
          </cell>
          <cell r="I9020" t="str">
            <v>Netto</v>
          </cell>
          <cell r="V9020">
            <v>4761.51</v>
          </cell>
        </row>
        <row r="9021">
          <cell r="A9021" t="str">
            <v>ODDER</v>
          </cell>
          <cell r="C9021" t="str">
            <v>HANDICAP</v>
          </cell>
          <cell r="I9021" t="str">
            <v>Adm.omk</v>
          </cell>
          <cell r="V9021">
            <v>0</v>
          </cell>
        </row>
        <row r="9022">
          <cell r="A9022" t="str">
            <v>ODDER</v>
          </cell>
          <cell r="C9022" t="str">
            <v>HANDICAP</v>
          </cell>
          <cell r="I9022" t="str">
            <v>EB</v>
          </cell>
          <cell r="V9022">
            <v>1280</v>
          </cell>
        </row>
        <row r="9023">
          <cell r="A9023" t="str">
            <v>ODDER</v>
          </cell>
          <cell r="C9023" t="str">
            <v>HANDICAP</v>
          </cell>
          <cell r="I9023" t="str">
            <v>Ture</v>
          </cell>
          <cell r="V9023">
            <v>8</v>
          </cell>
        </row>
        <row r="9024">
          <cell r="A9024" t="str">
            <v>ODDER</v>
          </cell>
          <cell r="C9024" t="str">
            <v>HANDICAP</v>
          </cell>
          <cell r="I9024" t="str">
            <v>Rejselængde</v>
          </cell>
          <cell r="V9024">
            <v>325</v>
          </cell>
        </row>
        <row r="9025">
          <cell r="A9025" t="str">
            <v>ODDER</v>
          </cell>
          <cell r="C9025" t="str">
            <v>HANDICAP</v>
          </cell>
          <cell r="I9025" t="str">
            <v>Passagerer</v>
          </cell>
          <cell r="V9025">
            <v>9</v>
          </cell>
        </row>
        <row r="9026">
          <cell r="A9026" t="str">
            <v>ODDER</v>
          </cell>
          <cell r="C9026" t="str">
            <v>HANDICAP</v>
          </cell>
          <cell r="I9026" t="str">
            <v>Netto</v>
          </cell>
          <cell r="V9026">
            <v>506.6</v>
          </cell>
        </row>
        <row r="9027">
          <cell r="A9027" t="str">
            <v>ODDER</v>
          </cell>
          <cell r="C9027" t="str">
            <v>HANDICAP</v>
          </cell>
          <cell r="I9027" t="str">
            <v>Adm.omk</v>
          </cell>
          <cell r="V9027">
            <v>0</v>
          </cell>
        </row>
        <row r="9028">
          <cell r="A9028" t="str">
            <v>ODDER</v>
          </cell>
          <cell r="C9028" t="str">
            <v>HANDICAP</v>
          </cell>
          <cell r="I9028" t="str">
            <v>EB</v>
          </cell>
          <cell r="V9028">
            <v>172</v>
          </cell>
        </row>
        <row r="9029">
          <cell r="A9029" t="str">
            <v>ODDER</v>
          </cell>
          <cell r="C9029" t="str">
            <v>HANDICAP</v>
          </cell>
          <cell r="I9029" t="str">
            <v>Ture</v>
          </cell>
          <cell r="V9029">
            <v>1</v>
          </cell>
        </row>
        <row r="9030">
          <cell r="A9030" t="str">
            <v>ODDER</v>
          </cell>
          <cell r="C9030" t="str">
            <v>HANDICAP</v>
          </cell>
          <cell r="I9030" t="str">
            <v>Rejselængde</v>
          </cell>
          <cell r="V9030">
            <v>43</v>
          </cell>
        </row>
        <row r="9031">
          <cell r="A9031" t="str">
            <v>ODDER</v>
          </cell>
          <cell r="C9031" t="str">
            <v>HANDICAP</v>
          </cell>
          <cell r="I9031" t="str">
            <v>Passagerer</v>
          </cell>
          <cell r="V9031">
            <v>1</v>
          </cell>
        </row>
        <row r="9032">
          <cell r="A9032" t="str">
            <v>ODDER</v>
          </cell>
          <cell r="C9032" t="str">
            <v>HANDICAP</v>
          </cell>
          <cell r="I9032" t="str">
            <v>Netto</v>
          </cell>
          <cell r="V9032">
            <v>14746.52</v>
          </cell>
        </row>
        <row r="9033">
          <cell r="A9033" t="str">
            <v>ODDER</v>
          </cell>
          <cell r="C9033" t="str">
            <v>HANDICAP</v>
          </cell>
          <cell r="I9033" t="str">
            <v>Adm.omk</v>
          </cell>
          <cell r="V9033">
            <v>0</v>
          </cell>
        </row>
        <row r="9034">
          <cell r="A9034" t="str">
            <v>ODDER</v>
          </cell>
          <cell r="C9034" t="str">
            <v>HANDICAP</v>
          </cell>
          <cell r="I9034" t="str">
            <v>EB</v>
          </cell>
          <cell r="V9034">
            <v>4284</v>
          </cell>
        </row>
        <row r="9035">
          <cell r="A9035" t="str">
            <v>ODDER</v>
          </cell>
          <cell r="C9035" t="str">
            <v>HANDICAP</v>
          </cell>
          <cell r="I9035" t="str">
            <v>Ture</v>
          </cell>
          <cell r="V9035">
            <v>26</v>
          </cell>
        </row>
        <row r="9036">
          <cell r="A9036" t="str">
            <v>ODDER</v>
          </cell>
          <cell r="C9036" t="str">
            <v>HANDICAP</v>
          </cell>
          <cell r="I9036" t="str">
            <v>Rejselængde</v>
          </cell>
          <cell r="V9036">
            <v>1071</v>
          </cell>
        </row>
        <row r="9037">
          <cell r="A9037" t="str">
            <v>ODDER</v>
          </cell>
          <cell r="C9037" t="str">
            <v>HANDICAP</v>
          </cell>
          <cell r="I9037" t="str">
            <v>Passagerer</v>
          </cell>
          <cell r="V9037">
            <v>26</v>
          </cell>
        </row>
        <row r="9038">
          <cell r="A9038" t="str">
            <v>ODDER</v>
          </cell>
          <cell r="C9038" t="str">
            <v>HANDICAP</v>
          </cell>
          <cell r="I9038" t="str">
            <v>Netto</v>
          </cell>
          <cell r="V9038">
            <v>1875.71</v>
          </cell>
        </row>
        <row r="9039">
          <cell r="A9039" t="str">
            <v>ODDER</v>
          </cell>
          <cell r="C9039" t="str">
            <v>HANDICAP</v>
          </cell>
          <cell r="I9039" t="str">
            <v>Adm.omk</v>
          </cell>
          <cell r="V9039">
            <v>0</v>
          </cell>
        </row>
        <row r="9040">
          <cell r="A9040" t="str">
            <v>ODDER</v>
          </cell>
          <cell r="C9040" t="str">
            <v>HANDICAP</v>
          </cell>
          <cell r="I9040" t="str">
            <v>EB</v>
          </cell>
          <cell r="V9040">
            <v>692</v>
          </cell>
        </row>
        <row r="9041">
          <cell r="A9041" t="str">
            <v>ODDER</v>
          </cell>
          <cell r="C9041" t="str">
            <v>HANDICAP</v>
          </cell>
          <cell r="I9041" t="str">
            <v>Ture</v>
          </cell>
          <cell r="V9041">
            <v>2</v>
          </cell>
        </row>
        <row r="9042">
          <cell r="A9042" t="str">
            <v>ODDER</v>
          </cell>
          <cell r="C9042" t="str">
            <v>HANDICAP</v>
          </cell>
          <cell r="I9042" t="str">
            <v>Rejselængde</v>
          </cell>
          <cell r="V9042">
            <v>173</v>
          </cell>
        </row>
        <row r="9043">
          <cell r="A9043" t="str">
            <v>ODDER</v>
          </cell>
          <cell r="C9043" t="str">
            <v>HANDICAP</v>
          </cell>
          <cell r="I9043" t="str">
            <v>Passagerer</v>
          </cell>
          <cell r="V9043">
            <v>3</v>
          </cell>
        </row>
        <row r="9044">
          <cell r="A9044" t="str">
            <v>ODDER</v>
          </cell>
          <cell r="C9044" t="str">
            <v>HANDICAP</v>
          </cell>
          <cell r="I9044" t="str">
            <v>Netto</v>
          </cell>
          <cell r="V9044">
            <v>1173.03</v>
          </cell>
        </row>
        <row r="9045">
          <cell r="A9045" t="str">
            <v>ODDER</v>
          </cell>
          <cell r="C9045" t="str">
            <v>HANDICAP</v>
          </cell>
          <cell r="I9045" t="str">
            <v>Adm.omk</v>
          </cell>
          <cell r="V9045">
            <v>0</v>
          </cell>
        </row>
        <row r="9046">
          <cell r="A9046" t="str">
            <v>ODDER</v>
          </cell>
          <cell r="C9046" t="str">
            <v>HANDICAP</v>
          </cell>
          <cell r="I9046" t="str">
            <v>EB</v>
          </cell>
          <cell r="V9046">
            <v>344</v>
          </cell>
        </row>
        <row r="9047">
          <cell r="A9047" t="str">
            <v>ODDER</v>
          </cell>
          <cell r="C9047" t="str">
            <v>HANDICAP</v>
          </cell>
          <cell r="I9047" t="str">
            <v>Ture</v>
          </cell>
          <cell r="V9047">
            <v>1</v>
          </cell>
        </row>
        <row r="9048">
          <cell r="A9048" t="str">
            <v>ODDER</v>
          </cell>
          <cell r="C9048" t="str">
            <v>HANDICAP</v>
          </cell>
          <cell r="I9048" t="str">
            <v>Rejselængde</v>
          </cell>
          <cell r="V9048">
            <v>86</v>
          </cell>
        </row>
        <row r="9049">
          <cell r="A9049" t="str">
            <v>ODDER</v>
          </cell>
          <cell r="C9049" t="str">
            <v>HANDICAP</v>
          </cell>
          <cell r="I9049" t="str">
            <v>Passagerer</v>
          </cell>
          <cell r="V9049">
            <v>1</v>
          </cell>
        </row>
        <row r="9050">
          <cell r="A9050" t="str">
            <v>ODDER</v>
          </cell>
          <cell r="C9050" t="str">
            <v>HANDICAP</v>
          </cell>
          <cell r="I9050" t="str">
            <v>Netto</v>
          </cell>
          <cell r="V9050">
            <v>447.12</v>
          </cell>
        </row>
        <row r="9051">
          <cell r="A9051" t="str">
            <v>ODDER</v>
          </cell>
          <cell r="C9051" t="str">
            <v>HANDICAP</v>
          </cell>
          <cell r="I9051" t="str">
            <v>Adm.omk</v>
          </cell>
          <cell r="V9051">
            <v>0</v>
          </cell>
        </row>
        <row r="9052">
          <cell r="A9052" t="str">
            <v>ODDER</v>
          </cell>
          <cell r="C9052" t="str">
            <v>HANDICAP</v>
          </cell>
          <cell r="I9052" t="str">
            <v>EB</v>
          </cell>
          <cell r="V9052">
            <v>336</v>
          </cell>
        </row>
        <row r="9053">
          <cell r="A9053" t="str">
            <v>ODDER</v>
          </cell>
          <cell r="C9053" t="str">
            <v>HANDICAP</v>
          </cell>
          <cell r="I9053" t="str">
            <v>Ture</v>
          </cell>
          <cell r="V9053">
            <v>1</v>
          </cell>
        </row>
        <row r="9054">
          <cell r="A9054" t="str">
            <v>ODDER</v>
          </cell>
          <cell r="C9054" t="str">
            <v>HANDICAP</v>
          </cell>
          <cell r="I9054" t="str">
            <v>Rejselængde</v>
          </cell>
          <cell r="V9054">
            <v>84</v>
          </cell>
        </row>
        <row r="9055">
          <cell r="A9055" t="str">
            <v>ODDER</v>
          </cell>
          <cell r="C9055" t="str">
            <v>HANDICAP</v>
          </cell>
          <cell r="I9055" t="str">
            <v>Passagerer</v>
          </cell>
          <cell r="V9055">
            <v>1</v>
          </cell>
        </row>
        <row r="9056">
          <cell r="A9056" t="str">
            <v>ODDER</v>
          </cell>
          <cell r="C9056" t="str">
            <v>HANDICAP</v>
          </cell>
          <cell r="I9056" t="str">
            <v>Netto</v>
          </cell>
          <cell r="V9056">
            <v>6471.59</v>
          </cell>
        </row>
        <row r="9057">
          <cell r="A9057" t="str">
            <v>ODDER</v>
          </cell>
          <cell r="C9057" t="str">
            <v>HANDICAP</v>
          </cell>
          <cell r="I9057" t="str">
            <v>Adm.omk</v>
          </cell>
          <cell r="V9057">
            <v>0</v>
          </cell>
        </row>
        <row r="9058">
          <cell r="A9058" t="str">
            <v>ODDER</v>
          </cell>
          <cell r="C9058" t="str">
            <v>HANDICAP</v>
          </cell>
          <cell r="I9058" t="str">
            <v>EB</v>
          </cell>
          <cell r="V9058">
            <v>748</v>
          </cell>
        </row>
        <row r="9059">
          <cell r="A9059" t="str">
            <v>ODDER</v>
          </cell>
          <cell r="C9059" t="str">
            <v>HANDICAP</v>
          </cell>
          <cell r="I9059" t="str">
            <v>Ture</v>
          </cell>
          <cell r="V9059">
            <v>8</v>
          </cell>
        </row>
        <row r="9060">
          <cell r="A9060" t="str">
            <v>ODDER</v>
          </cell>
          <cell r="C9060" t="str">
            <v>HANDICAP</v>
          </cell>
          <cell r="I9060" t="str">
            <v>Rejselængde</v>
          </cell>
          <cell r="V9060">
            <v>187</v>
          </cell>
        </row>
        <row r="9061">
          <cell r="A9061" t="str">
            <v>ODDER</v>
          </cell>
          <cell r="C9061" t="str">
            <v>HANDICAP</v>
          </cell>
          <cell r="I9061" t="str">
            <v>Passagerer</v>
          </cell>
          <cell r="V9061">
            <v>10</v>
          </cell>
        </row>
        <row r="9062">
          <cell r="A9062" t="str">
            <v>ODDER</v>
          </cell>
          <cell r="C9062" t="str">
            <v>HANDICAP</v>
          </cell>
          <cell r="I9062" t="str">
            <v>Netto</v>
          </cell>
          <cell r="V9062">
            <v>10829.99</v>
          </cell>
        </row>
        <row r="9063">
          <cell r="A9063" t="str">
            <v>ODDER</v>
          </cell>
          <cell r="C9063" t="str">
            <v>HANDICAP</v>
          </cell>
          <cell r="I9063" t="str">
            <v>Adm.omk</v>
          </cell>
          <cell r="V9063">
            <v>0</v>
          </cell>
        </row>
        <row r="9064">
          <cell r="A9064" t="str">
            <v>ODDER</v>
          </cell>
          <cell r="C9064" t="str">
            <v>HANDICAP</v>
          </cell>
          <cell r="I9064" t="str">
            <v>EB</v>
          </cell>
          <cell r="V9064">
            <v>2917</v>
          </cell>
        </row>
        <row r="9065">
          <cell r="A9065" t="str">
            <v>ODDER</v>
          </cell>
          <cell r="C9065" t="str">
            <v>HANDICAP</v>
          </cell>
          <cell r="I9065" t="str">
            <v>Ture</v>
          </cell>
          <cell r="V9065">
            <v>31</v>
          </cell>
        </row>
        <row r="9066">
          <cell r="A9066" t="str">
            <v>ODDER</v>
          </cell>
          <cell r="C9066" t="str">
            <v>HANDICAP</v>
          </cell>
          <cell r="I9066" t="str">
            <v>Rejselængde</v>
          </cell>
          <cell r="V9066">
            <v>721</v>
          </cell>
        </row>
        <row r="9067">
          <cell r="A9067" t="str">
            <v>ODDER</v>
          </cell>
          <cell r="C9067" t="str">
            <v>HANDICAP</v>
          </cell>
          <cell r="I9067" t="str">
            <v>Passagerer</v>
          </cell>
          <cell r="V9067">
            <v>34</v>
          </cell>
        </row>
        <row r="9068">
          <cell r="A9068" t="str">
            <v>ODDER</v>
          </cell>
          <cell r="C9068" t="str">
            <v>HANDICAP</v>
          </cell>
          <cell r="I9068" t="str">
            <v>Netto</v>
          </cell>
          <cell r="V9068">
            <v>13822.74</v>
          </cell>
        </row>
        <row r="9069">
          <cell r="A9069" t="str">
            <v>ODDER</v>
          </cell>
          <cell r="C9069" t="str">
            <v>HANDICAP</v>
          </cell>
          <cell r="I9069" t="str">
            <v>Adm.omk</v>
          </cell>
          <cell r="V9069">
            <v>0</v>
          </cell>
        </row>
        <row r="9070">
          <cell r="A9070" t="str">
            <v>ODDER</v>
          </cell>
          <cell r="C9070" t="str">
            <v>HANDICAP</v>
          </cell>
          <cell r="I9070" t="str">
            <v>EB</v>
          </cell>
          <cell r="V9070">
            <v>1862</v>
          </cell>
        </row>
        <row r="9071">
          <cell r="A9071" t="str">
            <v>ODDER</v>
          </cell>
          <cell r="C9071" t="str">
            <v>HANDICAP</v>
          </cell>
          <cell r="I9071" t="str">
            <v>Ture</v>
          </cell>
          <cell r="V9071">
            <v>20</v>
          </cell>
        </row>
        <row r="9072">
          <cell r="A9072" t="str">
            <v>ODDER</v>
          </cell>
          <cell r="C9072" t="str">
            <v>HANDICAP</v>
          </cell>
          <cell r="I9072" t="str">
            <v>Rejselængde</v>
          </cell>
          <cell r="V9072">
            <v>454</v>
          </cell>
        </row>
        <row r="9073">
          <cell r="A9073" t="str">
            <v>ODDER</v>
          </cell>
          <cell r="C9073" t="str">
            <v>HANDICAP</v>
          </cell>
          <cell r="I9073" t="str">
            <v>Passagerer</v>
          </cell>
          <cell r="V9073">
            <v>26</v>
          </cell>
        </row>
        <row r="9074">
          <cell r="A9074" t="str">
            <v>ODDER</v>
          </cell>
          <cell r="C9074" t="str">
            <v>HANDICAP</v>
          </cell>
          <cell r="I9074" t="str">
            <v>Netto</v>
          </cell>
          <cell r="V9074">
            <v>2264.98</v>
          </cell>
        </row>
        <row r="9075">
          <cell r="A9075" t="str">
            <v>ODDER</v>
          </cell>
          <cell r="C9075" t="str">
            <v>HANDICAP</v>
          </cell>
          <cell r="I9075" t="str">
            <v>Adm.omk</v>
          </cell>
          <cell r="V9075">
            <v>0</v>
          </cell>
        </row>
        <row r="9076">
          <cell r="A9076" t="str">
            <v>ODDER</v>
          </cell>
          <cell r="C9076" t="str">
            <v>HANDICAP</v>
          </cell>
          <cell r="I9076" t="str">
            <v>EB</v>
          </cell>
          <cell r="V9076">
            <v>1243</v>
          </cell>
        </row>
        <row r="9077">
          <cell r="A9077" t="str">
            <v>ODDER</v>
          </cell>
          <cell r="C9077" t="str">
            <v>HANDICAP</v>
          </cell>
          <cell r="I9077" t="str">
            <v>Ture</v>
          </cell>
          <cell r="V9077">
            <v>7</v>
          </cell>
        </row>
        <row r="9078">
          <cell r="A9078" t="str">
            <v>ODDER</v>
          </cell>
          <cell r="C9078" t="str">
            <v>HANDICAP</v>
          </cell>
          <cell r="I9078" t="str">
            <v>Rejselængde</v>
          </cell>
          <cell r="V9078">
            <v>277</v>
          </cell>
        </row>
        <row r="9079">
          <cell r="A9079" t="str">
            <v>ODDER</v>
          </cell>
          <cell r="C9079" t="str">
            <v>HANDICAP</v>
          </cell>
          <cell r="I9079" t="str">
            <v>Passagerer</v>
          </cell>
          <cell r="V9079">
            <v>8</v>
          </cell>
        </row>
        <row r="9080">
          <cell r="A9080" t="str">
            <v>ODDER</v>
          </cell>
          <cell r="C9080" t="str">
            <v>HANDICAP</v>
          </cell>
          <cell r="I9080" t="str">
            <v>Netto</v>
          </cell>
          <cell r="V9080">
            <v>3643.9799999999996</v>
          </cell>
        </row>
        <row r="9081">
          <cell r="A9081" t="str">
            <v>ODDER</v>
          </cell>
          <cell r="C9081" t="str">
            <v>HANDICAP</v>
          </cell>
          <cell r="I9081" t="str">
            <v>Adm.omk</v>
          </cell>
          <cell r="V9081">
            <v>0</v>
          </cell>
        </row>
        <row r="9082">
          <cell r="A9082" t="str">
            <v>ODDER</v>
          </cell>
          <cell r="C9082" t="str">
            <v>HANDICAP</v>
          </cell>
          <cell r="I9082" t="str">
            <v>EB</v>
          </cell>
          <cell r="V9082">
            <v>396</v>
          </cell>
        </row>
        <row r="9083">
          <cell r="A9083" t="str">
            <v>ODDER</v>
          </cell>
          <cell r="C9083" t="str">
            <v>HANDICAP</v>
          </cell>
          <cell r="I9083" t="str">
            <v>Ture</v>
          </cell>
          <cell r="V9083">
            <v>5</v>
          </cell>
        </row>
        <row r="9084">
          <cell r="A9084" t="str">
            <v>ODDER</v>
          </cell>
          <cell r="C9084" t="str">
            <v>HANDICAP</v>
          </cell>
          <cell r="I9084" t="str">
            <v>Rejselængde</v>
          </cell>
          <cell r="V9084">
            <v>99</v>
          </cell>
        </row>
        <row r="9085">
          <cell r="A9085" t="str">
            <v>ODDER</v>
          </cell>
          <cell r="C9085" t="str">
            <v>HANDICAP</v>
          </cell>
          <cell r="I9085" t="str">
            <v>Passagerer</v>
          </cell>
          <cell r="V9085">
            <v>9</v>
          </cell>
        </row>
        <row r="9086">
          <cell r="A9086" t="str">
            <v>ODDER</v>
          </cell>
          <cell r="C9086" t="str">
            <v>HANDICAP</v>
          </cell>
          <cell r="I9086" t="str">
            <v>Netto</v>
          </cell>
          <cell r="V9086">
            <v>622.79999999999995</v>
          </cell>
        </row>
        <row r="9087">
          <cell r="A9087" t="str">
            <v>ODDER</v>
          </cell>
          <cell r="C9087" t="str">
            <v>HANDICAP</v>
          </cell>
          <cell r="I9087" t="str">
            <v>Adm.omk</v>
          </cell>
          <cell r="V9087">
            <v>0</v>
          </cell>
        </row>
        <row r="9088">
          <cell r="A9088" t="str">
            <v>ODDER</v>
          </cell>
          <cell r="C9088" t="str">
            <v>HANDICAP</v>
          </cell>
          <cell r="I9088" t="str">
            <v>EB</v>
          </cell>
          <cell r="V9088">
            <v>658</v>
          </cell>
        </row>
        <row r="9089">
          <cell r="A9089" t="str">
            <v>ODDER</v>
          </cell>
          <cell r="C9089" t="str">
            <v>HANDICAP</v>
          </cell>
          <cell r="I9089" t="str">
            <v>Ture</v>
          </cell>
          <cell r="V9089">
            <v>2</v>
          </cell>
        </row>
        <row r="9090">
          <cell r="A9090" t="str">
            <v>ODDER</v>
          </cell>
          <cell r="C9090" t="str">
            <v>HANDICAP</v>
          </cell>
          <cell r="I9090" t="str">
            <v>Rejselængde</v>
          </cell>
          <cell r="V9090">
            <v>134</v>
          </cell>
        </row>
        <row r="9091">
          <cell r="A9091" t="str">
            <v>ODDER</v>
          </cell>
          <cell r="C9091" t="str">
            <v>HANDICAP</v>
          </cell>
          <cell r="I9091" t="str">
            <v>Passagerer</v>
          </cell>
          <cell r="V9091">
            <v>3</v>
          </cell>
        </row>
        <row r="9092">
          <cell r="A9092" t="str">
            <v>ODDER</v>
          </cell>
          <cell r="C9092" t="str">
            <v>HANDICAP</v>
          </cell>
          <cell r="I9092" t="str">
            <v>Netto</v>
          </cell>
          <cell r="V9092">
            <v>2592.02</v>
          </cell>
        </row>
        <row r="9093">
          <cell r="A9093" t="str">
            <v>ODDER</v>
          </cell>
          <cell r="C9093" t="str">
            <v>HANDICAP</v>
          </cell>
          <cell r="I9093" t="str">
            <v>Adm.omk</v>
          </cell>
          <cell r="V9093">
            <v>0</v>
          </cell>
        </row>
        <row r="9094">
          <cell r="A9094" t="str">
            <v>ODDER</v>
          </cell>
          <cell r="C9094" t="str">
            <v>HANDICAP</v>
          </cell>
          <cell r="I9094" t="str">
            <v>EB</v>
          </cell>
          <cell r="V9094">
            <v>944</v>
          </cell>
        </row>
        <row r="9095">
          <cell r="A9095" t="str">
            <v>ODDER</v>
          </cell>
          <cell r="C9095" t="str">
            <v>HANDICAP</v>
          </cell>
          <cell r="I9095" t="str">
            <v>Ture</v>
          </cell>
          <cell r="V9095">
            <v>3</v>
          </cell>
        </row>
        <row r="9096">
          <cell r="A9096" t="str">
            <v>ODDER</v>
          </cell>
          <cell r="C9096" t="str">
            <v>HANDICAP</v>
          </cell>
          <cell r="I9096" t="str">
            <v>Rejselængde</v>
          </cell>
          <cell r="V9096">
            <v>236</v>
          </cell>
        </row>
        <row r="9097">
          <cell r="A9097" t="str">
            <v>ODDER</v>
          </cell>
          <cell r="C9097" t="str">
            <v>HANDICAP</v>
          </cell>
          <cell r="I9097" t="str">
            <v>Passagerer</v>
          </cell>
          <cell r="V9097">
            <v>5</v>
          </cell>
        </row>
        <row r="9098">
          <cell r="A9098" t="str">
            <v>ODDER</v>
          </cell>
          <cell r="C9098" t="str">
            <v>HANDICAP</v>
          </cell>
          <cell r="I9098" t="str">
            <v>Netto</v>
          </cell>
          <cell r="V9098">
            <v>898.8599999999999</v>
          </cell>
        </row>
        <row r="9099">
          <cell r="A9099" t="str">
            <v>ODDER</v>
          </cell>
          <cell r="C9099" t="str">
            <v>HANDICAP</v>
          </cell>
          <cell r="I9099" t="str">
            <v>Adm.omk</v>
          </cell>
          <cell r="V9099">
            <v>0</v>
          </cell>
        </row>
        <row r="9100">
          <cell r="A9100" t="str">
            <v>ODDER</v>
          </cell>
          <cell r="C9100" t="str">
            <v>HANDICAP</v>
          </cell>
          <cell r="I9100" t="str">
            <v>EB</v>
          </cell>
          <cell r="V9100">
            <v>602</v>
          </cell>
        </row>
        <row r="9101">
          <cell r="A9101" t="str">
            <v>ODDER</v>
          </cell>
          <cell r="C9101" t="str">
            <v>HANDICAP</v>
          </cell>
          <cell r="I9101" t="str">
            <v>Ture</v>
          </cell>
          <cell r="V9101">
            <v>2</v>
          </cell>
        </row>
        <row r="9102">
          <cell r="A9102" t="str">
            <v>ODDER</v>
          </cell>
          <cell r="C9102" t="str">
            <v>HANDICAP</v>
          </cell>
          <cell r="I9102" t="str">
            <v>Rejselængde</v>
          </cell>
          <cell r="V9102">
            <v>120</v>
          </cell>
        </row>
        <row r="9103">
          <cell r="A9103" t="str">
            <v>ODDER</v>
          </cell>
          <cell r="C9103" t="str">
            <v>HANDICAP</v>
          </cell>
          <cell r="I9103" t="str">
            <v>Passagerer</v>
          </cell>
          <cell r="V9103">
            <v>3</v>
          </cell>
        </row>
        <row r="9104">
          <cell r="A9104" t="str">
            <v>ODDER</v>
          </cell>
          <cell r="C9104" t="str">
            <v>HANDICAP</v>
          </cell>
          <cell r="I9104" t="str">
            <v>Netto</v>
          </cell>
          <cell r="V9104">
            <v>1266.1500000000001</v>
          </cell>
        </row>
        <row r="9105">
          <cell r="A9105" t="str">
            <v>ODDER</v>
          </cell>
          <cell r="C9105" t="str">
            <v>HANDICAP</v>
          </cell>
          <cell r="I9105" t="str">
            <v>Adm.omk</v>
          </cell>
          <cell r="V9105">
            <v>0</v>
          </cell>
        </row>
        <row r="9106">
          <cell r="A9106" t="str">
            <v>ODDER</v>
          </cell>
          <cell r="C9106" t="str">
            <v>HANDICAP</v>
          </cell>
          <cell r="I9106" t="str">
            <v>EB</v>
          </cell>
          <cell r="V9106">
            <v>696</v>
          </cell>
        </row>
        <row r="9107">
          <cell r="A9107" t="str">
            <v>ODDER</v>
          </cell>
          <cell r="C9107" t="str">
            <v>HANDICAP</v>
          </cell>
          <cell r="I9107" t="str">
            <v>Ture</v>
          </cell>
          <cell r="V9107">
            <v>2</v>
          </cell>
        </row>
        <row r="9108">
          <cell r="A9108" t="str">
            <v>ODDER</v>
          </cell>
          <cell r="C9108" t="str">
            <v>HANDICAP</v>
          </cell>
          <cell r="I9108" t="str">
            <v>Rejselængde</v>
          </cell>
          <cell r="V9108">
            <v>174</v>
          </cell>
        </row>
        <row r="9109">
          <cell r="A9109" t="str">
            <v>ODDER</v>
          </cell>
          <cell r="C9109" t="str">
            <v>HANDICAP</v>
          </cell>
          <cell r="I9109" t="str">
            <v>Passagerer</v>
          </cell>
          <cell r="V9109">
            <v>2</v>
          </cell>
        </row>
        <row r="9110">
          <cell r="A9110" t="str">
            <v>ODDER</v>
          </cell>
          <cell r="C9110" t="str">
            <v>HANDICAP</v>
          </cell>
          <cell r="I9110" t="str">
            <v>Netto</v>
          </cell>
          <cell r="V9110">
            <v>295.14</v>
          </cell>
        </row>
        <row r="9111">
          <cell r="A9111" t="str">
            <v>ODDER</v>
          </cell>
          <cell r="C9111" t="str">
            <v>HANDICAP</v>
          </cell>
          <cell r="I9111" t="str">
            <v>Adm.omk</v>
          </cell>
          <cell r="V9111">
            <v>0</v>
          </cell>
        </row>
        <row r="9112">
          <cell r="A9112" t="str">
            <v>ODDER</v>
          </cell>
          <cell r="C9112" t="str">
            <v>HANDICAP</v>
          </cell>
          <cell r="I9112" t="str">
            <v>EB</v>
          </cell>
          <cell r="V9112">
            <v>360</v>
          </cell>
        </row>
        <row r="9113">
          <cell r="A9113" t="str">
            <v>ODDER</v>
          </cell>
          <cell r="C9113" t="str">
            <v>HANDICAP</v>
          </cell>
          <cell r="I9113" t="str">
            <v>Ture</v>
          </cell>
          <cell r="V9113">
            <v>1</v>
          </cell>
        </row>
        <row r="9114">
          <cell r="A9114" t="str">
            <v>ODDER</v>
          </cell>
          <cell r="C9114" t="str">
            <v>HANDICAP</v>
          </cell>
          <cell r="I9114" t="str">
            <v>Rejselængde</v>
          </cell>
          <cell r="V9114">
            <v>90</v>
          </cell>
        </row>
        <row r="9115">
          <cell r="A9115" t="str">
            <v>ODDER</v>
          </cell>
          <cell r="C9115" t="str">
            <v>HANDICAP</v>
          </cell>
          <cell r="I9115" t="str">
            <v>Passagerer</v>
          </cell>
          <cell r="V9115">
            <v>1</v>
          </cell>
        </row>
        <row r="9116">
          <cell r="A9116" t="str">
            <v>ODDER</v>
          </cell>
          <cell r="C9116" t="str">
            <v>HANDICAP</v>
          </cell>
          <cell r="I9116" t="str">
            <v>Netto</v>
          </cell>
          <cell r="V9116">
            <v>1395.82</v>
          </cell>
        </row>
        <row r="9117">
          <cell r="A9117" t="str">
            <v>ODDER</v>
          </cell>
          <cell r="C9117" t="str">
            <v>HANDICAP</v>
          </cell>
          <cell r="I9117" t="str">
            <v>Adm.omk</v>
          </cell>
          <cell r="V9117">
            <v>0</v>
          </cell>
        </row>
        <row r="9118">
          <cell r="A9118" t="str">
            <v>ODDER</v>
          </cell>
          <cell r="C9118" t="str">
            <v>HANDICAP</v>
          </cell>
          <cell r="I9118" t="str">
            <v>EB</v>
          </cell>
          <cell r="V9118">
            <v>328</v>
          </cell>
        </row>
        <row r="9119">
          <cell r="A9119" t="str">
            <v>ODDER</v>
          </cell>
          <cell r="C9119" t="str">
            <v>HANDICAP</v>
          </cell>
          <cell r="I9119" t="str">
            <v>Ture</v>
          </cell>
          <cell r="V9119">
            <v>1</v>
          </cell>
        </row>
        <row r="9120">
          <cell r="A9120" t="str">
            <v>ODDER</v>
          </cell>
          <cell r="C9120" t="str">
            <v>HANDICAP</v>
          </cell>
          <cell r="I9120" t="str">
            <v>Rejselængde</v>
          </cell>
          <cell r="V9120">
            <v>82</v>
          </cell>
        </row>
        <row r="9121">
          <cell r="A9121" t="str">
            <v>ODDER</v>
          </cell>
          <cell r="C9121" t="str">
            <v>HANDICAP</v>
          </cell>
          <cell r="I9121" t="str">
            <v>Passagerer</v>
          </cell>
          <cell r="V9121">
            <v>2</v>
          </cell>
        </row>
        <row r="9122">
          <cell r="A9122" t="str">
            <v>ODDER</v>
          </cell>
          <cell r="C9122" t="str">
            <v>HANDICAP</v>
          </cell>
          <cell r="I9122" t="str">
            <v>Netto</v>
          </cell>
          <cell r="V9122">
            <v>3364.75</v>
          </cell>
        </row>
        <row r="9123">
          <cell r="A9123" t="str">
            <v>ODDER</v>
          </cell>
          <cell r="C9123" t="str">
            <v>HANDICAP</v>
          </cell>
          <cell r="I9123" t="str">
            <v>Adm.omk</v>
          </cell>
          <cell r="V9123">
            <v>0</v>
          </cell>
        </row>
        <row r="9124">
          <cell r="A9124" t="str">
            <v>ODDER</v>
          </cell>
          <cell r="C9124" t="str">
            <v>HANDICAP</v>
          </cell>
          <cell r="I9124" t="str">
            <v>EB</v>
          </cell>
          <cell r="V9124">
            <v>1200</v>
          </cell>
        </row>
        <row r="9125">
          <cell r="A9125" t="str">
            <v>ODDER</v>
          </cell>
          <cell r="C9125" t="str">
            <v>HANDICAP</v>
          </cell>
          <cell r="I9125" t="str">
            <v>Ture</v>
          </cell>
          <cell r="V9125">
            <v>4</v>
          </cell>
        </row>
        <row r="9126">
          <cell r="A9126" t="str">
            <v>ODDER</v>
          </cell>
          <cell r="C9126" t="str">
            <v>HANDICAP</v>
          </cell>
          <cell r="I9126" t="str">
            <v>Rejselængde</v>
          </cell>
          <cell r="V9126">
            <v>300</v>
          </cell>
        </row>
        <row r="9127">
          <cell r="A9127" t="str">
            <v>ODDER</v>
          </cell>
          <cell r="C9127" t="str">
            <v>HANDICAP</v>
          </cell>
          <cell r="I9127" t="str">
            <v>Passagerer</v>
          </cell>
          <cell r="V9127">
            <v>4</v>
          </cell>
        </row>
        <row r="9128">
          <cell r="A9128" t="str">
            <v>ODDER</v>
          </cell>
          <cell r="C9128" t="str">
            <v>FLEXTUR</v>
          </cell>
          <cell r="I9128" t="str">
            <v>Netto</v>
          </cell>
          <cell r="V9128">
            <v>160485.29</v>
          </cell>
        </row>
        <row r="9129">
          <cell r="A9129" t="str">
            <v>ODDER</v>
          </cell>
          <cell r="C9129" t="str">
            <v>FLEXTUR</v>
          </cell>
          <cell r="I9129" t="str">
            <v>Adm.omk</v>
          </cell>
          <cell r="V9129">
            <v>49558.560000000005</v>
          </cell>
        </row>
        <row r="9130">
          <cell r="A9130" t="str">
            <v>ODDER</v>
          </cell>
          <cell r="C9130" t="str">
            <v>FLEXTUR</v>
          </cell>
          <cell r="I9130" t="str">
            <v>EB</v>
          </cell>
          <cell r="V9130">
            <v>70032</v>
          </cell>
        </row>
        <row r="9131">
          <cell r="A9131" t="str">
            <v>ODDER</v>
          </cell>
          <cell r="C9131" t="str">
            <v>FLEXTUR</v>
          </cell>
          <cell r="I9131" t="str">
            <v>Ture</v>
          </cell>
          <cell r="V9131">
            <v>1541</v>
          </cell>
        </row>
        <row r="9132">
          <cell r="A9132" t="str">
            <v>ODDER</v>
          </cell>
          <cell r="C9132" t="str">
            <v>FLEXTUR</v>
          </cell>
          <cell r="I9132" t="str">
            <v>Rejselængde</v>
          </cell>
          <cell r="V9132">
            <v>16282</v>
          </cell>
        </row>
        <row r="9133">
          <cell r="A9133" t="str">
            <v>ODDER</v>
          </cell>
          <cell r="C9133" t="str">
            <v>FLEXTUR</v>
          </cell>
          <cell r="I9133" t="str">
            <v>Passagerer</v>
          </cell>
          <cell r="V9133">
            <v>1737</v>
          </cell>
        </row>
        <row r="9134">
          <cell r="A9134" t="str">
            <v>ODDER</v>
          </cell>
          <cell r="C9134" t="str">
            <v>FLEXTUR</v>
          </cell>
          <cell r="I9134" t="str">
            <v>Netto</v>
          </cell>
          <cell r="V9134">
            <v>229.01</v>
          </cell>
        </row>
        <row r="9135">
          <cell r="A9135" t="str">
            <v>ODDER</v>
          </cell>
          <cell r="C9135" t="str">
            <v>FLEXTUR</v>
          </cell>
          <cell r="I9135" t="str">
            <v>Adm.omk</v>
          </cell>
          <cell r="V9135">
            <v>64.319999999999993</v>
          </cell>
        </row>
        <row r="9136">
          <cell r="A9136" t="str">
            <v>ODDER</v>
          </cell>
          <cell r="C9136" t="str">
            <v>FLEXTUR</v>
          </cell>
          <cell r="I9136" t="str">
            <v>EB</v>
          </cell>
          <cell r="V9136">
            <v>264</v>
          </cell>
        </row>
        <row r="9137">
          <cell r="A9137" t="str">
            <v>ODDER</v>
          </cell>
          <cell r="C9137" t="str">
            <v>FLEXTUR</v>
          </cell>
          <cell r="I9137" t="str">
            <v>Ture</v>
          </cell>
          <cell r="V9137">
            <v>2</v>
          </cell>
        </row>
        <row r="9138">
          <cell r="A9138" t="str">
            <v>ODDER</v>
          </cell>
          <cell r="C9138" t="str">
            <v>FLEXTUR</v>
          </cell>
          <cell r="I9138" t="str">
            <v>Rejselængde</v>
          </cell>
          <cell r="V9138">
            <v>18</v>
          </cell>
        </row>
        <row r="9139">
          <cell r="A9139" t="str">
            <v>ODDER</v>
          </cell>
          <cell r="C9139" t="str">
            <v>FLEXTUR</v>
          </cell>
          <cell r="I9139" t="str">
            <v>Passagerer</v>
          </cell>
          <cell r="V9139">
            <v>6</v>
          </cell>
        </row>
        <row r="9140">
          <cell r="A9140" t="str">
            <v>ODDER</v>
          </cell>
          <cell r="C9140" t="str">
            <v>FLEXTUR</v>
          </cell>
          <cell r="I9140" t="str">
            <v>Netto</v>
          </cell>
          <cell r="V9140">
            <v>143941.18</v>
          </cell>
        </row>
        <row r="9141">
          <cell r="A9141" t="str">
            <v>ODDER</v>
          </cell>
          <cell r="C9141" t="str">
            <v>FLEXTUR</v>
          </cell>
          <cell r="I9141" t="str">
            <v>Adm.omk</v>
          </cell>
          <cell r="V9141">
            <v>32803.199999999997</v>
          </cell>
        </row>
        <row r="9142">
          <cell r="A9142" t="str">
            <v>ODDER</v>
          </cell>
          <cell r="C9142" t="str">
            <v>FLEXTUR</v>
          </cell>
          <cell r="I9142" t="str">
            <v>EB</v>
          </cell>
          <cell r="V9142">
            <v>55249</v>
          </cell>
        </row>
        <row r="9143">
          <cell r="A9143" t="str">
            <v>ODDER</v>
          </cell>
          <cell r="C9143" t="str">
            <v>FLEXTUR</v>
          </cell>
          <cell r="I9143" t="str">
            <v>Ture</v>
          </cell>
          <cell r="V9143">
            <v>1020</v>
          </cell>
        </row>
        <row r="9144">
          <cell r="A9144" t="str">
            <v>ODDER</v>
          </cell>
          <cell r="C9144" t="str">
            <v>FLEXTUR</v>
          </cell>
          <cell r="I9144" t="str">
            <v>Rejselængde</v>
          </cell>
          <cell r="V9144">
            <v>12238</v>
          </cell>
        </row>
        <row r="9145">
          <cell r="A9145" t="str">
            <v>ODDER</v>
          </cell>
          <cell r="C9145" t="str">
            <v>FLEXTUR</v>
          </cell>
          <cell r="I9145" t="str">
            <v>Passagerer</v>
          </cell>
          <cell r="V9145">
            <v>1194</v>
          </cell>
        </row>
        <row r="9146">
          <cell r="A9146" t="str">
            <v>ODDER</v>
          </cell>
          <cell r="C9146" t="str">
            <v>FLEXTUR</v>
          </cell>
          <cell r="I9146" t="str">
            <v>Netto</v>
          </cell>
          <cell r="V9146">
            <v>27000.730000000003</v>
          </cell>
        </row>
        <row r="9147">
          <cell r="A9147" t="str">
            <v>ODDER</v>
          </cell>
          <cell r="C9147" t="str">
            <v>FLEXTUR</v>
          </cell>
          <cell r="I9147" t="str">
            <v>Adm.omk</v>
          </cell>
          <cell r="V9147">
            <v>6689.2799999999988</v>
          </cell>
        </row>
        <row r="9148">
          <cell r="A9148" t="str">
            <v>ODDER</v>
          </cell>
          <cell r="C9148" t="str">
            <v>FLEXTUR</v>
          </cell>
          <cell r="I9148" t="str">
            <v>EB</v>
          </cell>
          <cell r="V9148">
            <v>14525</v>
          </cell>
        </row>
        <row r="9149">
          <cell r="A9149" t="str">
            <v>ODDER</v>
          </cell>
          <cell r="C9149" t="str">
            <v>FLEXTUR</v>
          </cell>
          <cell r="I9149" t="str">
            <v>Ture</v>
          </cell>
          <cell r="V9149">
            <v>208</v>
          </cell>
        </row>
        <row r="9150">
          <cell r="A9150" t="str">
            <v>ODDER</v>
          </cell>
          <cell r="C9150" t="str">
            <v>FLEXTUR</v>
          </cell>
          <cell r="I9150" t="str">
            <v>Rejselængde</v>
          </cell>
          <cell r="V9150">
            <v>2789</v>
          </cell>
        </row>
        <row r="9151">
          <cell r="A9151" t="str">
            <v>ODDER</v>
          </cell>
          <cell r="C9151" t="str">
            <v>FLEXTUR</v>
          </cell>
          <cell r="I9151" t="str">
            <v>Passagerer</v>
          </cell>
          <cell r="V9151">
            <v>228</v>
          </cell>
        </row>
        <row r="9152">
          <cell r="A9152" t="str">
            <v>ODDER</v>
          </cell>
          <cell r="C9152" t="str">
            <v>FLEXTUR</v>
          </cell>
          <cell r="I9152" t="str">
            <v>Netto</v>
          </cell>
          <cell r="V9152">
            <v>47414.880000000005</v>
          </cell>
        </row>
        <row r="9153">
          <cell r="A9153" t="str">
            <v>ODDER</v>
          </cell>
          <cell r="C9153" t="str">
            <v>FLEXTUR</v>
          </cell>
          <cell r="I9153" t="str">
            <v>Adm.omk</v>
          </cell>
          <cell r="V9153">
            <v>11738.399999999998</v>
          </cell>
        </row>
        <row r="9154">
          <cell r="A9154" t="str">
            <v>ODDER</v>
          </cell>
          <cell r="C9154" t="str">
            <v>FLEXTUR</v>
          </cell>
          <cell r="I9154" t="str">
            <v>EB</v>
          </cell>
          <cell r="V9154">
            <v>17754</v>
          </cell>
        </row>
        <row r="9155">
          <cell r="A9155" t="str">
            <v>ODDER</v>
          </cell>
          <cell r="C9155" t="str">
            <v>FLEXTUR</v>
          </cell>
          <cell r="I9155" t="str">
            <v>Ture</v>
          </cell>
          <cell r="V9155">
            <v>365</v>
          </cell>
        </row>
        <row r="9156">
          <cell r="A9156" t="str">
            <v>ODDER</v>
          </cell>
          <cell r="C9156" t="str">
            <v>FLEXTUR</v>
          </cell>
          <cell r="I9156" t="str">
            <v>Rejselængde</v>
          </cell>
          <cell r="V9156">
            <v>4321</v>
          </cell>
        </row>
        <row r="9157">
          <cell r="A9157" t="str">
            <v>ODDER</v>
          </cell>
          <cell r="C9157" t="str">
            <v>FLEXTUR</v>
          </cell>
          <cell r="I9157" t="str">
            <v>Passagerer</v>
          </cell>
          <cell r="V9157">
            <v>385</v>
          </cell>
        </row>
        <row r="9158">
          <cell r="A9158" t="str">
            <v>ODDER</v>
          </cell>
          <cell r="C9158" t="str">
            <v>HANDICAP</v>
          </cell>
          <cell r="I9158" t="str">
            <v>Netto</v>
          </cell>
          <cell r="V9158">
            <v>2526.04</v>
          </cell>
        </row>
        <row r="9159">
          <cell r="A9159" t="str">
            <v>ODDER</v>
          </cell>
          <cell r="C9159" t="str">
            <v>HANDICAP</v>
          </cell>
          <cell r="I9159" t="str">
            <v>Adm.omk</v>
          </cell>
          <cell r="V9159">
            <v>0</v>
          </cell>
        </row>
        <row r="9160">
          <cell r="A9160" t="str">
            <v>ODDER</v>
          </cell>
          <cell r="C9160" t="str">
            <v>HANDICAP</v>
          </cell>
          <cell r="I9160" t="str">
            <v>EB</v>
          </cell>
          <cell r="V9160">
            <v>0</v>
          </cell>
        </row>
        <row r="9161">
          <cell r="A9161" t="str">
            <v>ODDER</v>
          </cell>
          <cell r="C9161" t="str">
            <v>HANDICAP</v>
          </cell>
          <cell r="I9161" t="str">
            <v>Ture</v>
          </cell>
          <cell r="V9161">
            <v>12</v>
          </cell>
        </row>
        <row r="9162">
          <cell r="A9162" t="str">
            <v>ODDER</v>
          </cell>
          <cell r="C9162" t="str">
            <v>HANDICAP</v>
          </cell>
          <cell r="I9162" t="str">
            <v>Rejselængde</v>
          </cell>
          <cell r="V9162">
            <v>87</v>
          </cell>
        </row>
        <row r="9163">
          <cell r="A9163" t="str">
            <v>ODDER</v>
          </cell>
          <cell r="C9163" t="str">
            <v>HANDICAP</v>
          </cell>
          <cell r="I9163" t="str">
            <v>Passagerer</v>
          </cell>
          <cell r="V9163">
            <v>14</v>
          </cell>
        </row>
        <row r="9164">
          <cell r="A9164" t="str">
            <v>ODDER</v>
          </cell>
          <cell r="C9164" t="str">
            <v>HANDICAP</v>
          </cell>
          <cell r="I9164" t="str">
            <v>Netto</v>
          </cell>
          <cell r="V9164">
            <v>274354.99</v>
          </cell>
        </row>
        <row r="9165">
          <cell r="A9165" t="str">
            <v>ODDER</v>
          </cell>
          <cell r="C9165" t="str">
            <v>HANDICAP</v>
          </cell>
          <cell r="I9165" t="str">
            <v>Adm.omk</v>
          </cell>
          <cell r="V9165">
            <v>0</v>
          </cell>
        </row>
        <row r="9166">
          <cell r="A9166" t="str">
            <v>ODDER</v>
          </cell>
          <cell r="C9166" t="str">
            <v>HANDICAP</v>
          </cell>
          <cell r="I9166" t="str">
            <v>EB</v>
          </cell>
          <cell r="V9166">
            <v>40504</v>
          </cell>
        </row>
        <row r="9167">
          <cell r="A9167" t="str">
            <v>ODDER</v>
          </cell>
          <cell r="C9167" t="str">
            <v>HANDICAP</v>
          </cell>
          <cell r="I9167" t="str">
            <v>Ture</v>
          </cell>
          <cell r="V9167">
            <v>702</v>
          </cell>
        </row>
        <row r="9168">
          <cell r="A9168" t="str">
            <v>ODDER</v>
          </cell>
          <cell r="C9168" t="str">
            <v>HANDICAP</v>
          </cell>
          <cell r="I9168" t="str">
            <v>Rejselængde</v>
          </cell>
          <cell r="V9168">
            <v>5183</v>
          </cell>
        </row>
        <row r="9169">
          <cell r="A9169" t="str">
            <v>ODDER</v>
          </cell>
          <cell r="C9169" t="str">
            <v>HANDICAP</v>
          </cell>
          <cell r="I9169" t="str">
            <v>Passagerer</v>
          </cell>
          <cell r="V9169">
            <v>994</v>
          </cell>
        </row>
        <row r="9170">
          <cell r="A9170" t="str">
            <v>ODDER</v>
          </cell>
          <cell r="C9170" t="str">
            <v>HANDICAP</v>
          </cell>
          <cell r="I9170" t="str">
            <v>Netto</v>
          </cell>
          <cell r="V9170">
            <v>215515.88</v>
          </cell>
        </row>
        <row r="9171">
          <cell r="A9171" t="str">
            <v>ODDER</v>
          </cell>
          <cell r="C9171" t="str">
            <v>HANDICAP</v>
          </cell>
          <cell r="I9171" t="str">
            <v>Adm.omk</v>
          </cell>
          <cell r="V9171">
            <v>0</v>
          </cell>
        </row>
        <row r="9172">
          <cell r="A9172" t="str">
            <v>ODDER</v>
          </cell>
          <cell r="C9172" t="str">
            <v>HANDICAP</v>
          </cell>
          <cell r="I9172" t="str">
            <v>EB</v>
          </cell>
          <cell r="V9172">
            <v>67154</v>
          </cell>
        </row>
        <row r="9173">
          <cell r="A9173" t="str">
            <v>ODDER</v>
          </cell>
          <cell r="C9173" t="str">
            <v>HANDICAP</v>
          </cell>
          <cell r="I9173" t="str">
            <v>Ture</v>
          </cell>
          <cell r="V9173">
            <v>1148</v>
          </cell>
        </row>
        <row r="9174">
          <cell r="A9174" t="str">
            <v>ODDER</v>
          </cell>
          <cell r="C9174" t="str">
            <v>HANDICAP</v>
          </cell>
          <cell r="I9174" t="str">
            <v>Rejselængde</v>
          </cell>
          <cell r="V9174">
            <v>11365</v>
          </cell>
        </row>
        <row r="9175">
          <cell r="A9175" t="str">
            <v>ODDER</v>
          </cell>
          <cell r="C9175" t="str">
            <v>HANDICAP</v>
          </cell>
          <cell r="I9175" t="str">
            <v>Passagerer</v>
          </cell>
          <cell r="V9175">
            <v>1205</v>
          </cell>
        </row>
        <row r="9176">
          <cell r="A9176" t="str">
            <v>ODDER</v>
          </cell>
          <cell r="C9176" t="str">
            <v>HANDICAP</v>
          </cell>
          <cell r="I9176" t="str">
            <v>Netto</v>
          </cell>
          <cell r="V9176">
            <v>311848.49999999994</v>
          </cell>
        </row>
        <row r="9177">
          <cell r="A9177" t="str">
            <v>ODDER</v>
          </cell>
          <cell r="C9177" t="str">
            <v>HANDICAP</v>
          </cell>
          <cell r="I9177" t="str">
            <v>Adm.omk</v>
          </cell>
          <cell r="V9177">
            <v>0</v>
          </cell>
        </row>
        <row r="9178">
          <cell r="A9178" t="str">
            <v>ODDER</v>
          </cell>
          <cell r="C9178" t="str">
            <v>HANDICAP</v>
          </cell>
          <cell r="I9178" t="str">
            <v>EB</v>
          </cell>
          <cell r="V9178">
            <v>51276</v>
          </cell>
        </row>
        <row r="9179">
          <cell r="A9179" t="str">
            <v>ODDER</v>
          </cell>
          <cell r="C9179" t="str">
            <v>HANDICAP</v>
          </cell>
          <cell r="I9179" t="str">
            <v>Ture</v>
          </cell>
          <cell r="V9179">
            <v>1012</v>
          </cell>
        </row>
        <row r="9180">
          <cell r="A9180" t="str">
            <v>ODDER</v>
          </cell>
          <cell r="C9180" t="str">
            <v>HANDICAP</v>
          </cell>
          <cell r="I9180" t="str">
            <v>Rejselængde</v>
          </cell>
          <cell r="V9180">
            <v>6227</v>
          </cell>
        </row>
        <row r="9181">
          <cell r="A9181" t="str">
            <v>ODDER</v>
          </cell>
          <cell r="C9181" t="str">
            <v>HANDICAP</v>
          </cell>
          <cell r="I9181" t="str">
            <v>Passagerer</v>
          </cell>
          <cell r="V9181">
            <v>1220</v>
          </cell>
        </row>
        <row r="9182">
          <cell r="A9182" t="str">
            <v>ODDER</v>
          </cell>
          <cell r="C9182" t="str">
            <v>HANDICAP</v>
          </cell>
          <cell r="I9182" t="str">
            <v>Netto</v>
          </cell>
          <cell r="V9182">
            <v>137028.23000000001</v>
          </cell>
        </row>
        <row r="9183">
          <cell r="A9183" t="str">
            <v>ODDER</v>
          </cell>
          <cell r="C9183" t="str">
            <v>HANDICAP</v>
          </cell>
          <cell r="I9183" t="str">
            <v>Adm.omk</v>
          </cell>
          <cell r="V9183">
            <v>0</v>
          </cell>
        </row>
        <row r="9184">
          <cell r="A9184" t="str">
            <v>ODDER</v>
          </cell>
          <cell r="C9184" t="str">
            <v>HANDICAP</v>
          </cell>
          <cell r="I9184" t="str">
            <v>EB</v>
          </cell>
          <cell r="V9184">
            <v>47412</v>
          </cell>
        </row>
        <row r="9185">
          <cell r="A9185" t="str">
            <v>ODDER</v>
          </cell>
          <cell r="C9185" t="str">
            <v>HANDICAP</v>
          </cell>
          <cell r="I9185" t="str">
            <v>Ture</v>
          </cell>
          <cell r="V9185">
            <v>819</v>
          </cell>
        </row>
        <row r="9186">
          <cell r="A9186" t="str">
            <v>ODDER</v>
          </cell>
          <cell r="C9186" t="str">
            <v>HANDICAP</v>
          </cell>
          <cell r="I9186" t="str">
            <v>Rejselængde</v>
          </cell>
          <cell r="V9186">
            <v>6122</v>
          </cell>
        </row>
        <row r="9187">
          <cell r="A9187" t="str">
            <v>ODDER</v>
          </cell>
          <cell r="C9187" t="str">
            <v>HANDICAP</v>
          </cell>
          <cell r="I9187" t="str">
            <v>Passagerer</v>
          </cell>
          <cell r="V9187">
            <v>894</v>
          </cell>
        </row>
        <row r="9188">
          <cell r="A9188" t="str">
            <v>ODDER</v>
          </cell>
          <cell r="C9188" t="str">
            <v>HANDICAP</v>
          </cell>
          <cell r="I9188" t="str">
            <v>Netto</v>
          </cell>
          <cell r="V9188">
            <v>44202.57</v>
          </cell>
        </row>
        <row r="9189">
          <cell r="A9189" t="str">
            <v>ODDER</v>
          </cell>
          <cell r="C9189" t="str">
            <v>HANDICAP</v>
          </cell>
          <cell r="I9189" t="str">
            <v>Adm.omk</v>
          </cell>
          <cell r="V9189">
            <v>0</v>
          </cell>
        </row>
        <row r="9190">
          <cell r="A9190" t="str">
            <v>ODDER</v>
          </cell>
          <cell r="C9190" t="str">
            <v>HANDICAP</v>
          </cell>
          <cell r="I9190" t="str">
            <v>EB</v>
          </cell>
          <cell r="V9190">
            <v>5515</v>
          </cell>
        </row>
        <row r="9191">
          <cell r="A9191" t="str">
            <v>ODDER</v>
          </cell>
          <cell r="C9191" t="str">
            <v>HANDICAP</v>
          </cell>
          <cell r="I9191" t="str">
            <v>Ture</v>
          </cell>
          <cell r="V9191">
            <v>86</v>
          </cell>
        </row>
        <row r="9192">
          <cell r="A9192" t="str">
            <v>ODDER</v>
          </cell>
          <cell r="C9192" t="str">
            <v>HANDICAP</v>
          </cell>
          <cell r="I9192" t="str">
            <v>Rejselængde</v>
          </cell>
          <cell r="V9192">
            <v>1165</v>
          </cell>
        </row>
        <row r="9193">
          <cell r="A9193" t="str">
            <v>ODDER</v>
          </cell>
          <cell r="C9193" t="str">
            <v>HANDICAP</v>
          </cell>
          <cell r="I9193" t="str">
            <v>Passagerer</v>
          </cell>
          <cell r="V9193">
            <v>133</v>
          </cell>
        </row>
        <row r="9194">
          <cell r="A9194" t="str">
            <v>ODDER</v>
          </cell>
          <cell r="C9194" t="str">
            <v>HANDICAP</v>
          </cell>
          <cell r="I9194" t="str">
            <v>Netto</v>
          </cell>
          <cell r="V9194">
            <v>35357.620000000003</v>
          </cell>
        </row>
        <row r="9195">
          <cell r="A9195" t="str">
            <v>ODDER</v>
          </cell>
          <cell r="C9195" t="str">
            <v>HANDICAP</v>
          </cell>
          <cell r="I9195" t="str">
            <v>Adm.omk</v>
          </cell>
          <cell r="V9195">
            <v>0</v>
          </cell>
        </row>
        <row r="9196">
          <cell r="A9196" t="str">
            <v>ODDER</v>
          </cell>
          <cell r="C9196" t="str">
            <v>HANDICAP</v>
          </cell>
          <cell r="I9196" t="str">
            <v>EB</v>
          </cell>
          <cell r="V9196">
            <v>10530</v>
          </cell>
        </row>
        <row r="9197">
          <cell r="A9197" t="str">
            <v>ODDER</v>
          </cell>
          <cell r="C9197" t="str">
            <v>HANDICAP</v>
          </cell>
          <cell r="I9197" t="str">
            <v>Ture</v>
          </cell>
          <cell r="V9197">
            <v>132</v>
          </cell>
        </row>
        <row r="9198">
          <cell r="A9198" t="str">
            <v>ODDER</v>
          </cell>
          <cell r="C9198" t="str">
            <v>HANDICAP</v>
          </cell>
          <cell r="I9198" t="str">
            <v>Rejselængde</v>
          </cell>
          <cell r="V9198">
            <v>2291</v>
          </cell>
        </row>
        <row r="9199">
          <cell r="A9199" t="str">
            <v>ODDER</v>
          </cell>
          <cell r="C9199" t="str">
            <v>HANDICAP</v>
          </cell>
          <cell r="I9199" t="str">
            <v>Passagerer</v>
          </cell>
          <cell r="V9199">
            <v>136</v>
          </cell>
        </row>
        <row r="9200">
          <cell r="A9200" t="str">
            <v>ODDER</v>
          </cell>
          <cell r="C9200" t="str">
            <v>PLUSTUR</v>
          </cell>
          <cell r="I9200" t="str">
            <v>Netto</v>
          </cell>
          <cell r="V9200">
            <v>125450.64000000003</v>
          </cell>
        </row>
        <row r="9201">
          <cell r="A9201" t="str">
            <v>ODDER</v>
          </cell>
          <cell r="C9201" t="str">
            <v>PLUSTUR</v>
          </cell>
          <cell r="I9201" t="str">
            <v>Adm.omk</v>
          </cell>
          <cell r="V9201">
            <v>36565.920000000006</v>
          </cell>
        </row>
        <row r="9202">
          <cell r="A9202" t="str">
            <v>ODDER</v>
          </cell>
          <cell r="C9202" t="str">
            <v>PLUSTUR</v>
          </cell>
          <cell r="I9202" t="str">
            <v>EB</v>
          </cell>
          <cell r="V9202">
            <v>27806</v>
          </cell>
        </row>
        <row r="9203">
          <cell r="A9203" t="str">
            <v>ODDER</v>
          </cell>
          <cell r="C9203" t="str">
            <v>PLUSTUR</v>
          </cell>
          <cell r="I9203" t="str">
            <v>Ture</v>
          </cell>
          <cell r="V9203">
            <v>1137</v>
          </cell>
        </row>
        <row r="9204">
          <cell r="A9204" t="str">
            <v>ODDER</v>
          </cell>
          <cell r="C9204" t="str">
            <v>PLUSTUR</v>
          </cell>
          <cell r="I9204" t="str">
            <v>Rejselængde</v>
          </cell>
          <cell r="V9204">
            <v>9964</v>
          </cell>
        </row>
        <row r="9205">
          <cell r="A9205" t="str">
            <v>ODDER</v>
          </cell>
          <cell r="C9205" t="str">
            <v>PLUSTUR</v>
          </cell>
          <cell r="I9205" t="str">
            <v>Passagerer</v>
          </cell>
          <cell r="V9205">
            <v>1320</v>
          </cell>
        </row>
        <row r="9206">
          <cell r="A9206" t="str">
            <v>ODDER</v>
          </cell>
          <cell r="C9206" t="str">
            <v>PLUSTUR</v>
          </cell>
          <cell r="I9206" t="str">
            <v>Netto</v>
          </cell>
          <cell r="V9206">
            <v>63036.18</v>
          </cell>
        </row>
        <row r="9207">
          <cell r="A9207" t="str">
            <v>ODDER</v>
          </cell>
          <cell r="C9207" t="str">
            <v>PLUSTUR</v>
          </cell>
          <cell r="I9207" t="str">
            <v>Adm.omk</v>
          </cell>
          <cell r="V9207">
            <v>18684.96</v>
          </cell>
        </row>
        <row r="9208">
          <cell r="A9208" t="str">
            <v>ODDER</v>
          </cell>
          <cell r="C9208" t="str">
            <v>PLUSTUR</v>
          </cell>
          <cell r="I9208" t="str">
            <v>EB</v>
          </cell>
          <cell r="V9208">
            <v>12408</v>
          </cell>
        </row>
        <row r="9209">
          <cell r="A9209" t="str">
            <v>ODDER</v>
          </cell>
          <cell r="C9209" t="str">
            <v>PLUSTUR</v>
          </cell>
          <cell r="I9209" t="str">
            <v>Ture</v>
          </cell>
          <cell r="V9209">
            <v>581</v>
          </cell>
        </row>
        <row r="9210">
          <cell r="A9210" t="str">
            <v>ODDER</v>
          </cell>
          <cell r="C9210" t="str">
            <v>PLUSTUR</v>
          </cell>
          <cell r="I9210" t="str">
            <v>Rejselængde</v>
          </cell>
          <cell r="V9210">
            <v>4858</v>
          </cell>
        </row>
        <row r="9211">
          <cell r="A9211" t="str">
            <v>ODDER</v>
          </cell>
          <cell r="C9211" t="str">
            <v>PLUSTUR</v>
          </cell>
          <cell r="I9211" t="str">
            <v>Passagerer</v>
          </cell>
          <cell r="V9211">
            <v>729</v>
          </cell>
        </row>
        <row r="9212">
          <cell r="A9212" t="str">
            <v>ODDER</v>
          </cell>
          <cell r="C9212" t="str">
            <v>PLUSTUR</v>
          </cell>
          <cell r="I9212" t="str">
            <v>Netto</v>
          </cell>
          <cell r="V9212">
            <v>284.73</v>
          </cell>
        </row>
        <row r="9213">
          <cell r="A9213" t="str">
            <v>ODDER</v>
          </cell>
          <cell r="C9213" t="str">
            <v>PLUSTUR</v>
          </cell>
          <cell r="I9213" t="str">
            <v>Adm.omk</v>
          </cell>
          <cell r="V9213">
            <v>96.47999999999999</v>
          </cell>
        </row>
        <row r="9214">
          <cell r="A9214" t="str">
            <v>ODDER</v>
          </cell>
          <cell r="C9214" t="str">
            <v>PLUSTUR</v>
          </cell>
          <cell r="I9214" t="str">
            <v>EB</v>
          </cell>
          <cell r="V9214">
            <v>135</v>
          </cell>
        </row>
        <row r="9215">
          <cell r="A9215" t="str">
            <v>ODDER</v>
          </cell>
          <cell r="C9215" t="str">
            <v>PLUSTUR</v>
          </cell>
          <cell r="I9215" t="str">
            <v>Ture</v>
          </cell>
          <cell r="V9215">
            <v>3</v>
          </cell>
        </row>
        <row r="9216">
          <cell r="A9216" t="str">
            <v>ODDER</v>
          </cell>
          <cell r="C9216" t="str">
            <v>PLUSTUR</v>
          </cell>
          <cell r="I9216" t="str">
            <v>Rejselængde</v>
          </cell>
          <cell r="V9216">
            <v>27</v>
          </cell>
        </row>
        <row r="9217">
          <cell r="A9217" t="str">
            <v>ODDER</v>
          </cell>
          <cell r="C9217" t="str">
            <v>PLUSTUR</v>
          </cell>
          <cell r="I9217" t="str">
            <v>Passagerer</v>
          </cell>
          <cell r="V9217">
            <v>8</v>
          </cell>
        </row>
        <row r="9218">
          <cell r="A9218" t="str">
            <v>ODDER</v>
          </cell>
          <cell r="C9218" t="str">
            <v>PLUSTUR</v>
          </cell>
          <cell r="I9218" t="str">
            <v>Netto</v>
          </cell>
          <cell r="V9218">
            <v>434.88</v>
          </cell>
        </row>
        <row r="9219">
          <cell r="A9219" t="str">
            <v>ODDER</v>
          </cell>
          <cell r="C9219" t="str">
            <v>PLUSTUR</v>
          </cell>
          <cell r="I9219" t="str">
            <v>Adm.omk</v>
          </cell>
          <cell r="V9219">
            <v>64.319999999999993</v>
          </cell>
        </row>
        <row r="9220">
          <cell r="A9220" t="str">
            <v>ODDER</v>
          </cell>
          <cell r="C9220" t="str">
            <v>PLUSTUR</v>
          </cell>
          <cell r="I9220" t="str">
            <v>EB</v>
          </cell>
          <cell r="V9220">
            <v>60</v>
          </cell>
        </row>
        <row r="9221">
          <cell r="A9221" t="str">
            <v>ODDER</v>
          </cell>
          <cell r="C9221" t="str">
            <v>PLUSTUR</v>
          </cell>
          <cell r="I9221" t="str">
            <v>Ture</v>
          </cell>
          <cell r="V9221">
            <v>2</v>
          </cell>
        </row>
        <row r="9222">
          <cell r="A9222" t="str">
            <v>ODDER</v>
          </cell>
          <cell r="C9222" t="str">
            <v>PLUSTUR</v>
          </cell>
          <cell r="I9222" t="str">
            <v>Rejselængde</v>
          </cell>
          <cell r="V9222">
            <v>20</v>
          </cell>
        </row>
        <row r="9223">
          <cell r="A9223" t="str">
            <v>ODDER</v>
          </cell>
          <cell r="C9223" t="str">
            <v>PLUSTUR</v>
          </cell>
          <cell r="I9223" t="str">
            <v>Passagerer</v>
          </cell>
          <cell r="V9223">
            <v>4</v>
          </cell>
        </row>
        <row r="9224">
          <cell r="A9224" t="str">
            <v>ODDER</v>
          </cell>
          <cell r="C9224" t="str">
            <v>TELETAXI</v>
          </cell>
          <cell r="I9224" t="str">
            <v>Netto</v>
          </cell>
          <cell r="V9224">
            <v>41853.230000000003</v>
          </cell>
        </row>
        <row r="9225">
          <cell r="A9225" t="str">
            <v>ODDER</v>
          </cell>
          <cell r="C9225" t="str">
            <v>TELETAXI</v>
          </cell>
          <cell r="I9225" t="str">
            <v>Adm.omk</v>
          </cell>
          <cell r="V9225">
            <v>9487.1999999999989</v>
          </cell>
        </row>
        <row r="9226">
          <cell r="A9226" t="str">
            <v>ODDER</v>
          </cell>
          <cell r="C9226" t="str">
            <v>TELETAXI</v>
          </cell>
          <cell r="I9226" t="str">
            <v>EB</v>
          </cell>
          <cell r="V9226">
            <v>0</v>
          </cell>
        </row>
        <row r="9227">
          <cell r="A9227" t="str">
            <v>ODDER</v>
          </cell>
          <cell r="C9227" t="str">
            <v>TELETAXI</v>
          </cell>
          <cell r="I9227" t="str">
            <v>Ture</v>
          </cell>
          <cell r="V9227">
            <v>295</v>
          </cell>
        </row>
        <row r="9228">
          <cell r="A9228" t="str">
            <v>ODDER</v>
          </cell>
          <cell r="C9228" t="str">
            <v>TELETAXI</v>
          </cell>
          <cell r="I9228" t="str">
            <v>Rejselængde</v>
          </cell>
          <cell r="V9228">
            <v>1757</v>
          </cell>
        </row>
        <row r="9229">
          <cell r="A9229" t="str">
            <v>ODDER</v>
          </cell>
          <cell r="C9229" t="str">
            <v>TELETAXI</v>
          </cell>
          <cell r="I9229" t="str">
            <v>Passagerer</v>
          </cell>
          <cell r="V9229">
            <v>296</v>
          </cell>
        </row>
        <row r="9230">
          <cell r="A9230" t="str">
            <v>ODDER</v>
          </cell>
          <cell r="C9230" t="str">
            <v>TELETAXI</v>
          </cell>
          <cell r="I9230" t="str">
            <v>Netto</v>
          </cell>
          <cell r="V9230">
            <v>177.84</v>
          </cell>
        </row>
        <row r="9231">
          <cell r="A9231" t="str">
            <v>ODDER</v>
          </cell>
          <cell r="C9231" t="str">
            <v>TELETAXI</v>
          </cell>
          <cell r="I9231" t="str">
            <v>Adm.omk</v>
          </cell>
          <cell r="V9231">
            <v>32.159999999999997</v>
          </cell>
        </row>
        <row r="9232">
          <cell r="A9232" t="str">
            <v>ODDER</v>
          </cell>
          <cell r="C9232" t="str">
            <v>TELETAXI</v>
          </cell>
          <cell r="I9232" t="str">
            <v>EB</v>
          </cell>
          <cell r="V9232">
            <v>0</v>
          </cell>
        </row>
        <row r="9233">
          <cell r="A9233" t="str">
            <v>ODDER</v>
          </cell>
          <cell r="C9233" t="str">
            <v>TELETAXI</v>
          </cell>
          <cell r="I9233" t="str">
            <v>Ture</v>
          </cell>
          <cell r="V9233">
            <v>1</v>
          </cell>
        </row>
        <row r="9234">
          <cell r="A9234" t="str">
            <v>ODDER</v>
          </cell>
          <cell r="C9234" t="str">
            <v>TELETAXI</v>
          </cell>
          <cell r="I9234" t="str">
            <v>Rejselængde</v>
          </cell>
          <cell r="V9234">
            <v>4</v>
          </cell>
        </row>
        <row r="9235">
          <cell r="A9235" t="str">
            <v>ODDER</v>
          </cell>
          <cell r="C9235" t="str">
            <v>TELETAXI</v>
          </cell>
          <cell r="I9235" t="str">
            <v>Passagerer</v>
          </cell>
          <cell r="V9235">
            <v>1</v>
          </cell>
        </row>
        <row r="9236">
          <cell r="A9236" t="str">
            <v>ODDER</v>
          </cell>
          <cell r="C9236" t="str">
            <v>TELETAXI</v>
          </cell>
          <cell r="I9236" t="str">
            <v>Netto</v>
          </cell>
          <cell r="V9236">
            <v>142.97</v>
          </cell>
        </row>
        <row r="9237">
          <cell r="A9237" t="str">
            <v>ODDER</v>
          </cell>
          <cell r="C9237" t="str">
            <v>TELETAXI</v>
          </cell>
          <cell r="I9237" t="str">
            <v>Adm.omk</v>
          </cell>
          <cell r="V9237">
            <v>32.159999999999997</v>
          </cell>
        </row>
        <row r="9238">
          <cell r="A9238" t="str">
            <v>ODDER</v>
          </cell>
          <cell r="C9238" t="str">
            <v>TELETAXI</v>
          </cell>
          <cell r="I9238" t="str">
            <v>EB</v>
          </cell>
          <cell r="V9238">
            <v>0</v>
          </cell>
        </row>
        <row r="9239">
          <cell r="A9239" t="str">
            <v>ODDER</v>
          </cell>
          <cell r="C9239" t="str">
            <v>TELETAXI</v>
          </cell>
          <cell r="I9239" t="str">
            <v>Ture</v>
          </cell>
          <cell r="V9239">
            <v>1</v>
          </cell>
        </row>
        <row r="9240">
          <cell r="A9240" t="str">
            <v>ODDER</v>
          </cell>
          <cell r="C9240" t="str">
            <v>TELETAXI</v>
          </cell>
          <cell r="I9240" t="str">
            <v>Rejselængde</v>
          </cell>
          <cell r="V9240">
            <v>8</v>
          </cell>
        </row>
        <row r="9241">
          <cell r="A9241" t="str">
            <v>ODDER</v>
          </cell>
          <cell r="C9241" t="str">
            <v>TELETAXI</v>
          </cell>
          <cell r="I9241" t="str">
            <v>Passagerer</v>
          </cell>
          <cell r="V9241">
            <v>1</v>
          </cell>
        </row>
        <row r="9242">
          <cell r="A9242" t="str">
            <v>ODDER</v>
          </cell>
          <cell r="C9242" t="str">
            <v>TELETAXI</v>
          </cell>
          <cell r="I9242" t="str">
            <v>Netto</v>
          </cell>
          <cell r="V9242">
            <v>144.46</v>
          </cell>
        </row>
        <row r="9243">
          <cell r="A9243" t="str">
            <v>ODDER</v>
          </cell>
          <cell r="C9243" t="str">
            <v>TELETAXI</v>
          </cell>
          <cell r="I9243" t="str">
            <v>Adm.omk</v>
          </cell>
          <cell r="V9243">
            <v>32.159999999999997</v>
          </cell>
        </row>
        <row r="9244">
          <cell r="A9244" t="str">
            <v>ODDER</v>
          </cell>
          <cell r="C9244" t="str">
            <v>TELETAXI</v>
          </cell>
          <cell r="I9244" t="str">
            <v>EB</v>
          </cell>
          <cell r="V9244">
            <v>0</v>
          </cell>
        </row>
        <row r="9245">
          <cell r="A9245" t="str">
            <v>ODDER</v>
          </cell>
          <cell r="C9245" t="str">
            <v>TELETAXI</v>
          </cell>
          <cell r="I9245" t="str">
            <v>Ture</v>
          </cell>
          <cell r="V9245">
            <v>1</v>
          </cell>
        </row>
        <row r="9246">
          <cell r="A9246" t="str">
            <v>ODDER</v>
          </cell>
          <cell r="C9246" t="str">
            <v>TELETAXI</v>
          </cell>
          <cell r="I9246" t="str">
            <v>Rejselængde</v>
          </cell>
          <cell r="V9246">
            <v>9</v>
          </cell>
        </row>
        <row r="9247">
          <cell r="A9247" t="str">
            <v>ODDER</v>
          </cell>
          <cell r="C9247" t="str">
            <v>TELETAXI</v>
          </cell>
          <cell r="I9247" t="str">
            <v>Passagerer</v>
          </cell>
          <cell r="V9247">
            <v>1</v>
          </cell>
        </row>
        <row r="9248">
          <cell r="A9248" t="str">
            <v>ODDER</v>
          </cell>
          <cell r="C9248" t="str">
            <v>TELETAXI</v>
          </cell>
          <cell r="I9248" t="str">
            <v>Netto</v>
          </cell>
          <cell r="V9248">
            <v>696.26</v>
          </cell>
        </row>
        <row r="9249">
          <cell r="A9249" t="str">
            <v>ODDER</v>
          </cell>
          <cell r="C9249" t="str">
            <v>TELETAXI</v>
          </cell>
          <cell r="I9249" t="str">
            <v>Adm.omk</v>
          </cell>
          <cell r="V9249">
            <v>128.63999999999999</v>
          </cell>
        </row>
        <row r="9250">
          <cell r="A9250" t="str">
            <v>ODDER</v>
          </cell>
          <cell r="C9250" t="str">
            <v>TELETAXI</v>
          </cell>
          <cell r="I9250" t="str">
            <v>EB</v>
          </cell>
          <cell r="V9250">
            <v>144</v>
          </cell>
        </row>
        <row r="9251">
          <cell r="A9251" t="str">
            <v>ODDER</v>
          </cell>
          <cell r="C9251" t="str">
            <v>TELETAXI</v>
          </cell>
          <cell r="I9251" t="str">
            <v>Ture</v>
          </cell>
          <cell r="V9251">
            <v>4</v>
          </cell>
        </row>
        <row r="9252">
          <cell r="A9252" t="str">
            <v>ODDER</v>
          </cell>
          <cell r="C9252" t="str">
            <v>TELETAXI</v>
          </cell>
          <cell r="I9252" t="str">
            <v>Rejselængde</v>
          </cell>
          <cell r="V9252">
            <v>33</v>
          </cell>
        </row>
        <row r="9253">
          <cell r="A9253" t="str">
            <v>ODDER</v>
          </cell>
          <cell r="C9253" t="str">
            <v>TELETAXI</v>
          </cell>
          <cell r="I9253" t="str">
            <v>Passagerer</v>
          </cell>
          <cell r="V9253">
            <v>6</v>
          </cell>
        </row>
        <row r="9254">
          <cell r="A9254" t="str">
            <v>ODDER</v>
          </cell>
          <cell r="C9254" t="str">
            <v>TELETAXI</v>
          </cell>
          <cell r="I9254" t="str">
            <v>Netto</v>
          </cell>
          <cell r="V9254">
            <v>643.73</v>
          </cell>
        </row>
        <row r="9255">
          <cell r="A9255" t="str">
            <v>ODDER</v>
          </cell>
          <cell r="C9255" t="str">
            <v>TELETAXI</v>
          </cell>
          <cell r="I9255" t="str">
            <v>Adm.omk</v>
          </cell>
          <cell r="V9255">
            <v>64.319999999999993</v>
          </cell>
        </row>
        <row r="9256">
          <cell r="A9256" t="str">
            <v>ODDER</v>
          </cell>
          <cell r="C9256" t="str">
            <v>TELETAXI</v>
          </cell>
          <cell r="I9256" t="str">
            <v>EB</v>
          </cell>
          <cell r="V9256">
            <v>0</v>
          </cell>
        </row>
        <row r="9257">
          <cell r="A9257" t="str">
            <v>ODDER</v>
          </cell>
          <cell r="C9257" t="str">
            <v>TELETAXI</v>
          </cell>
          <cell r="I9257" t="str">
            <v>Ture</v>
          </cell>
          <cell r="V9257">
            <v>2</v>
          </cell>
        </row>
        <row r="9258">
          <cell r="A9258" t="str">
            <v>ODDER</v>
          </cell>
          <cell r="C9258" t="str">
            <v>TELETAXI</v>
          </cell>
          <cell r="I9258" t="str">
            <v>Rejselængde</v>
          </cell>
          <cell r="V9258">
            <v>18</v>
          </cell>
        </row>
        <row r="9259">
          <cell r="A9259" t="str">
            <v>ODDER</v>
          </cell>
          <cell r="C9259" t="str">
            <v>TELETAXI</v>
          </cell>
          <cell r="I9259" t="str">
            <v>Passagerer</v>
          </cell>
          <cell r="V9259">
            <v>4</v>
          </cell>
        </row>
        <row r="9260">
          <cell r="A9260" t="str">
            <v>ODDER</v>
          </cell>
          <cell r="C9260" t="str">
            <v>TELETAXI</v>
          </cell>
          <cell r="I9260" t="str">
            <v>Netto</v>
          </cell>
          <cell r="V9260">
            <v>2038.27</v>
          </cell>
        </row>
        <row r="9261">
          <cell r="A9261" t="str">
            <v>ODDER</v>
          </cell>
          <cell r="C9261" t="str">
            <v>TELETAXI</v>
          </cell>
          <cell r="I9261" t="str">
            <v>Adm.omk</v>
          </cell>
          <cell r="V9261">
            <v>450.24</v>
          </cell>
        </row>
        <row r="9262">
          <cell r="A9262" t="str">
            <v>ODDER</v>
          </cell>
          <cell r="C9262" t="str">
            <v>TELETAXI</v>
          </cell>
          <cell r="I9262" t="str">
            <v>EB</v>
          </cell>
          <cell r="V9262">
            <v>360</v>
          </cell>
        </row>
        <row r="9263">
          <cell r="A9263" t="str">
            <v>ODDER</v>
          </cell>
          <cell r="C9263" t="str">
            <v>TELETAXI</v>
          </cell>
          <cell r="I9263" t="str">
            <v>Ture</v>
          </cell>
          <cell r="V9263">
            <v>14</v>
          </cell>
        </row>
        <row r="9264">
          <cell r="A9264" t="str">
            <v>ODDER</v>
          </cell>
          <cell r="C9264" t="str">
            <v>TELETAXI</v>
          </cell>
          <cell r="I9264" t="str">
            <v>Rejselængde</v>
          </cell>
          <cell r="V9264">
            <v>123</v>
          </cell>
        </row>
        <row r="9265">
          <cell r="A9265" t="str">
            <v>ODDER</v>
          </cell>
          <cell r="C9265" t="str">
            <v>TELETAXI</v>
          </cell>
          <cell r="I9265" t="str">
            <v>Passagerer</v>
          </cell>
          <cell r="V9265">
            <v>17</v>
          </cell>
        </row>
        <row r="9266">
          <cell r="A9266" t="str">
            <v>ODDER</v>
          </cell>
          <cell r="C9266" t="str">
            <v>TELETAXI</v>
          </cell>
          <cell r="I9266" t="str">
            <v>Netto</v>
          </cell>
          <cell r="V9266">
            <v>4463.2800000000007</v>
          </cell>
        </row>
        <row r="9267">
          <cell r="A9267" t="str">
            <v>ODDER</v>
          </cell>
          <cell r="C9267" t="str">
            <v>TELETAXI</v>
          </cell>
          <cell r="I9267" t="str">
            <v>Adm.omk</v>
          </cell>
          <cell r="V9267">
            <v>964.80000000000007</v>
          </cell>
        </row>
        <row r="9268">
          <cell r="A9268" t="str">
            <v>ODDER</v>
          </cell>
          <cell r="C9268" t="str">
            <v>TELETAXI</v>
          </cell>
          <cell r="I9268" t="str">
            <v>EB</v>
          </cell>
          <cell r="V9268">
            <v>252</v>
          </cell>
        </row>
        <row r="9269">
          <cell r="A9269" t="str">
            <v>ODDER</v>
          </cell>
          <cell r="C9269" t="str">
            <v>TELETAXI</v>
          </cell>
          <cell r="I9269" t="str">
            <v>Ture</v>
          </cell>
          <cell r="V9269">
            <v>30</v>
          </cell>
        </row>
        <row r="9270">
          <cell r="A9270" t="str">
            <v>ODDER</v>
          </cell>
          <cell r="C9270" t="str">
            <v>TELETAXI</v>
          </cell>
          <cell r="I9270" t="str">
            <v>Rejselængde</v>
          </cell>
          <cell r="V9270">
            <v>248</v>
          </cell>
        </row>
        <row r="9271">
          <cell r="A9271" t="str">
            <v>ODDER</v>
          </cell>
          <cell r="C9271" t="str">
            <v>TELETAXI</v>
          </cell>
          <cell r="I9271" t="str">
            <v>Passagerer</v>
          </cell>
          <cell r="V9271">
            <v>32</v>
          </cell>
        </row>
        <row r="9272">
          <cell r="A9272" t="str">
            <v>ODDER</v>
          </cell>
          <cell r="C9272" t="str">
            <v>TELETAXI</v>
          </cell>
          <cell r="I9272" t="str">
            <v>Netto</v>
          </cell>
          <cell r="V9272">
            <v>344.43</v>
          </cell>
        </row>
        <row r="9273">
          <cell r="A9273" t="str">
            <v>ODDER</v>
          </cell>
          <cell r="C9273" t="str">
            <v>TELETAXI</v>
          </cell>
          <cell r="I9273" t="str">
            <v>Adm.omk</v>
          </cell>
          <cell r="V9273">
            <v>96.47999999999999</v>
          </cell>
        </row>
        <row r="9274">
          <cell r="A9274" t="str">
            <v>ODDER</v>
          </cell>
          <cell r="C9274" t="str">
            <v>TELETAXI</v>
          </cell>
          <cell r="I9274" t="str">
            <v>EB</v>
          </cell>
          <cell r="V9274">
            <v>72</v>
          </cell>
        </row>
        <row r="9275">
          <cell r="A9275" t="str">
            <v>ODDER</v>
          </cell>
          <cell r="C9275" t="str">
            <v>TELETAXI</v>
          </cell>
          <cell r="I9275" t="str">
            <v>Ture</v>
          </cell>
          <cell r="V9275">
            <v>3</v>
          </cell>
        </row>
        <row r="9276">
          <cell r="A9276" t="str">
            <v>ODDER</v>
          </cell>
          <cell r="C9276" t="str">
            <v>TELETAXI</v>
          </cell>
          <cell r="I9276" t="str">
            <v>Rejselængde</v>
          </cell>
          <cell r="V9276">
            <v>20</v>
          </cell>
        </row>
        <row r="9277">
          <cell r="A9277" t="str">
            <v>ODDER</v>
          </cell>
          <cell r="C9277" t="str">
            <v>TELETAXI</v>
          </cell>
          <cell r="I9277" t="str">
            <v>Passagerer</v>
          </cell>
          <cell r="V9277">
            <v>3</v>
          </cell>
        </row>
        <row r="9278">
          <cell r="A9278" t="str">
            <v>ODDER</v>
          </cell>
          <cell r="C9278" t="str">
            <v>TELETAXI</v>
          </cell>
          <cell r="I9278" t="str">
            <v>Netto</v>
          </cell>
          <cell r="V9278">
            <v>117.45</v>
          </cell>
        </row>
        <row r="9279">
          <cell r="A9279" t="str">
            <v>ODDER</v>
          </cell>
          <cell r="C9279" t="str">
            <v>TELETAXI</v>
          </cell>
          <cell r="I9279" t="str">
            <v>Adm.omk</v>
          </cell>
          <cell r="V9279">
            <v>32.159999999999997</v>
          </cell>
        </row>
        <row r="9280">
          <cell r="A9280" t="str">
            <v>ODDER</v>
          </cell>
          <cell r="C9280" t="str">
            <v>TELETAXI</v>
          </cell>
          <cell r="I9280" t="str">
            <v>EB</v>
          </cell>
          <cell r="V9280">
            <v>24</v>
          </cell>
        </row>
        <row r="9281">
          <cell r="A9281" t="str">
            <v>ODDER</v>
          </cell>
          <cell r="C9281" t="str">
            <v>TELETAXI</v>
          </cell>
          <cell r="I9281" t="str">
            <v>Ture</v>
          </cell>
          <cell r="V9281">
            <v>1</v>
          </cell>
        </row>
        <row r="9282">
          <cell r="A9282" t="str">
            <v>ODDER</v>
          </cell>
          <cell r="C9282" t="str">
            <v>TELETAXI</v>
          </cell>
          <cell r="I9282" t="str">
            <v>Rejselængde</v>
          </cell>
          <cell r="V9282">
            <v>5</v>
          </cell>
        </row>
        <row r="9283">
          <cell r="A9283" t="str">
            <v>ODDER</v>
          </cell>
          <cell r="C9283" t="str">
            <v>TELETAXI</v>
          </cell>
          <cell r="I9283" t="str">
            <v>Passagerer</v>
          </cell>
          <cell r="V9283">
            <v>1</v>
          </cell>
        </row>
        <row r="9284">
          <cell r="A9284" t="str">
            <v>ODDER</v>
          </cell>
          <cell r="C9284" t="str">
            <v>TELETAXI</v>
          </cell>
          <cell r="I9284" t="str">
            <v>Netto</v>
          </cell>
          <cell r="V9284">
            <v>826.56</v>
          </cell>
        </row>
        <row r="9285">
          <cell r="A9285" t="str">
            <v>ODDER</v>
          </cell>
          <cell r="C9285" t="str">
            <v>TELETAXI</v>
          </cell>
          <cell r="I9285" t="str">
            <v>Adm.omk</v>
          </cell>
          <cell r="V9285">
            <v>257.27999999999997</v>
          </cell>
        </row>
        <row r="9286">
          <cell r="A9286" t="str">
            <v>ODDER</v>
          </cell>
          <cell r="C9286" t="str">
            <v>TELETAXI</v>
          </cell>
          <cell r="I9286" t="str">
            <v>EB</v>
          </cell>
          <cell r="V9286">
            <v>108</v>
          </cell>
        </row>
        <row r="9287">
          <cell r="A9287" t="str">
            <v>ODDER</v>
          </cell>
          <cell r="C9287" t="str">
            <v>TELETAXI</v>
          </cell>
          <cell r="I9287" t="str">
            <v>Ture</v>
          </cell>
          <cell r="V9287">
            <v>8</v>
          </cell>
        </row>
        <row r="9288">
          <cell r="A9288" t="str">
            <v>ODDER</v>
          </cell>
          <cell r="C9288" t="str">
            <v>TELETAXI</v>
          </cell>
          <cell r="I9288" t="str">
            <v>Rejselængde</v>
          </cell>
          <cell r="V9288">
            <v>41</v>
          </cell>
        </row>
        <row r="9289">
          <cell r="A9289" t="str">
            <v>ODDER</v>
          </cell>
          <cell r="C9289" t="str">
            <v>TELETAXI</v>
          </cell>
          <cell r="I9289" t="str">
            <v>Passagerer</v>
          </cell>
          <cell r="V9289">
            <v>8</v>
          </cell>
        </row>
        <row r="9290">
          <cell r="A9290" t="str">
            <v>ODDER</v>
          </cell>
          <cell r="C9290" t="str">
            <v>TELETAXI</v>
          </cell>
          <cell r="I9290" t="str">
            <v>Netto</v>
          </cell>
          <cell r="V9290">
            <v>13737.78</v>
          </cell>
        </row>
        <row r="9291">
          <cell r="A9291" t="str">
            <v>ODDER</v>
          </cell>
          <cell r="C9291" t="str">
            <v>TELETAXI</v>
          </cell>
          <cell r="I9291" t="str">
            <v>Adm.omk</v>
          </cell>
          <cell r="V9291">
            <v>3666.2400000000002</v>
          </cell>
        </row>
        <row r="9292">
          <cell r="A9292" t="str">
            <v>ODDER</v>
          </cell>
          <cell r="C9292" t="str">
            <v>TELETAXI</v>
          </cell>
          <cell r="I9292" t="str">
            <v>EB</v>
          </cell>
          <cell r="V9292">
            <v>2562</v>
          </cell>
        </row>
        <row r="9293">
          <cell r="A9293" t="str">
            <v>ODDER</v>
          </cell>
          <cell r="C9293" t="str">
            <v>TELETAXI</v>
          </cell>
          <cell r="I9293" t="str">
            <v>Ture</v>
          </cell>
          <cell r="V9293">
            <v>114</v>
          </cell>
        </row>
        <row r="9294">
          <cell r="A9294" t="str">
            <v>ODDER</v>
          </cell>
          <cell r="C9294" t="str">
            <v>TELETAXI</v>
          </cell>
          <cell r="I9294" t="str">
            <v>Rejselængde</v>
          </cell>
          <cell r="V9294">
            <v>760</v>
          </cell>
        </row>
        <row r="9295">
          <cell r="A9295" t="str">
            <v>ODDER</v>
          </cell>
          <cell r="C9295" t="str">
            <v>TELETAXI</v>
          </cell>
          <cell r="I9295" t="str">
            <v>Passagerer</v>
          </cell>
          <cell r="V9295">
            <v>114</v>
          </cell>
        </row>
        <row r="9296">
          <cell r="A9296" t="str">
            <v>ODDER</v>
          </cell>
          <cell r="C9296" t="str">
            <v>TELETAXI</v>
          </cell>
          <cell r="I9296" t="str">
            <v>Netto</v>
          </cell>
          <cell r="V9296">
            <v>148.94999999999999</v>
          </cell>
        </row>
        <row r="9297">
          <cell r="A9297" t="str">
            <v>ODDER</v>
          </cell>
          <cell r="C9297" t="str">
            <v>TELETAXI</v>
          </cell>
          <cell r="I9297" t="str">
            <v>Adm.omk</v>
          </cell>
          <cell r="V9297">
            <v>32.159999999999997</v>
          </cell>
        </row>
        <row r="9298">
          <cell r="A9298" t="str">
            <v>ODDER</v>
          </cell>
          <cell r="C9298" t="str">
            <v>TELETAXI</v>
          </cell>
          <cell r="I9298" t="str">
            <v>EB</v>
          </cell>
          <cell r="V9298">
            <v>0</v>
          </cell>
        </row>
        <row r="9299">
          <cell r="A9299" t="str">
            <v>ODDER</v>
          </cell>
          <cell r="C9299" t="str">
            <v>TELETAXI</v>
          </cell>
          <cell r="I9299" t="str">
            <v>Ture</v>
          </cell>
          <cell r="V9299">
            <v>1</v>
          </cell>
        </row>
        <row r="9300">
          <cell r="A9300" t="str">
            <v>ODDER</v>
          </cell>
          <cell r="C9300" t="str">
            <v>TELETAXI</v>
          </cell>
          <cell r="I9300" t="str">
            <v>Rejselængde</v>
          </cell>
          <cell r="V9300">
            <v>8</v>
          </cell>
        </row>
        <row r="9301">
          <cell r="A9301" t="str">
            <v>ODDER</v>
          </cell>
          <cell r="C9301" t="str">
            <v>TELETAXI</v>
          </cell>
          <cell r="I9301" t="str">
            <v>Passagerer</v>
          </cell>
          <cell r="V9301">
            <v>1</v>
          </cell>
        </row>
        <row r="9302">
          <cell r="A9302" t="str">
            <v>ODDER</v>
          </cell>
          <cell r="C9302" t="str">
            <v>TELETAXI</v>
          </cell>
          <cell r="I9302" t="str">
            <v>Netto</v>
          </cell>
          <cell r="V9302">
            <v>492.29</v>
          </cell>
        </row>
        <row r="9303">
          <cell r="A9303" t="str">
            <v>ODDER</v>
          </cell>
          <cell r="C9303" t="str">
            <v>TELETAXI</v>
          </cell>
          <cell r="I9303" t="str">
            <v>Adm.omk</v>
          </cell>
          <cell r="V9303">
            <v>96.47999999999999</v>
          </cell>
        </row>
        <row r="9304">
          <cell r="A9304" t="str">
            <v>ODDER</v>
          </cell>
          <cell r="C9304" t="str">
            <v>TELETAXI</v>
          </cell>
          <cell r="I9304" t="str">
            <v>EB</v>
          </cell>
          <cell r="V9304">
            <v>126</v>
          </cell>
        </row>
        <row r="9305">
          <cell r="A9305" t="str">
            <v>ODDER</v>
          </cell>
          <cell r="C9305" t="str">
            <v>TELETAXI</v>
          </cell>
          <cell r="I9305" t="str">
            <v>Ture</v>
          </cell>
          <cell r="V9305">
            <v>3</v>
          </cell>
        </row>
        <row r="9306">
          <cell r="A9306" t="str">
            <v>ODDER</v>
          </cell>
          <cell r="C9306" t="str">
            <v>TELETAXI</v>
          </cell>
          <cell r="I9306" t="str">
            <v>Rejselængde</v>
          </cell>
          <cell r="V9306">
            <v>25</v>
          </cell>
        </row>
        <row r="9307">
          <cell r="A9307" t="str">
            <v>ODDER</v>
          </cell>
          <cell r="C9307" t="str">
            <v>TELETAXI</v>
          </cell>
          <cell r="I9307" t="str">
            <v>Passagerer</v>
          </cell>
          <cell r="V9307">
            <v>5</v>
          </cell>
        </row>
        <row r="9308">
          <cell r="A9308" t="str">
            <v>ODDER</v>
          </cell>
          <cell r="C9308" t="str">
            <v>TELETAXI</v>
          </cell>
          <cell r="I9308" t="str">
            <v>Netto</v>
          </cell>
          <cell r="V9308">
            <v>2173.5699999999997</v>
          </cell>
        </row>
        <row r="9309">
          <cell r="A9309" t="str">
            <v>ODDER</v>
          </cell>
          <cell r="C9309" t="str">
            <v>TELETAXI</v>
          </cell>
          <cell r="I9309" t="str">
            <v>Adm.omk</v>
          </cell>
          <cell r="V9309">
            <v>418.08000000000004</v>
          </cell>
        </row>
        <row r="9310">
          <cell r="A9310" t="str">
            <v>ODDER</v>
          </cell>
          <cell r="C9310" t="str">
            <v>TELETAXI</v>
          </cell>
          <cell r="I9310" t="str">
            <v>EB</v>
          </cell>
          <cell r="V9310">
            <v>0</v>
          </cell>
        </row>
        <row r="9311">
          <cell r="A9311" t="str">
            <v>ODDER</v>
          </cell>
          <cell r="C9311" t="str">
            <v>TELETAXI</v>
          </cell>
          <cell r="I9311" t="str">
            <v>Ture</v>
          </cell>
          <cell r="V9311">
            <v>13</v>
          </cell>
        </row>
        <row r="9312">
          <cell r="A9312" t="str">
            <v>ODDER</v>
          </cell>
          <cell r="C9312" t="str">
            <v>TELETAXI</v>
          </cell>
          <cell r="I9312" t="str">
            <v>Rejselængde</v>
          </cell>
          <cell r="V9312">
            <v>130</v>
          </cell>
        </row>
        <row r="9313">
          <cell r="A9313" t="str">
            <v>ODDER</v>
          </cell>
          <cell r="C9313" t="str">
            <v>TELETAXI</v>
          </cell>
          <cell r="I9313" t="str">
            <v>Passagerer</v>
          </cell>
          <cell r="V9313">
            <v>13</v>
          </cell>
        </row>
        <row r="9314">
          <cell r="A9314" t="str">
            <v>ODDER</v>
          </cell>
          <cell r="C9314" t="str">
            <v>TELETAXI</v>
          </cell>
          <cell r="I9314" t="str">
            <v>Netto</v>
          </cell>
          <cell r="V9314">
            <v>232.53</v>
          </cell>
        </row>
        <row r="9315">
          <cell r="A9315" t="str">
            <v>ODDER</v>
          </cell>
          <cell r="C9315" t="str">
            <v>TELETAXI</v>
          </cell>
          <cell r="I9315" t="str">
            <v>Adm.omk</v>
          </cell>
          <cell r="V9315">
            <v>32.159999999999997</v>
          </cell>
        </row>
        <row r="9316">
          <cell r="A9316" t="str">
            <v>ODDER</v>
          </cell>
          <cell r="C9316" t="str">
            <v>TELETAXI</v>
          </cell>
          <cell r="I9316" t="str">
            <v>EB</v>
          </cell>
          <cell r="V9316">
            <v>0</v>
          </cell>
        </row>
        <row r="9317">
          <cell r="A9317" t="str">
            <v>ODDER</v>
          </cell>
          <cell r="C9317" t="str">
            <v>TELETAXI</v>
          </cell>
          <cell r="I9317" t="str">
            <v>Ture</v>
          </cell>
          <cell r="V9317">
            <v>1</v>
          </cell>
        </row>
        <row r="9318">
          <cell r="A9318" t="str">
            <v>ODDER</v>
          </cell>
          <cell r="C9318" t="str">
            <v>TELETAXI</v>
          </cell>
          <cell r="I9318" t="str">
            <v>Rejselængde</v>
          </cell>
          <cell r="V9318">
            <v>9</v>
          </cell>
        </row>
        <row r="9319">
          <cell r="A9319" t="str">
            <v>ODDER</v>
          </cell>
          <cell r="C9319" t="str">
            <v>TELETAXI</v>
          </cell>
          <cell r="I9319" t="str">
            <v>Passagerer</v>
          </cell>
          <cell r="V9319">
            <v>1</v>
          </cell>
        </row>
        <row r="9320">
          <cell r="A9320" t="str">
            <v>ODDER</v>
          </cell>
          <cell r="C9320" t="str">
            <v>TELETAXI</v>
          </cell>
          <cell r="I9320" t="str">
            <v>Netto</v>
          </cell>
          <cell r="V9320">
            <v>12106.62</v>
          </cell>
        </row>
        <row r="9321">
          <cell r="A9321" t="str">
            <v>ODDER</v>
          </cell>
          <cell r="C9321" t="str">
            <v>TELETAXI</v>
          </cell>
          <cell r="I9321" t="str">
            <v>Adm.omk</v>
          </cell>
          <cell r="V9321">
            <v>2540.6400000000003</v>
          </cell>
        </row>
        <row r="9322">
          <cell r="A9322" t="str">
            <v>ODDER</v>
          </cell>
          <cell r="C9322" t="str">
            <v>TELETAXI</v>
          </cell>
          <cell r="I9322" t="str">
            <v>EB</v>
          </cell>
          <cell r="V9322">
            <v>85</v>
          </cell>
        </row>
        <row r="9323">
          <cell r="A9323" t="str">
            <v>ODDER</v>
          </cell>
          <cell r="C9323" t="str">
            <v>TELETAXI</v>
          </cell>
          <cell r="I9323" t="str">
            <v>Ture</v>
          </cell>
          <cell r="V9323">
            <v>79</v>
          </cell>
        </row>
        <row r="9324">
          <cell r="A9324" t="str">
            <v>ODDER</v>
          </cell>
          <cell r="C9324" t="str">
            <v>TELETAXI</v>
          </cell>
          <cell r="I9324" t="str">
            <v>Rejselængde</v>
          </cell>
          <cell r="V9324">
            <v>773</v>
          </cell>
        </row>
        <row r="9325">
          <cell r="A9325" t="str">
            <v>ODDER</v>
          </cell>
          <cell r="C9325" t="str">
            <v>TELETAXI</v>
          </cell>
          <cell r="I9325" t="str">
            <v>Passagerer</v>
          </cell>
          <cell r="V9325">
            <v>79</v>
          </cell>
        </row>
        <row r="9326">
          <cell r="A9326" t="str">
            <v>ODDER</v>
          </cell>
          <cell r="C9326" t="str">
            <v>TELETAXI</v>
          </cell>
          <cell r="I9326" t="str">
            <v>Netto</v>
          </cell>
          <cell r="V9326">
            <v>40.1</v>
          </cell>
        </row>
        <row r="9327">
          <cell r="A9327" t="str">
            <v>ODDER</v>
          </cell>
          <cell r="C9327" t="str">
            <v>TELETAXI</v>
          </cell>
          <cell r="I9327" t="str">
            <v>Adm.omk</v>
          </cell>
          <cell r="V9327">
            <v>32.159999999999997</v>
          </cell>
        </row>
        <row r="9328">
          <cell r="A9328" t="str">
            <v>ODDER</v>
          </cell>
          <cell r="C9328" t="str">
            <v>TELETAXI</v>
          </cell>
          <cell r="I9328" t="str">
            <v>EB</v>
          </cell>
          <cell r="V9328">
            <v>0</v>
          </cell>
        </row>
        <row r="9329">
          <cell r="A9329" t="str">
            <v>ODDER</v>
          </cell>
          <cell r="C9329" t="str">
            <v>TELETAXI</v>
          </cell>
          <cell r="I9329" t="str">
            <v>Ture</v>
          </cell>
          <cell r="V9329">
            <v>1</v>
          </cell>
        </row>
        <row r="9330">
          <cell r="A9330" t="str">
            <v>ODDER</v>
          </cell>
          <cell r="C9330" t="str">
            <v>TELETAXI</v>
          </cell>
          <cell r="I9330" t="str">
            <v>Rejselængde</v>
          </cell>
          <cell r="V9330">
            <v>0</v>
          </cell>
        </row>
        <row r="9331">
          <cell r="A9331" t="str">
            <v>ODDER</v>
          </cell>
          <cell r="C9331" t="str">
            <v>TELETAXI</v>
          </cell>
          <cell r="I9331" t="str">
            <v>Passagerer</v>
          </cell>
          <cell r="V9331">
            <v>1</v>
          </cell>
        </row>
        <row r="9332">
          <cell r="A9332" t="str">
            <v>ODDER</v>
          </cell>
          <cell r="C9332" t="str">
            <v>TELETAXI</v>
          </cell>
          <cell r="I9332" t="str">
            <v>Netto</v>
          </cell>
          <cell r="V9332">
            <v>874.56</v>
          </cell>
        </row>
        <row r="9333">
          <cell r="A9333" t="str">
            <v>ODDER</v>
          </cell>
          <cell r="C9333" t="str">
            <v>TELETAXI</v>
          </cell>
          <cell r="I9333" t="str">
            <v>Adm.omk</v>
          </cell>
          <cell r="V9333">
            <v>64.319999999999993</v>
          </cell>
        </row>
        <row r="9334">
          <cell r="A9334" t="str">
            <v>ODDER</v>
          </cell>
          <cell r="C9334" t="str">
            <v>TELETAXI</v>
          </cell>
          <cell r="I9334" t="str">
            <v>EB</v>
          </cell>
          <cell r="V9334">
            <v>0</v>
          </cell>
        </row>
        <row r="9335">
          <cell r="A9335" t="str">
            <v>ODDER</v>
          </cell>
          <cell r="C9335" t="str">
            <v>TELETAXI</v>
          </cell>
          <cell r="I9335" t="str">
            <v>Ture</v>
          </cell>
          <cell r="V9335">
            <v>2</v>
          </cell>
        </row>
        <row r="9336">
          <cell r="A9336" t="str">
            <v>ODDER</v>
          </cell>
          <cell r="C9336" t="str">
            <v>TELETAXI</v>
          </cell>
          <cell r="I9336" t="str">
            <v>Rejselængde</v>
          </cell>
          <cell r="V9336">
            <v>18</v>
          </cell>
        </row>
        <row r="9337">
          <cell r="A9337" t="str">
            <v>ODDER</v>
          </cell>
          <cell r="C9337" t="str">
            <v>TELETAXI</v>
          </cell>
          <cell r="I9337" t="str">
            <v>Passagerer</v>
          </cell>
          <cell r="V9337">
            <v>2</v>
          </cell>
        </row>
        <row r="9338">
          <cell r="A9338" t="str">
            <v>ODDER</v>
          </cell>
          <cell r="C9338" t="str">
            <v>TELETAXI</v>
          </cell>
          <cell r="I9338" t="str">
            <v>Netto</v>
          </cell>
          <cell r="V9338">
            <v>793.35</v>
          </cell>
        </row>
        <row r="9339">
          <cell r="A9339" t="str">
            <v>ODDER</v>
          </cell>
          <cell r="C9339" t="str">
            <v>TELETAXI</v>
          </cell>
          <cell r="I9339" t="str">
            <v>Adm.omk</v>
          </cell>
          <cell r="V9339">
            <v>128.63999999999999</v>
          </cell>
        </row>
        <row r="9340">
          <cell r="A9340" t="str">
            <v>ODDER</v>
          </cell>
          <cell r="C9340" t="str">
            <v>TELETAXI</v>
          </cell>
          <cell r="I9340" t="str">
            <v>EB</v>
          </cell>
          <cell r="V9340">
            <v>160</v>
          </cell>
        </row>
        <row r="9341">
          <cell r="A9341" t="str">
            <v>ODDER</v>
          </cell>
          <cell r="C9341" t="str">
            <v>TELETAXI</v>
          </cell>
          <cell r="I9341" t="str">
            <v>Ture</v>
          </cell>
          <cell r="V9341">
            <v>4</v>
          </cell>
        </row>
        <row r="9342">
          <cell r="A9342" t="str">
            <v>ODDER</v>
          </cell>
          <cell r="C9342" t="str">
            <v>TELETAXI</v>
          </cell>
          <cell r="I9342" t="str">
            <v>Rejselængde</v>
          </cell>
          <cell r="V9342">
            <v>34</v>
          </cell>
        </row>
        <row r="9343">
          <cell r="A9343" t="str">
            <v>ODDER</v>
          </cell>
          <cell r="C9343" t="str">
            <v>TELETAXI</v>
          </cell>
          <cell r="I9343" t="str">
            <v>Passagerer</v>
          </cell>
          <cell r="V9343">
            <v>5</v>
          </cell>
        </row>
        <row r="9344">
          <cell r="A9344" t="str">
            <v>ODDER</v>
          </cell>
          <cell r="C9344" t="str">
            <v>TELETAXI</v>
          </cell>
          <cell r="I9344" t="str">
            <v>Netto</v>
          </cell>
          <cell r="V9344">
            <v>4154.1900000000005</v>
          </cell>
        </row>
        <row r="9345">
          <cell r="A9345" t="str">
            <v>ODDER</v>
          </cell>
          <cell r="C9345" t="str">
            <v>TELETAXI</v>
          </cell>
          <cell r="I9345" t="str">
            <v>Adm.omk</v>
          </cell>
          <cell r="V9345">
            <v>868.31999999999982</v>
          </cell>
        </row>
        <row r="9346">
          <cell r="A9346" t="str">
            <v>ODDER</v>
          </cell>
          <cell r="C9346" t="str">
            <v>TELETAXI</v>
          </cell>
          <cell r="I9346" t="str">
            <v>EB</v>
          </cell>
          <cell r="V9346">
            <v>48</v>
          </cell>
        </row>
        <row r="9347">
          <cell r="A9347" t="str">
            <v>ODDER</v>
          </cell>
          <cell r="C9347" t="str">
            <v>TELETAXI</v>
          </cell>
          <cell r="I9347" t="str">
            <v>Ture</v>
          </cell>
          <cell r="V9347">
            <v>27</v>
          </cell>
        </row>
        <row r="9348">
          <cell r="A9348" t="str">
            <v>ODDER</v>
          </cell>
          <cell r="C9348" t="str">
            <v>TELETAXI</v>
          </cell>
          <cell r="I9348" t="str">
            <v>Rejselængde</v>
          </cell>
          <cell r="V9348">
            <v>180</v>
          </cell>
        </row>
        <row r="9349">
          <cell r="A9349" t="str">
            <v>ODDER</v>
          </cell>
          <cell r="C9349" t="str">
            <v>TELETAXI</v>
          </cell>
          <cell r="I9349" t="str">
            <v>Passagerer</v>
          </cell>
          <cell r="V9349">
            <v>28</v>
          </cell>
        </row>
        <row r="9350">
          <cell r="A9350" t="str">
            <v>ODDER</v>
          </cell>
          <cell r="C9350" t="str">
            <v>TELETAXI</v>
          </cell>
          <cell r="I9350" t="str">
            <v>Netto</v>
          </cell>
          <cell r="V9350">
            <v>1146.02</v>
          </cell>
        </row>
        <row r="9351">
          <cell r="A9351" t="str">
            <v>ODDER</v>
          </cell>
          <cell r="C9351" t="str">
            <v>TELETAXI</v>
          </cell>
          <cell r="I9351" t="str">
            <v>Adm.omk</v>
          </cell>
          <cell r="V9351">
            <v>128.63999999999999</v>
          </cell>
        </row>
        <row r="9352">
          <cell r="A9352" t="str">
            <v>ODDER</v>
          </cell>
          <cell r="C9352" t="str">
            <v>TELETAXI</v>
          </cell>
          <cell r="I9352" t="str">
            <v>EB</v>
          </cell>
          <cell r="V9352">
            <v>0</v>
          </cell>
        </row>
        <row r="9353">
          <cell r="A9353" t="str">
            <v>ODDER</v>
          </cell>
          <cell r="C9353" t="str">
            <v>TELETAXI</v>
          </cell>
          <cell r="I9353" t="str">
            <v>Ture</v>
          </cell>
          <cell r="V9353">
            <v>4</v>
          </cell>
        </row>
        <row r="9354">
          <cell r="A9354" t="str">
            <v>ODDER</v>
          </cell>
          <cell r="C9354" t="str">
            <v>TELETAXI</v>
          </cell>
          <cell r="I9354" t="str">
            <v>Rejselængde</v>
          </cell>
          <cell r="V9354">
            <v>36</v>
          </cell>
        </row>
        <row r="9355">
          <cell r="A9355" t="str">
            <v>ODDER</v>
          </cell>
          <cell r="C9355" t="str">
            <v>TELETAXI</v>
          </cell>
          <cell r="I9355" t="str">
            <v>Passagerer</v>
          </cell>
          <cell r="V9355">
            <v>11</v>
          </cell>
        </row>
        <row r="9356">
          <cell r="A9356" t="str">
            <v>ODDER</v>
          </cell>
          <cell r="C9356" t="str">
            <v>TELETAXI</v>
          </cell>
          <cell r="I9356" t="str">
            <v>Netto</v>
          </cell>
          <cell r="V9356">
            <v>777.76</v>
          </cell>
        </row>
        <row r="9357">
          <cell r="A9357" t="str">
            <v>ODDER</v>
          </cell>
          <cell r="C9357" t="str">
            <v>TELETAXI</v>
          </cell>
          <cell r="I9357" t="str">
            <v>Adm.omk</v>
          </cell>
          <cell r="V9357">
            <v>128.63999999999999</v>
          </cell>
        </row>
        <row r="9358">
          <cell r="A9358" t="str">
            <v>ODDER</v>
          </cell>
          <cell r="C9358" t="str">
            <v>TELETAXI</v>
          </cell>
          <cell r="I9358" t="str">
            <v>EB</v>
          </cell>
          <cell r="V9358">
            <v>144</v>
          </cell>
        </row>
        <row r="9359">
          <cell r="A9359" t="str">
            <v>ODDER</v>
          </cell>
          <cell r="C9359" t="str">
            <v>TELETAXI</v>
          </cell>
          <cell r="I9359" t="str">
            <v>Ture</v>
          </cell>
          <cell r="V9359">
            <v>4</v>
          </cell>
        </row>
        <row r="9360">
          <cell r="A9360" t="str">
            <v>ODDER</v>
          </cell>
          <cell r="C9360" t="str">
            <v>TELETAXI</v>
          </cell>
          <cell r="I9360" t="str">
            <v>Rejselængde</v>
          </cell>
          <cell r="V9360">
            <v>34</v>
          </cell>
        </row>
        <row r="9361">
          <cell r="A9361" t="str">
            <v>ODDER</v>
          </cell>
          <cell r="C9361" t="str">
            <v>TELETAXI</v>
          </cell>
          <cell r="I9361" t="str">
            <v>Passagerer</v>
          </cell>
          <cell r="V9361">
            <v>6</v>
          </cell>
        </row>
        <row r="9362">
          <cell r="A9362" t="str">
            <v>ODDER</v>
          </cell>
          <cell r="C9362" t="str">
            <v>TELETAXI</v>
          </cell>
          <cell r="I9362" t="str">
            <v>Netto</v>
          </cell>
          <cell r="V9362">
            <v>563.6</v>
          </cell>
        </row>
        <row r="9363">
          <cell r="A9363" t="str">
            <v>ODDER</v>
          </cell>
          <cell r="C9363" t="str">
            <v>TELETAXI</v>
          </cell>
          <cell r="I9363" t="str">
            <v>Adm.omk</v>
          </cell>
          <cell r="V9363">
            <v>32.159999999999997</v>
          </cell>
        </row>
        <row r="9364">
          <cell r="A9364" t="str">
            <v>ODDER</v>
          </cell>
          <cell r="C9364" t="str">
            <v>TELETAXI</v>
          </cell>
          <cell r="I9364" t="str">
            <v>EB</v>
          </cell>
          <cell r="V9364">
            <v>0</v>
          </cell>
        </row>
        <row r="9365">
          <cell r="A9365" t="str">
            <v>ODDER</v>
          </cell>
          <cell r="C9365" t="str">
            <v>TELETAXI</v>
          </cell>
          <cell r="I9365" t="str">
            <v>Ture</v>
          </cell>
          <cell r="V9365">
            <v>1</v>
          </cell>
        </row>
        <row r="9366">
          <cell r="A9366" t="str">
            <v>ODDER</v>
          </cell>
          <cell r="C9366" t="str">
            <v>TELETAXI</v>
          </cell>
          <cell r="I9366" t="str">
            <v>Rejselængde</v>
          </cell>
          <cell r="V9366">
            <v>8</v>
          </cell>
        </row>
        <row r="9367">
          <cell r="A9367" t="str">
            <v>ODDER</v>
          </cell>
          <cell r="C9367" t="str">
            <v>TELETAXI</v>
          </cell>
          <cell r="I9367" t="str">
            <v>Passagerer</v>
          </cell>
          <cell r="V9367">
            <v>3</v>
          </cell>
        </row>
        <row r="9368">
          <cell r="A9368" t="str">
            <v>ODDER</v>
          </cell>
          <cell r="C9368" t="str">
            <v>TELETAXI</v>
          </cell>
          <cell r="I9368" t="str">
            <v>Netto</v>
          </cell>
          <cell r="V9368">
            <v>874.20999999999992</v>
          </cell>
        </row>
        <row r="9369">
          <cell r="A9369" t="str">
            <v>ODDER</v>
          </cell>
          <cell r="C9369" t="str">
            <v>TELETAXI</v>
          </cell>
          <cell r="I9369" t="str">
            <v>Adm.omk</v>
          </cell>
          <cell r="V9369">
            <v>192.95999999999998</v>
          </cell>
        </row>
        <row r="9370">
          <cell r="A9370" t="str">
            <v>ODDER</v>
          </cell>
          <cell r="C9370" t="str">
            <v>TELETAXI</v>
          </cell>
          <cell r="I9370" t="str">
            <v>EB</v>
          </cell>
          <cell r="V9370">
            <v>144</v>
          </cell>
        </row>
        <row r="9371">
          <cell r="A9371" t="str">
            <v>ODDER</v>
          </cell>
          <cell r="C9371" t="str">
            <v>TELETAXI</v>
          </cell>
          <cell r="I9371" t="str">
            <v>Ture</v>
          </cell>
          <cell r="V9371">
            <v>6</v>
          </cell>
        </row>
        <row r="9372">
          <cell r="A9372" t="str">
            <v>ODDER</v>
          </cell>
          <cell r="C9372" t="str">
            <v>TELETAXI</v>
          </cell>
          <cell r="I9372" t="str">
            <v>Rejselængde</v>
          </cell>
          <cell r="V9372">
            <v>42</v>
          </cell>
        </row>
        <row r="9373">
          <cell r="A9373" t="str">
            <v>ODDER</v>
          </cell>
          <cell r="C9373" t="str">
            <v>TELETAXI</v>
          </cell>
          <cell r="I9373" t="str">
            <v>Passagerer</v>
          </cell>
          <cell r="V9373">
            <v>8</v>
          </cell>
        </row>
        <row r="9374">
          <cell r="A9374" t="str">
            <v>ODDER</v>
          </cell>
          <cell r="C9374" t="str">
            <v>TELETAXI</v>
          </cell>
          <cell r="I9374" t="str">
            <v>Netto</v>
          </cell>
          <cell r="V9374">
            <v>2761.3400000000006</v>
          </cell>
        </row>
        <row r="9375">
          <cell r="A9375" t="str">
            <v>ODDER</v>
          </cell>
          <cell r="C9375" t="str">
            <v>TELETAXI</v>
          </cell>
          <cell r="I9375" t="str">
            <v>Adm.omk</v>
          </cell>
          <cell r="V9375">
            <v>546.71999999999991</v>
          </cell>
        </row>
        <row r="9376">
          <cell r="A9376" t="str">
            <v>ODDER</v>
          </cell>
          <cell r="C9376" t="str">
            <v>TELETAXI</v>
          </cell>
          <cell r="I9376" t="str">
            <v>EB</v>
          </cell>
          <cell r="V9376">
            <v>216</v>
          </cell>
        </row>
        <row r="9377">
          <cell r="A9377" t="str">
            <v>ODDER</v>
          </cell>
          <cell r="C9377" t="str">
            <v>TELETAXI</v>
          </cell>
          <cell r="I9377" t="str">
            <v>Ture</v>
          </cell>
          <cell r="V9377">
            <v>17</v>
          </cell>
        </row>
        <row r="9378">
          <cell r="A9378" t="str">
            <v>ODDER</v>
          </cell>
          <cell r="C9378" t="str">
            <v>TELETAXI</v>
          </cell>
          <cell r="I9378" t="str">
            <v>Rejselængde</v>
          </cell>
          <cell r="V9378">
            <v>140</v>
          </cell>
        </row>
        <row r="9379">
          <cell r="A9379" t="str">
            <v>ODDER</v>
          </cell>
          <cell r="C9379" t="str">
            <v>TELETAXI</v>
          </cell>
          <cell r="I9379" t="str">
            <v>Passagerer</v>
          </cell>
          <cell r="V9379">
            <v>22</v>
          </cell>
        </row>
        <row r="9380">
          <cell r="A9380" t="str">
            <v>ODDER</v>
          </cell>
          <cell r="C9380" t="str">
            <v>TELETAXI</v>
          </cell>
          <cell r="I9380" t="str">
            <v>Netto</v>
          </cell>
          <cell r="V9380">
            <v>159.38</v>
          </cell>
        </row>
        <row r="9381">
          <cell r="A9381" t="str">
            <v>ODDER</v>
          </cell>
          <cell r="C9381" t="str">
            <v>TELETAXI</v>
          </cell>
          <cell r="I9381" t="str">
            <v>Adm.omk</v>
          </cell>
          <cell r="V9381">
            <v>32.159999999999997</v>
          </cell>
        </row>
        <row r="9382">
          <cell r="A9382" t="str">
            <v>ODDER</v>
          </cell>
          <cell r="C9382" t="str">
            <v>TELETAXI</v>
          </cell>
          <cell r="I9382" t="str">
            <v>EB</v>
          </cell>
          <cell r="V9382">
            <v>0</v>
          </cell>
        </row>
        <row r="9383">
          <cell r="A9383" t="str">
            <v>ODDER</v>
          </cell>
          <cell r="C9383" t="str">
            <v>TELETAXI</v>
          </cell>
          <cell r="I9383" t="str">
            <v>Ture</v>
          </cell>
          <cell r="V9383">
            <v>1</v>
          </cell>
        </row>
        <row r="9384">
          <cell r="A9384" t="str">
            <v>ODDER</v>
          </cell>
          <cell r="C9384" t="str">
            <v>TELETAXI</v>
          </cell>
          <cell r="I9384" t="str">
            <v>Rejselængde</v>
          </cell>
          <cell r="V9384">
            <v>9</v>
          </cell>
        </row>
        <row r="9385">
          <cell r="A9385" t="str">
            <v>ODDER</v>
          </cell>
          <cell r="C9385" t="str">
            <v>TELETAXI</v>
          </cell>
          <cell r="I9385" t="str">
            <v>Passagerer</v>
          </cell>
          <cell r="V9385">
            <v>1</v>
          </cell>
        </row>
        <row r="9386">
          <cell r="A9386" t="str">
            <v>ODDER</v>
          </cell>
          <cell r="C9386" t="str">
            <v>TELETAXI</v>
          </cell>
          <cell r="I9386" t="str">
            <v>Netto</v>
          </cell>
          <cell r="V9386">
            <v>2584</v>
          </cell>
        </row>
        <row r="9387">
          <cell r="A9387" t="str">
            <v>ODDER</v>
          </cell>
          <cell r="C9387" t="str">
            <v>TELETAXI</v>
          </cell>
          <cell r="I9387" t="str">
            <v>Adm.omk</v>
          </cell>
          <cell r="V9387">
            <v>578.87999999999988</v>
          </cell>
        </row>
        <row r="9388">
          <cell r="A9388" t="str">
            <v>ODDER</v>
          </cell>
          <cell r="C9388" t="str">
            <v>TELETAXI</v>
          </cell>
          <cell r="I9388" t="str">
            <v>EB</v>
          </cell>
          <cell r="V9388">
            <v>454</v>
          </cell>
        </row>
        <row r="9389">
          <cell r="A9389" t="str">
            <v>ODDER</v>
          </cell>
          <cell r="C9389" t="str">
            <v>TELETAXI</v>
          </cell>
          <cell r="I9389" t="str">
            <v>Ture</v>
          </cell>
          <cell r="V9389">
            <v>18</v>
          </cell>
        </row>
        <row r="9390">
          <cell r="A9390" t="str">
            <v>ODDER</v>
          </cell>
          <cell r="C9390" t="str">
            <v>TELETAXI</v>
          </cell>
          <cell r="I9390" t="str">
            <v>Rejselængde</v>
          </cell>
          <cell r="V9390">
            <v>144</v>
          </cell>
        </row>
        <row r="9391">
          <cell r="A9391" t="str">
            <v>ODDER</v>
          </cell>
          <cell r="C9391" t="str">
            <v>TELETAXI</v>
          </cell>
          <cell r="I9391" t="str">
            <v>Passagerer</v>
          </cell>
          <cell r="V9391">
            <v>21</v>
          </cell>
        </row>
        <row r="9392">
          <cell r="A9392" t="str">
            <v>ODDER</v>
          </cell>
          <cell r="C9392" t="str">
            <v>TELETAXI</v>
          </cell>
          <cell r="I9392" t="str">
            <v>Netto</v>
          </cell>
          <cell r="V9392">
            <v>86.26</v>
          </cell>
        </row>
        <row r="9393">
          <cell r="A9393" t="str">
            <v>ODDER</v>
          </cell>
          <cell r="C9393" t="str">
            <v>TELETAXI</v>
          </cell>
          <cell r="I9393" t="str">
            <v>Adm.omk</v>
          </cell>
          <cell r="V9393">
            <v>32.159999999999997</v>
          </cell>
        </row>
        <row r="9394">
          <cell r="A9394" t="str">
            <v>ODDER</v>
          </cell>
          <cell r="C9394" t="str">
            <v>TELETAXI</v>
          </cell>
          <cell r="I9394" t="str">
            <v>EB</v>
          </cell>
          <cell r="V9394">
            <v>24</v>
          </cell>
        </row>
        <row r="9395">
          <cell r="A9395" t="str">
            <v>ODDER</v>
          </cell>
          <cell r="C9395" t="str">
            <v>TELETAXI</v>
          </cell>
          <cell r="I9395" t="str">
            <v>Ture</v>
          </cell>
          <cell r="V9395">
            <v>1</v>
          </cell>
        </row>
        <row r="9396">
          <cell r="A9396" t="str">
            <v>ODDER</v>
          </cell>
          <cell r="C9396" t="str">
            <v>TELETAXI</v>
          </cell>
          <cell r="I9396" t="str">
            <v>Rejselængde</v>
          </cell>
          <cell r="V9396">
            <v>9</v>
          </cell>
        </row>
        <row r="9397">
          <cell r="A9397" t="str">
            <v>ODDER</v>
          </cell>
          <cell r="C9397" t="str">
            <v>TELETAXI</v>
          </cell>
          <cell r="I9397" t="str">
            <v>Passagerer</v>
          </cell>
          <cell r="V9397">
            <v>1</v>
          </cell>
        </row>
        <row r="9398">
          <cell r="A9398" t="str">
            <v>ODDER</v>
          </cell>
          <cell r="C9398" t="str">
            <v>TELETAXI</v>
          </cell>
          <cell r="I9398" t="str">
            <v>Netto</v>
          </cell>
          <cell r="V9398">
            <v>175.68</v>
          </cell>
        </row>
        <row r="9399">
          <cell r="A9399" t="str">
            <v>ODDER</v>
          </cell>
          <cell r="C9399" t="str">
            <v>TELETAXI</v>
          </cell>
          <cell r="I9399" t="str">
            <v>Adm.omk</v>
          </cell>
          <cell r="V9399">
            <v>32.159999999999997</v>
          </cell>
        </row>
        <row r="9400">
          <cell r="A9400" t="str">
            <v>ODDER</v>
          </cell>
          <cell r="C9400" t="str">
            <v>TELETAXI</v>
          </cell>
          <cell r="I9400" t="str">
            <v>EB</v>
          </cell>
          <cell r="V9400">
            <v>0</v>
          </cell>
        </row>
        <row r="9401">
          <cell r="A9401" t="str">
            <v>ODDER</v>
          </cell>
          <cell r="C9401" t="str">
            <v>TELETAXI</v>
          </cell>
          <cell r="I9401" t="str">
            <v>Ture</v>
          </cell>
          <cell r="V9401">
            <v>1</v>
          </cell>
        </row>
        <row r="9402">
          <cell r="A9402" t="str">
            <v>ODDER</v>
          </cell>
          <cell r="C9402" t="str">
            <v>TELETAXI</v>
          </cell>
          <cell r="I9402" t="str">
            <v>Rejselængde</v>
          </cell>
          <cell r="V9402">
            <v>9</v>
          </cell>
        </row>
        <row r="9403">
          <cell r="A9403" t="str">
            <v>ODDER</v>
          </cell>
          <cell r="C9403" t="str">
            <v>TELETAXI</v>
          </cell>
          <cell r="I9403" t="str">
            <v>Passagerer</v>
          </cell>
          <cell r="V9403">
            <v>1</v>
          </cell>
        </row>
        <row r="9404">
          <cell r="A9404" t="str">
            <v>ODDER</v>
          </cell>
          <cell r="C9404" t="str">
            <v>TELETAXI</v>
          </cell>
          <cell r="I9404" t="str">
            <v>Netto</v>
          </cell>
          <cell r="V9404">
            <v>3286.3600000000006</v>
          </cell>
        </row>
        <row r="9405">
          <cell r="A9405" t="str">
            <v>ODDER</v>
          </cell>
          <cell r="C9405" t="str">
            <v>TELETAXI</v>
          </cell>
          <cell r="I9405" t="str">
            <v>Adm.omk</v>
          </cell>
          <cell r="V9405">
            <v>578.87999999999988</v>
          </cell>
        </row>
        <row r="9406">
          <cell r="A9406" t="str">
            <v>ODDER</v>
          </cell>
          <cell r="C9406" t="str">
            <v>TELETAXI</v>
          </cell>
          <cell r="I9406" t="str">
            <v>EB</v>
          </cell>
          <cell r="V9406">
            <v>381</v>
          </cell>
        </row>
        <row r="9407">
          <cell r="A9407" t="str">
            <v>ODDER</v>
          </cell>
          <cell r="C9407" t="str">
            <v>TELETAXI</v>
          </cell>
          <cell r="I9407" t="str">
            <v>Ture</v>
          </cell>
          <cell r="V9407">
            <v>18</v>
          </cell>
        </row>
        <row r="9408">
          <cell r="A9408" t="str">
            <v>ODDER</v>
          </cell>
          <cell r="C9408" t="str">
            <v>TELETAXI</v>
          </cell>
          <cell r="I9408" t="str">
            <v>Rejselængde</v>
          </cell>
          <cell r="V9408">
            <v>153</v>
          </cell>
        </row>
        <row r="9409">
          <cell r="A9409" t="str">
            <v>ODDER</v>
          </cell>
          <cell r="C9409" t="str">
            <v>TELETAXI</v>
          </cell>
          <cell r="I9409" t="str">
            <v>Passagerer</v>
          </cell>
          <cell r="V9409">
            <v>21</v>
          </cell>
        </row>
        <row r="9410">
          <cell r="A9410" t="str">
            <v>ODDER</v>
          </cell>
          <cell r="C9410" t="str">
            <v>TELETAXI</v>
          </cell>
          <cell r="I9410" t="str">
            <v>Netto</v>
          </cell>
          <cell r="V9410">
            <v>35877.370000000003</v>
          </cell>
        </row>
        <row r="9411">
          <cell r="A9411" t="str">
            <v>ODDER</v>
          </cell>
          <cell r="C9411" t="str">
            <v>TELETAXI</v>
          </cell>
          <cell r="I9411" t="str">
            <v>Adm.omk</v>
          </cell>
          <cell r="V9411">
            <v>6624.9599999999991</v>
          </cell>
        </row>
        <row r="9412">
          <cell r="A9412" t="str">
            <v>ODDER</v>
          </cell>
          <cell r="C9412" t="str">
            <v>TELETAXI</v>
          </cell>
          <cell r="I9412" t="str">
            <v>EB</v>
          </cell>
          <cell r="V9412">
            <v>372</v>
          </cell>
        </row>
        <row r="9413">
          <cell r="A9413" t="str">
            <v>ODDER</v>
          </cell>
          <cell r="C9413" t="str">
            <v>TELETAXI</v>
          </cell>
          <cell r="I9413" t="str">
            <v>Ture</v>
          </cell>
          <cell r="V9413">
            <v>206</v>
          </cell>
        </row>
        <row r="9414">
          <cell r="A9414" t="str">
            <v>ODDER</v>
          </cell>
          <cell r="C9414" t="str">
            <v>TELETAXI</v>
          </cell>
          <cell r="I9414" t="str">
            <v>Rejselængde</v>
          </cell>
          <cell r="V9414">
            <v>1809</v>
          </cell>
        </row>
        <row r="9415">
          <cell r="A9415" t="str">
            <v>ODDER</v>
          </cell>
          <cell r="C9415" t="str">
            <v>TELETAXI</v>
          </cell>
          <cell r="I9415" t="str">
            <v>Passagerer</v>
          </cell>
          <cell r="V9415">
            <v>220</v>
          </cell>
        </row>
        <row r="9416">
          <cell r="A9416" t="str">
            <v>ODDER</v>
          </cell>
          <cell r="C9416" t="str">
            <v>TELETAXI</v>
          </cell>
          <cell r="I9416" t="str">
            <v>Netto</v>
          </cell>
          <cell r="V9416">
            <v>144</v>
          </cell>
        </row>
        <row r="9417">
          <cell r="A9417" t="str">
            <v>ODDER</v>
          </cell>
          <cell r="C9417" t="str">
            <v>TELETAXI</v>
          </cell>
          <cell r="I9417" t="str">
            <v>Adm.omk</v>
          </cell>
          <cell r="V9417">
            <v>32.159999999999997</v>
          </cell>
        </row>
        <row r="9418">
          <cell r="A9418" t="str">
            <v>ODDER</v>
          </cell>
          <cell r="C9418" t="str">
            <v>TELETAXI</v>
          </cell>
          <cell r="I9418" t="str">
            <v>EB</v>
          </cell>
          <cell r="V9418">
            <v>34</v>
          </cell>
        </row>
        <row r="9419">
          <cell r="A9419" t="str">
            <v>ODDER</v>
          </cell>
          <cell r="C9419" t="str">
            <v>TELETAXI</v>
          </cell>
          <cell r="I9419" t="str">
            <v>Ture</v>
          </cell>
          <cell r="V9419">
            <v>1</v>
          </cell>
        </row>
        <row r="9420">
          <cell r="A9420" t="str">
            <v>ODDER</v>
          </cell>
          <cell r="C9420" t="str">
            <v>TELETAXI</v>
          </cell>
          <cell r="I9420" t="str">
            <v>Rejselængde</v>
          </cell>
          <cell r="V9420">
            <v>16</v>
          </cell>
        </row>
        <row r="9421">
          <cell r="A9421" t="str">
            <v>ODDER</v>
          </cell>
          <cell r="C9421" t="str">
            <v>TELETAXI</v>
          </cell>
          <cell r="I9421" t="str">
            <v>Passagerer</v>
          </cell>
          <cell r="V9421">
            <v>1</v>
          </cell>
        </row>
        <row r="9422">
          <cell r="A9422" t="str">
            <v>ODDER</v>
          </cell>
          <cell r="C9422" t="str">
            <v>TELETAXI</v>
          </cell>
          <cell r="I9422" t="str">
            <v>Netto</v>
          </cell>
          <cell r="V9422">
            <v>190.6</v>
          </cell>
        </row>
        <row r="9423">
          <cell r="A9423" t="str">
            <v>ODDER</v>
          </cell>
          <cell r="C9423" t="str">
            <v>TELETAXI</v>
          </cell>
          <cell r="I9423" t="str">
            <v>Adm.omk</v>
          </cell>
          <cell r="V9423">
            <v>32.159999999999997</v>
          </cell>
        </row>
        <row r="9424">
          <cell r="A9424" t="str">
            <v>ODDER</v>
          </cell>
          <cell r="C9424" t="str">
            <v>TELETAXI</v>
          </cell>
          <cell r="I9424" t="str">
            <v>EB</v>
          </cell>
          <cell r="V9424">
            <v>0</v>
          </cell>
        </row>
        <row r="9425">
          <cell r="A9425" t="str">
            <v>ODDER</v>
          </cell>
          <cell r="C9425" t="str">
            <v>TELETAXI</v>
          </cell>
          <cell r="I9425" t="str">
            <v>Ture</v>
          </cell>
          <cell r="V9425">
            <v>1</v>
          </cell>
        </row>
        <row r="9426">
          <cell r="A9426" t="str">
            <v>ODDER</v>
          </cell>
          <cell r="C9426" t="str">
            <v>TELETAXI</v>
          </cell>
          <cell r="I9426" t="str">
            <v>Rejselængde</v>
          </cell>
          <cell r="V9426">
            <v>14</v>
          </cell>
        </row>
        <row r="9427">
          <cell r="A9427" t="str">
            <v>ODDER</v>
          </cell>
          <cell r="C9427" t="str">
            <v>TELETAXI</v>
          </cell>
          <cell r="I9427" t="str">
            <v>Passagerer</v>
          </cell>
          <cell r="V9427">
            <v>1</v>
          </cell>
        </row>
        <row r="9428">
          <cell r="A9428" t="str">
            <v>ODDER</v>
          </cell>
          <cell r="C9428" t="str">
            <v>TELETAXI</v>
          </cell>
          <cell r="I9428" t="str">
            <v>Netto</v>
          </cell>
          <cell r="V9428">
            <v>275.38</v>
          </cell>
        </row>
        <row r="9429">
          <cell r="A9429" t="str">
            <v>ODDER</v>
          </cell>
          <cell r="C9429" t="str">
            <v>TELETAXI</v>
          </cell>
          <cell r="I9429" t="str">
            <v>Adm.omk</v>
          </cell>
          <cell r="V9429">
            <v>32.159999999999997</v>
          </cell>
        </row>
        <row r="9430">
          <cell r="A9430" t="str">
            <v>ODDER</v>
          </cell>
          <cell r="C9430" t="str">
            <v>TELETAXI</v>
          </cell>
          <cell r="I9430" t="str">
            <v>EB</v>
          </cell>
          <cell r="V9430">
            <v>0</v>
          </cell>
        </row>
        <row r="9431">
          <cell r="A9431" t="str">
            <v>ODDER</v>
          </cell>
          <cell r="C9431" t="str">
            <v>TELETAXI</v>
          </cell>
          <cell r="I9431" t="str">
            <v>Ture</v>
          </cell>
          <cell r="V9431">
            <v>1</v>
          </cell>
        </row>
        <row r="9432">
          <cell r="A9432" t="str">
            <v>ODDER</v>
          </cell>
          <cell r="C9432" t="str">
            <v>TELETAXI</v>
          </cell>
          <cell r="I9432" t="str">
            <v>Rejselængde</v>
          </cell>
          <cell r="V9432">
            <v>14</v>
          </cell>
        </row>
        <row r="9433">
          <cell r="A9433" t="str">
            <v>ODDER</v>
          </cell>
          <cell r="C9433" t="str">
            <v>TELETAXI</v>
          </cell>
          <cell r="I9433" t="str">
            <v>Passagerer</v>
          </cell>
          <cell r="V9433">
            <v>1</v>
          </cell>
        </row>
        <row r="9434">
          <cell r="A9434" t="str">
            <v>ODDER</v>
          </cell>
          <cell r="C9434" t="str">
            <v>TELETAXI</v>
          </cell>
          <cell r="I9434" t="str">
            <v>Netto</v>
          </cell>
          <cell r="V9434">
            <v>2509.25</v>
          </cell>
        </row>
        <row r="9435">
          <cell r="A9435" t="str">
            <v>ODDER</v>
          </cell>
          <cell r="C9435" t="str">
            <v>TELETAXI</v>
          </cell>
          <cell r="I9435" t="str">
            <v>Adm.omk</v>
          </cell>
          <cell r="V9435">
            <v>289.43999999999994</v>
          </cell>
        </row>
        <row r="9436">
          <cell r="A9436" t="str">
            <v>ODDER</v>
          </cell>
          <cell r="C9436" t="str">
            <v>TELETAXI</v>
          </cell>
          <cell r="I9436" t="str">
            <v>EB</v>
          </cell>
          <cell r="V9436">
            <v>338</v>
          </cell>
        </row>
        <row r="9437">
          <cell r="A9437" t="str">
            <v>ODDER</v>
          </cell>
          <cell r="C9437" t="str">
            <v>TELETAXI</v>
          </cell>
          <cell r="I9437" t="str">
            <v>Ture</v>
          </cell>
          <cell r="V9437">
            <v>9</v>
          </cell>
        </row>
        <row r="9438">
          <cell r="A9438" t="str">
            <v>ODDER</v>
          </cell>
          <cell r="C9438" t="str">
            <v>TELETAXI</v>
          </cell>
          <cell r="I9438" t="str">
            <v>Rejselængde</v>
          </cell>
          <cell r="V9438">
            <v>156</v>
          </cell>
        </row>
        <row r="9439">
          <cell r="A9439" t="str">
            <v>ODDER</v>
          </cell>
          <cell r="C9439" t="str">
            <v>TELETAXI</v>
          </cell>
          <cell r="I9439" t="str">
            <v>Passagerer</v>
          </cell>
          <cell r="V9439">
            <v>11</v>
          </cell>
        </row>
        <row r="9440">
          <cell r="A9440" t="str">
            <v>ODDER</v>
          </cell>
          <cell r="C9440" t="str">
            <v>TELETAXI</v>
          </cell>
          <cell r="I9440" t="str">
            <v>Netto</v>
          </cell>
          <cell r="V9440">
            <v>12769</v>
          </cell>
        </row>
        <row r="9441">
          <cell r="A9441" t="str">
            <v>ODDER</v>
          </cell>
          <cell r="C9441" t="str">
            <v>TELETAXI</v>
          </cell>
          <cell r="I9441" t="str">
            <v>Adm.omk</v>
          </cell>
          <cell r="V9441">
            <v>1543.68</v>
          </cell>
        </row>
        <row r="9442">
          <cell r="A9442" t="str">
            <v>ODDER</v>
          </cell>
          <cell r="C9442" t="str">
            <v>TELETAXI</v>
          </cell>
          <cell r="I9442" t="str">
            <v>EB</v>
          </cell>
          <cell r="V9442">
            <v>136</v>
          </cell>
        </row>
        <row r="9443">
          <cell r="A9443" t="str">
            <v>ODDER</v>
          </cell>
          <cell r="C9443" t="str">
            <v>TELETAXI</v>
          </cell>
          <cell r="I9443" t="str">
            <v>Ture</v>
          </cell>
          <cell r="V9443">
            <v>48</v>
          </cell>
        </row>
        <row r="9444">
          <cell r="A9444" t="str">
            <v>ODDER</v>
          </cell>
          <cell r="C9444" t="str">
            <v>TELETAXI</v>
          </cell>
          <cell r="I9444" t="str">
            <v>Rejselængde</v>
          </cell>
          <cell r="V9444">
            <v>681</v>
          </cell>
        </row>
        <row r="9445">
          <cell r="A9445" t="str">
            <v>ODDER</v>
          </cell>
          <cell r="C9445" t="str">
            <v>TELETAXI</v>
          </cell>
          <cell r="I9445" t="str">
            <v>Passagerer</v>
          </cell>
          <cell r="V9445">
            <v>50</v>
          </cell>
        </row>
        <row r="9446">
          <cell r="A9446" t="str">
            <v>ODDER</v>
          </cell>
          <cell r="C9446" t="str">
            <v>TELETAXI</v>
          </cell>
          <cell r="I9446" t="str">
            <v>Netto</v>
          </cell>
          <cell r="V9446">
            <v>366.25999999999993</v>
          </cell>
        </row>
        <row r="9447">
          <cell r="A9447" t="str">
            <v>ODDER</v>
          </cell>
          <cell r="C9447" t="str">
            <v>TELETAXI</v>
          </cell>
          <cell r="I9447" t="str">
            <v>Adm.omk</v>
          </cell>
          <cell r="V9447">
            <v>96.47999999999999</v>
          </cell>
        </row>
        <row r="9448">
          <cell r="A9448" t="str">
            <v>ODDER</v>
          </cell>
          <cell r="C9448" t="str">
            <v>TELETAXI</v>
          </cell>
          <cell r="I9448" t="str">
            <v>EB</v>
          </cell>
          <cell r="V9448">
            <v>0</v>
          </cell>
        </row>
        <row r="9449">
          <cell r="A9449" t="str">
            <v>ODDER</v>
          </cell>
          <cell r="C9449" t="str">
            <v>TELETAXI</v>
          </cell>
          <cell r="I9449" t="str">
            <v>Ture</v>
          </cell>
          <cell r="V9449">
            <v>3</v>
          </cell>
        </row>
        <row r="9450">
          <cell r="A9450" t="str">
            <v>ODDER</v>
          </cell>
          <cell r="C9450" t="str">
            <v>TELETAXI</v>
          </cell>
          <cell r="I9450" t="str">
            <v>Rejselængde</v>
          </cell>
          <cell r="V9450">
            <v>17</v>
          </cell>
        </row>
        <row r="9451">
          <cell r="A9451" t="str">
            <v>ODDER</v>
          </cell>
          <cell r="C9451" t="str">
            <v>TELETAXI</v>
          </cell>
          <cell r="I9451" t="str">
            <v>Passagerer</v>
          </cell>
          <cell r="V9451">
            <v>3</v>
          </cell>
        </row>
        <row r="9452">
          <cell r="A9452" t="str">
            <v>ODDER</v>
          </cell>
          <cell r="C9452" t="str">
            <v>TELETAXI</v>
          </cell>
          <cell r="I9452" t="str">
            <v>Netto</v>
          </cell>
          <cell r="V9452">
            <v>663.31</v>
          </cell>
        </row>
        <row r="9453">
          <cell r="A9453" t="str">
            <v>ODDER</v>
          </cell>
          <cell r="C9453" t="str">
            <v>TELETAXI</v>
          </cell>
          <cell r="I9453" t="str">
            <v>Adm.omk</v>
          </cell>
          <cell r="V9453">
            <v>64.319999999999993</v>
          </cell>
        </row>
        <row r="9454">
          <cell r="A9454" t="str">
            <v>ODDER</v>
          </cell>
          <cell r="C9454" t="str">
            <v>TELETAXI</v>
          </cell>
          <cell r="I9454" t="str">
            <v>EB</v>
          </cell>
          <cell r="V9454">
            <v>0</v>
          </cell>
        </row>
        <row r="9455">
          <cell r="A9455" t="str">
            <v>ODDER</v>
          </cell>
          <cell r="C9455" t="str">
            <v>TELETAXI</v>
          </cell>
          <cell r="I9455" t="str">
            <v>Ture</v>
          </cell>
          <cell r="V9455">
            <v>2</v>
          </cell>
        </row>
        <row r="9456">
          <cell r="A9456" t="str">
            <v>ODDER</v>
          </cell>
          <cell r="C9456" t="str">
            <v>TELETAXI</v>
          </cell>
          <cell r="I9456" t="str">
            <v>Rejselængde</v>
          </cell>
          <cell r="V9456">
            <v>14</v>
          </cell>
        </row>
        <row r="9457">
          <cell r="A9457" t="str">
            <v>ODDER</v>
          </cell>
          <cell r="C9457" t="str">
            <v>TELETAXI</v>
          </cell>
          <cell r="I9457" t="str">
            <v>Passagerer</v>
          </cell>
          <cell r="V9457">
            <v>4</v>
          </cell>
        </row>
        <row r="9458">
          <cell r="A9458" t="str">
            <v>ODDER</v>
          </cell>
          <cell r="C9458" t="str">
            <v>TELETAXI</v>
          </cell>
          <cell r="I9458" t="str">
            <v>Netto</v>
          </cell>
          <cell r="V9458">
            <v>191.31</v>
          </cell>
        </row>
        <row r="9459">
          <cell r="A9459" t="str">
            <v>ODDER</v>
          </cell>
          <cell r="C9459" t="str">
            <v>TELETAXI</v>
          </cell>
          <cell r="I9459" t="str">
            <v>Adm.omk</v>
          </cell>
          <cell r="V9459">
            <v>32.159999999999997</v>
          </cell>
        </row>
        <row r="9460">
          <cell r="A9460" t="str">
            <v>ODDER</v>
          </cell>
          <cell r="C9460" t="str">
            <v>TELETAXI</v>
          </cell>
          <cell r="I9460" t="str">
            <v>EB</v>
          </cell>
          <cell r="V9460">
            <v>0</v>
          </cell>
        </row>
        <row r="9461">
          <cell r="A9461" t="str">
            <v>ODDER</v>
          </cell>
          <cell r="C9461" t="str">
            <v>TELETAXI</v>
          </cell>
          <cell r="I9461" t="str">
            <v>Ture</v>
          </cell>
          <cell r="V9461">
            <v>1</v>
          </cell>
        </row>
        <row r="9462">
          <cell r="A9462" t="str">
            <v>ODDER</v>
          </cell>
          <cell r="C9462" t="str">
            <v>TELETAXI</v>
          </cell>
          <cell r="I9462" t="str">
            <v>Rejselængde</v>
          </cell>
          <cell r="V9462">
            <v>10</v>
          </cell>
        </row>
        <row r="9463">
          <cell r="A9463" t="str">
            <v>ODDER</v>
          </cell>
          <cell r="C9463" t="str">
            <v>TELETAXI</v>
          </cell>
          <cell r="I9463" t="str">
            <v>Passagerer</v>
          </cell>
          <cell r="V9463">
            <v>1</v>
          </cell>
        </row>
        <row r="9464">
          <cell r="A9464" t="str">
            <v>ODDER</v>
          </cell>
          <cell r="C9464" t="str">
            <v>TELETAXI</v>
          </cell>
          <cell r="I9464" t="str">
            <v>Netto</v>
          </cell>
          <cell r="V9464">
            <v>5563.53</v>
          </cell>
        </row>
        <row r="9465">
          <cell r="A9465" t="str">
            <v>ODDER</v>
          </cell>
          <cell r="C9465" t="str">
            <v>TELETAXI</v>
          </cell>
          <cell r="I9465" t="str">
            <v>Adm.omk</v>
          </cell>
          <cell r="V9465">
            <v>964.8</v>
          </cell>
        </row>
        <row r="9466">
          <cell r="A9466" t="str">
            <v>ODDER</v>
          </cell>
          <cell r="C9466" t="str">
            <v>TELETAXI</v>
          </cell>
          <cell r="I9466" t="str">
            <v>EB</v>
          </cell>
          <cell r="V9466">
            <v>120</v>
          </cell>
        </row>
        <row r="9467">
          <cell r="A9467" t="str">
            <v>ODDER</v>
          </cell>
          <cell r="C9467" t="str">
            <v>TELETAXI</v>
          </cell>
          <cell r="I9467" t="str">
            <v>Ture</v>
          </cell>
          <cell r="V9467">
            <v>30</v>
          </cell>
        </row>
        <row r="9468">
          <cell r="A9468" t="str">
            <v>ODDER</v>
          </cell>
          <cell r="C9468" t="str">
            <v>TELETAXI</v>
          </cell>
          <cell r="I9468" t="str">
            <v>Rejselængde</v>
          </cell>
          <cell r="V9468">
            <v>225</v>
          </cell>
        </row>
        <row r="9469">
          <cell r="A9469" t="str">
            <v>ODDER</v>
          </cell>
          <cell r="C9469" t="str">
            <v>TELETAXI</v>
          </cell>
          <cell r="I9469" t="str">
            <v>Passagerer</v>
          </cell>
          <cell r="V9469">
            <v>34</v>
          </cell>
        </row>
        <row r="9470">
          <cell r="A9470" t="str">
            <v>ODDER</v>
          </cell>
          <cell r="C9470" t="str">
            <v>TELETAXI</v>
          </cell>
          <cell r="I9470" t="str">
            <v>Netto</v>
          </cell>
          <cell r="V9470">
            <v>33251.479999999996</v>
          </cell>
        </row>
        <row r="9471">
          <cell r="A9471" t="str">
            <v>ODDER</v>
          </cell>
          <cell r="C9471" t="str">
            <v>TELETAXI</v>
          </cell>
          <cell r="I9471" t="str">
            <v>Adm.omk</v>
          </cell>
          <cell r="V9471">
            <v>7911.36</v>
          </cell>
        </row>
        <row r="9472">
          <cell r="A9472" t="str">
            <v>ODDER</v>
          </cell>
          <cell r="C9472" t="str">
            <v>TELETAXI</v>
          </cell>
          <cell r="I9472" t="str">
            <v>EB</v>
          </cell>
          <cell r="V9472">
            <v>6432</v>
          </cell>
        </row>
        <row r="9473">
          <cell r="A9473" t="str">
            <v>ODDER</v>
          </cell>
          <cell r="C9473" t="str">
            <v>TELETAXI</v>
          </cell>
          <cell r="I9473" t="str">
            <v>Ture</v>
          </cell>
          <cell r="V9473">
            <v>246</v>
          </cell>
        </row>
        <row r="9474">
          <cell r="A9474" t="str">
            <v>ODDER</v>
          </cell>
          <cell r="C9474" t="str">
            <v>TELETAXI</v>
          </cell>
          <cell r="I9474" t="str">
            <v>Rejselængde</v>
          </cell>
          <cell r="V9474">
            <v>1588</v>
          </cell>
        </row>
        <row r="9475">
          <cell r="A9475" t="str">
            <v>ODDER</v>
          </cell>
          <cell r="C9475" t="str">
            <v>TELETAXI</v>
          </cell>
          <cell r="I9475" t="str">
            <v>Passagerer</v>
          </cell>
          <cell r="V9475">
            <v>278</v>
          </cell>
        </row>
        <row r="9476">
          <cell r="A9476" t="str">
            <v>ODDER</v>
          </cell>
          <cell r="C9476" t="str">
            <v>TELETAXI</v>
          </cell>
          <cell r="I9476" t="str">
            <v>Netto</v>
          </cell>
          <cell r="V9476">
            <v>403.21</v>
          </cell>
        </row>
        <row r="9477">
          <cell r="A9477" t="str">
            <v>ODDER</v>
          </cell>
          <cell r="C9477" t="str">
            <v>TELETAXI</v>
          </cell>
          <cell r="I9477" t="str">
            <v>Adm.omk</v>
          </cell>
          <cell r="V9477">
            <v>64.319999999999993</v>
          </cell>
        </row>
        <row r="9478">
          <cell r="A9478" t="str">
            <v>ODDER</v>
          </cell>
          <cell r="C9478" t="str">
            <v>TELETAXI</v>
          </cell>
          <cell r="I9478" t="str">
            <v>EB</v>
          </cell>
          <cell r="V9478">
            <v>24</v>
          </cell>
        </row>
        <row r="9479">
          <cell r="A9479" t="str">
            <v>ODDER</v>
          </cell>
          <cell r="C9479" t="str">
            <v>TELETAXI</v>
          </cell>
          <cell r="I9479" t="str">
            <v>Ture</v>
          </cell>
          <cell r="V9479">
            <v>2</v>
          </cell>
        </row>
        <row r="9480">
          <cell r="A9480" t="str">
            <v>ODDER</v>
          </cell>
          <cell r="C9480" t="str">
            <v>TELETAXI</v>
          </cell>
          <cell r="I9480" t="str">
            <v>Rejselængde</v>
          </cell>
          <cell r="V9480">
            <v>15</v>
          </cell>
        </row>
        <row r="9481">
          <cell r="A9481" t="str">
            <v>ODDER</v>
          </cell>
          <cell r="C9481" t="str">
            <v>TELETAXI</v>
          </cell>
          <cell r="I9481" t="str">
            <v>Passagerer</v>
          </cell>
          <cell r="V9481">
            <v>3</v>
          </cell>
        </row>
        <row r="9482">
          <cell r="A9482" t="str">
            <v>ODDER</v>
          </cell>
          <cell r="C9482" t="str">
            <v>TELETAXI</v>
          </cell>
          <cell r="I9482" t="str">
            <v>Netto</v>
          </cell>
          <cell r="V9482">
            <v>172.16</v>
          </cell>
        </row>
        <row r="9483">
          <cell r="A9483" t="str">
            <v>ODDER</v>
          </cell>
          <cell r="C9483" t="str">
            <v>TELETAXI</v>
          </cell>
          <cell r="I9483" t="str">
            <v>Adm.omk</v>
          </cell>
          <cell r="V9483">
            <v>64.319999999999993</v>
          </cell>
        </row>
        <row r="9484">
          <cell r="A9484" t="str">
            <v>ODDER</v>
          </cell>
          <cell r="C9484" t="str">
            <v>TELETAXI</v>
          </cell>
          <cell r="I9484" t="str">
            <v>EB</v>
          </cell>
          <cell r="V9484">
            <v>48</v>
          </cell>
        </row>
        <row r="9485">
          <cell r="A9485" t="str">
            <v>ODDER</v>
          </cell>
          <cell r="C9485" t="str">
            <v>TELETAXI</v>
          </cell>
          <cell r="I9485" t="str">
            <v>Ture</v>
          </cell>
          <cell r="V9485">
            <v>2</v>
          </cell>
        </row>
        <row r="9486">
          <cell r="A9486" t="str">
            <v>ODDER</v>
          </cell>
          <cell r="C9486" t="str">
            <v>TELETAXI</v>
          </cell>
          <cell r="I9486" t="str">
            <v>Rejselængde</v>
          </cell>
          <cell r="V9486">
            <v>14</v>
          </cell>
        </row>
        <row r="9487">
          <cell r="A9487" t="str">
            <v>ODDER</v>
          </cell>
          <cell r="C9487" t="str">
            <v>TELETAXI</v>
          </cell>
          <cell r="I9487" t="str">
            <v>Passagerer</v>
          </cell>
          <cell r="V9487">
            <v>2</v>
          </cell>
        </row>
        <row r="9488">
          <cell r="A9488" t="str">
            <v>ODDER</v>
          </cell>
          <cell r="C9488" t="str">
            <v>TELETAXI</v>
          </cell>
          <cell r="I9488" t="str">
            <v>Netto</v>
          </cell>
          <cell r="V9488">
            <v>332.19</v>
          </cell>
        </row>
        <row r="9489">
          <cell r="A9489" t="str">
            <v>ODDER</v>
          </cell>
          <cell r="C9489" t="str">
            <v>TELETAXI</v>
          </cell>
          <cell r="I9489" t="str">
            <v>Adm.omk</v>
          </cell>
          <cell r="V9489">
            <v>32.159999999999997</v>
          </cell>
        </row>
        <row r="9490">
          <cell r="A9490" t="str">
            <v>ODDER</v>
          </cell>
          <cell r="C9490" t="str">
            <v>TELETAXI</v>
          </cell>
          <cell r="I9490" t="str">
            <v>EB</v>
          </cell>
          <cell r="V9490">
            <v>0</v>
          </cell>
        </row>
        <row r="9491">
          <cell r="A9491" t="str">
            <v>ODDER</v>
          </cell>
          <cell r="C9491" t="str">
            <v>TELETAXI</v>
          </cell>
          <cell r="I9491" t="str">
            <v>Ture</v>
          </cell>
          <cell r="V9491">
            <v>1</v>
          </cell>
        </row>
        <row r="9492">
          <cell r="A9492" t="str">
            <v>ODDER</v>
          </cell>
          <cell r="C9492" t="str">
            <v>TELETAXI</v>
          </cell>
          <cell r="I9492" t="str">
            <v>Rejselængde</v>
          </cell>
          <cell r="V9492">
            <v>9</v>
          </cell>
        </row>
        <row r="9493">
          <cell r="A9493" t="str">
            <v>ODDER</v>
          </cell>
          <cell r="C9493" t="str">
            <v>TELETAXI</v>
          </cell>
          <cell r="I9493" t="str">
            <v>Passagerer</v>
          </cell>
          <cell r="V9493">
            <v>1</v>
          </cell>
        </row>
        <row r="9494">
          <cell r="A9494" t="str">
            <v>ODDER</v>
          </cell>
          <cell r="C9494" t="str">
            <v>TELETAXI</v>
          </cell>
          <cell r="I9494" t="str">
            <v>Netto</v>
          </cell>
          <cell r="V9494">
            <v>279.06</v>
          </cell>
        </row>
        <row r="9495">
          <cell r="A9495" t="str">
            <v>ODDER</v>
          </cell>
          <cell r="C9495" t="str">
            <v>TELETAXI</v>
          </cell>
          <cell r="I9495" t="str">
            <v>Adm.omk</v>
          </cell>
          <cell r="V9495">
            <v>32.159999999999997</v>
          </cell>
        </row>
        <row r="9496">
          <cell r="A9496" t="str">
            <v>ODDER</v>
          </cell>
          <cell r="C9496" t="str">
            <v>TELETAXI</v>
          </cell>
          <cell r="I9496" t="str">
            <v>EB</v>
          </cell>
          <cell r="V9496">
            <v>0</v>
          </cell>
        </row>
        <row r="9497">
          <cell r="A9497" t="str">
            <v>ODDER</v>
          </cell>
          <cell r="C9497" t="str">
            <v>TELETAXI</v>
          </cell>
          <cell r="I9497" t="str">
            <v>Ture</v>
          </cell>
          <cell r="V9497">
            <v>1</v>
          </cell>
        </row>
        <row r="9498">
          <cell r="A9498" t="str">
            <v>ODDER</v>
          </cell>
          <cell r="C9498" t="str">
            <v>TELETAXI</v>
          </cell>
          <cell r="I9498" t="str">
            <v>Rejselængde</v>
          </cell>
          <cell r="V9498">
            <v>7</v>
          </cell>
        </row>
        <row r="9499">
          <cell r="A9499" t="str">
            <v>ODDER</v>
          </cell>
          <cell r="C9499" t="str">
            <v>TELETAXI</v>
          </cell>
          <cell r="I9499" t="str">
            <v>Passagerer</v>
          </cell>
          <cell r="V9499">
            <v>2</v>
          </cell>
        </row>
        <row r="9500">
          <cell r="A9500" t="str">
            <v>ODDER</v>
          </cell>
          <cell r="C9500" t="str">
            <v>TELETAXI</v>
          </cell>
          <cell r="I9500" t="str">
            <v>Netto</v>
          </cell>
          <cell r="V9500">
            <v>250.62</v>
          </cell>
        </row>
        <row r="9501">
          <cell r="A9501" t="str">
            <v>ODDER</v>
          </cell>
          <cell r="C9501" t="str">
            <v>TELETAXI</v>
          </cell>
          <cell r="I9501" t="str">
            <v>Adm.omk</v>
          </cell>
          <cell r="V9501">
            <v>32.159999999999997</v>
          </cell>
        </row>
        <row r="9502">
          <cell r="A9502" t="str">
            <v>ODDER</v>
          </cell>
          <cell r="C9502" t="str">
            <v>TELETAXI</v>
          </cell>
          <cell r="I9502" t="str">
            <v>EB</v>
          </cell>
          <cell r="V9502">
            <v>0</v>
          </cell>
        </row>
        <row r="9503">
          <cell r="A9503" t="str">
            <v>ODDER</v>
          </cell>
          <cell r="C9503" t="str">
            <v>TELETAXI</v>
          </cell>
          <cell r="I9503" t="str">
            <v>Ture</v>
          </cell>
          <cell r="V9503">
            <v>1</v>
          </cell>
        </row>
        <row r="9504">
          <cell r="A9504" t="str">
            <v>ODDER</v>
          </cell>
          <cell r="C9504" t="str">
            <v>TELETAXI</v>
          </cell>
          <cell r="I9504" t="str">
            <v>Rejselængde</v>
          </cell>
          <cell r="V9504">
            <v>7</v>
          </cell>
        </row>
        <row r="9505">
          <cell r="A9505" t="str">
            <v>ODDER</v>
          </cell>
          <cell r="C9505" t="str">
            <v>TELETAXI</v>
          </cell>
          <cell r="I9505" t="str">
            <v>Passagerer</v>
          </cell>
          <cell r="V9505">
            <v>3</v>
          </cell>
        </row>
        <row r="9506">
          <cell r="A9506" t="str">
            <v>ODDER</v>
          </cell>
          <cell r="C9506" t="str">
            <v>TELETAXI</v>
          </cell>
          <cell r="I9506" t="str">
            <v>Netto</v>
          </cell>
          <cell r="V9506">
            <v>8083.119999999999</v>
          </cell>
        </row>
        <row r="9507">
          <cell r="A9507" t="str">
            <v>ODDER</v>
          </cell>
          <cell r="C9507" t="str">
            <v>TELETAXI</v>
          </cell>
          <cell r="I9507" t="str">
            <v>Adm.omk</v>
          </cell>
          <cell r="V9507">
            <v>1800.9599999999996</v>
          </cell>
        </row>
        <row r="9508">
          <cell r="A9508" t="str">
            <v>ODDER</v>
          </cell>
          <cell r="C9508" t="str">
            <v>TELETAXI</v>
          </cell>
          <cell r="I9508" t="str">
            <v>EB</v>
          </cell>
          <cell r="V9508">
            <v>1608</v>
          </cell>
        </row>
        <row r="9509">
          <cell r="A9509" t="str">
            <v>ODDER</v>
          </cell>
          <cell r="C9509" t="str">
            <v>TELETAXI</v>
          </cell>
          <cell r="I9509" t="str">
            <v>Ture</v>
          </cell>
          <cell r="V9509">
            <v>56</v>
          </cell>
        </row>
        <row r="9510">
          <cell r="A9510" t="str">
            <v>ODDER</v>
          </cell>
          <cell r="C9510" t="str">
            <v>TELETAXI</v>
          </cell>
          <cell r="I9510" t="str">
            <v>Rejselængde</v>
          </cell>
          <cell r="V9510">
            <v>399</v>
          </cell>
        </row>
        <row r="9511">
          <cell r="A9511" t="str">
            <v>ODDER</v>
          </cell>
          <cell r="C9511" t="str">
            <v>TELETAXI</v>
          </cell>
          <cell r="I9511" t="str">
            <v>Passagerer</v>
          </cell>
          <cell r="V9511">
            <v>71</v>
          </cell>
        </row>
        <row r="9512">
          <cell r="A9512" t="str">
            <v>ODDER</v>
          </cell>
          <cell r="C9512" t="str">
            <v>TELETAXI</v>
          </cell>
          <cell r="I9512" t="str">
            <v>Netto</v>
          </cell>
          <cell r="V9512">
            <v>68871.91</v>
          </cell>
        </row>
        <row r="9513">
          <cell r="A9513" t="str">
            <v>ODDER</v>
          </cell>
          <cell r="C9513" t="str">
            <v>TELETAXI</v>
          </cell>
          <cell r="I9513" t="str">
            <v>Adm.omk</v>
          </cell>
          <cell r="V9513">
            <v>13153.440000000002</v>
          </cell>
        </row>
        <row r="9514">
          <cell r="A9514" t="str">
            <v>ODDER</v>
          </cell>
          <cell r="C9514" t="str">
            <v>TELETAXI</v>
          </cell>
          <cell r="I9514" t="str">
            <v>EB</v>
          </cell>
          <cell r="V9514">
            <v>6036</v>
          </cell>
        </row>
        <row r="9515">
          <cell r="A9515" t="str">
            <v>ODDER</v>
          </cell>
          <cell r="C9515" t="str">
            <v>TELETAXI</v>
          </cell>
          <cell r="I9515" t="str">
            <v>Ture</v>
          </cell>
          <cell r="V9515">
            <v>409</v>
          </cell>
        </row>
        <row r="9516">
          <cell r="A9516" t="str">
            <v>ODDER</v>
          </cell>
          <cell r="C9516" t="str">
            <v>TELETAXI</v>
          </cell>
          <cell r="I9516" t="str">
            <v>Rejselængde</v>
          </cell>
          <cell r="V9516">
            <v>3029</v>
          </cell>
        </row>
        <row r="9517">
          <cell r="A9517" t="str">
            <v>ODDER</v>
          </cell>
          <cell r="C9517" t="str">
            <v>TELETAXI</v>
          </cell>
          <cell r="I9517" t="str">
            <v>Passagerer</v>
          </cell>
          <cell r="V9517">
            <v>436</v>
          </cell>
        </row>
        <row r="9518">
          <cell r="A9518" t="str">
            <v>ODDER</v>
          </cell>
          <cell r="C9518" t="str">
            <v>HANDICAP</v>
          </cell>
          <cell r="I9518" t="str">
            <v>Netto</v>
          </cell>
          <cell r="V9518">
            <v>4135.49</v>
          </cell>
        </row>
        <row r="9519">
          <cell r="A9519" t="str">
            <v>ODDER</v>
          </cell>
          <cell r="C9519" t="str">
            <v>HANDICAP</v>
          </cell>
          <cell r="I9519" t="str">
            <v>Adm.omk</v>
          </cell>
          <cell r="V9519">
            <v>0</v>
          </cell>
        </row>
        <row r="9520">
          <cell r="A9520" t="str">
            <v>ODDER</v>
          </cell>
          <cell r="C9520" t="str">
            <v>HANDICAP</v>
          </cell>
          <cell r="I9520" t="str">
            <v>EB</v>
          </cell>
          <cell r="V9520">
            <v>1657</v>
          </cell>
        </row>
        <row r="9521">
          <cell r="A9521" t="str">
            <v>ODDER</v>
          </cell>
          <cell r="C9521" t="str">
            <v>HANDICAP</v>
          </cell>
          <cell r="I9521" t="str">
            <v>Ture</v>
          </cell>
          <cell r="V9521">
            <v>2</v>
          </cell>
        </row>
        <row r="9522">
          <cell r="A9522" t="str">
            <v>ODDER</v>
          </cell>
          <cell r="C9522" t="str">
            <v>HANDICAP</v>
          </cell>
          <cell r="I9522" t="str">
            <v>Rejselængde</v>
          </cell>
          <cell r="V9522">
            <v>244</v>
          </cell>
        </row>
        <row r="9523">
          <cell r="A9523" t="str">
            <v>ODDER</v>
          </cell>
          <cell r="C9523" t="str">
            <v>HANDICAP</v>
          </cell>
          <cell r="I9523" t="str">
            <v>Passagerer</v>
          </cell>
          <cell r="V9523">
            <v>3</v>
          </cell>
        </row>
        <row r="9524">
          <cell r="A9524" t="str">
            <v>ODDER</v>
          </cell>
          <cell r="C9524" t="str">
            <v>HANDICAP</v>
          </cell>
          <cell r="I9524" t="str">
            <v>Netto</v>
          </cell>
          <cell r="V9524">
            <v>4783.42</v>
          </cell>
        </row>
        <row r="9525">
          <cell r="A9525" t="str">
            <v>ODDER</v>
          </cell>
          <cell r="C9525" t="str">
            <v>HANDICAP</v>
          </cell>
          <cell r="I9525" t="str">
            <v>Adm.omk</v>
          </cell>
          <cell r="V9525">
            <v>0</v>
          </cell>
        </row>
        <row r="9526">
          <cell r="A9526" t="str">
            <v>ODDER</v>
          </cell>
          <cell r="C9526" t="str">
            <v>HANDICAP</v>
          </cell>
          <cell r="I9526" t="str">
            <v>EB</v>
          </cell>
          <cell r="V9526">
            <v>2072</v>
          </cell>
        </row>
        <row r="9527">
          <cell r="A9527" t="str">
            <v>ODDER</v>
          </cell>
          <cell r="C9527" t="str">
            <v>HANDICAP</v>
          </cell>
          <cell r="I9527" t="str">
            <v>Ture</v>
          </cell>
          <cell r="V9527">
            <v>9</v>
          </cell>
        </row>
        <row r="9528">
          <cell r="A9528" t="str">
            <v>ODDER</v>
          </cell>
          <cell r="C9528" t="str">
            <v>HANDICAP</v>
          </cell>
          <cell r="I9528" t="str">
            <v>Rejselængde</v>
          </cell>
          <cell r="V9528">
            <v>518</v>
          </cell>
        </row>
        <row r="9529">
          <cell r="A9529" t="str">
            <v>ODDER</v>
          </cell>
          <cell r="C9529" t="str">
            <v>HANDICAP</v>
          </cell>
          <cell r="I9529" t="str">
            <v>Passagerer</v>
          </cell>
          <cell r="V9529">
            <v>9</v>
          </cell>
        </row>
        <row r="9530">
          <cell r="A9530" t="str">
            <v>ODDER</v>
          </cell>
          <cell r="C9530" t="str">
            <v>HANDICAP</v>
          </cell>
          <cell r="I9530" t="str">
            <v>Netto</v>
          </cell>
          <cell r="V9530">
            <v>3817.7999999999997</v>
          </cell>
        </row>
        <row r="9531">
          <cell r="A9531" t="str">
            <v>ODDER</v>
          </cell>
          <cell r="C9531" t="str">
            <v>HANDICAP</v>
          </cell>
          <cell r="I9531" t="str">
            <v>Adm.omk</v>
          </cell>
          <cell r="V9531">
            <v>0</v>
          </cell>
        </row>
        <row r="9532">
          <cell r="A9532" t="str">
            <v>ODDER</v>
          </cell>
          <cell r="C9532" t="str">
            <v>HANDICAP</v>
          </cell>
          <cell r="I9532" t="str">
            <v>EB</v>
          </cell>
          <cell r="V9532">
            <v>744</v>
          </cell>
        </row>
        <row r="9533">
          <cell r="A9533" t="str">
            <v>ODDER</v>
          </cell>
          <cell r="C9533" t="str">
            <v>HANDICAP</v>
          </cell>
          <cell r="I9533" t="str">
            <v>Ture</v>
          </cell>
          <cell r="V9533">
            <v>3</v>
          </cell>
        </row>
        <row r="9534">
          <cell r="A9534" t="str">
            <v>ODDER</v>
          </cell>
          <cell r="C9534" t="str">
            <v>HANDICAP</v>
          </cell>
          <cell r="I9534" t="str">
            <v>Rejselængde</v>
          </cell>
          <cell r="V9534">
            <v>186</v>
          </cell>
        </row>
        <row r="9535">
          <cell r="A9535" t="str">
            <v>ODDER</v>
          </cell>
          <cell r="C9535" t="str">
            <v>HANDICAP</v>
          </cell>
          <cell r="I9535" t="str">
            <v>Passagerer</v>
          </cell>
          <cell r="V9535">
            <v>6</v>
          </cell>
        </row>
        <row r="9536">
          <cell r="A9536" t="str">
            <v>ODDER</v>
          </cell>
          <cell r="C9536" t="str">
            <v>HANDICAP</v>
          </cell>
          <cell r="I9536" t="str">
            <v>Netto</v>
          </cell>
          <cell r="V9536">
            <v>1040.08</v>
          </cell>
        </row>
        <row r="9537">
          <cell r="A9537" t="str">
            <v>ODDER</v>
          </cell>
          <cell r="C9537" t="str">
            <v>HANDICAP</v>
          </cell>
          <cell r="I9537" t="str">
            <v>Adm.omk</v>
          </cell>
          <cell r="V9537">
            <v>0</v>
          </cell>
        </row>
        <row r="9538">
          <cell r="A9538" t="str">
            <v>ODDER</v>
          </cell>
          <cell r="C9538" t="str">
            <v>HANDICAP</v>
          </cell>
          <cell r="I9538" t="str">
            <v>EB</v>
          </cell>
          <cell r="V9538">
            <v>860</v>
          </cell>
        </row>
        <row r="9539">
          <cell r="A9539" t="str">
            <v>ODDER</v>
          </cell>
          <cell r="C9539" t="str">
            <v>HANDICAP</v>
          </cell>
          <cell r="I9539" t="str">
            <v>Ture</v>
          </cell>
          <cell r="V9539">
            <v>3</v>
          </cell>
        </row>
        <row r="9540">
          <cell r="A9540" t="str">
            <v>ODDER</v>
          </cell>
          <cell r="C9540" t="str">
            <v>HANDICAP</v>
          </cell>
          <cell r="I9540" t="str">
            <v>Rejselængde</v>
          </cell>
          <cell r="V9540">
            <v>215</v>
          </cell>
        </row>
        <row r="9541">
          <cell r="A9541" t="str">
            <v>ODDER</v>
          </cell>
          <cell r="C9541" t="str">
            <v>HANDICAP</v>
          </cell>
          <cell r="I9541" t="str">
            <v>Passagerer</v>
          </cell>
          <cell r="V9541">
            <v>3</v>
          </cell>
        </row>
        <row r="9542">
          <cell r="A9542" t="str">
            <v>ODDER</v>
          </cell>
          <cell r="C9542" t="str">
            <v>HANDICAP</v>
          </cell>
          <cell r="I9542" t="str">
            <v>Netto</v>
          </cell>
          <cell r="V9542">
            <v>1710.23</v>
          </cell>
        </row>
        <row r="9543">
          <cell r="A9543" t="str">
            <v>ODDER</v>
          </cell>
          <cell r="C9543" t="str">
            <v>HANDICAP</v>
          </cell>
          <cell r="I9543" t="str">
            <v>Adm.omk</v>
          </cell>
          <cell r="V9543">
            <v>0</v>
          </cell>
        </row>
        <row r="9544">
          <cell r="A9544" t="str">
            <v>ODDER</v>
          </cell>
          <cell r="C9544" t="str">
            <v>HANDICAP</v>
          </cell>
          <cell r="I9544" t="str">
            <v>EB</v>
          </cell>
          <cell r="V9544">
            <v>595</v>
          </cell>
        </row>
        <row r="9545">
          <cell r="A9545" t="str">
            <v>ODDER</v>
          </cell>
          <cell r="C9545" t="str">
            <v>HANDICAP</v>
          </cell>
          <cell r="I9545" t="str">
            <v>Ture</v>
          </cell>
          <cell r="V9545">
            <v>1</v>
          </cell>
        </row>
        <row r="9546">
          <cell r="A9546" t="str">
            <v>ODDER</v>
          </cell>
          <cell r="C9546" t="str">
            <v>HANDICAP</v>
          </cell>
          <cell r="I9546" t="str">
            <v>Rejselængde</v>
          </cell>
          <cell r="V9546">
            <v>115</v>
          </cell>
        </row>
        <row r="9547">
          <cell r="A9547" t="str">
            <v>ODDER</v>
          </cell>
          <cell r="C9547" t="str">
            <v>HANDICAP</v>
          </cell>
          <cell r="I9547" t="str">
            <v>Passagerer</v>
          </cell>
          <cell r="V9547">
            <v>1</v>
          </cell>
        </row>
        <row r="9548">
          <cell r="A9548" t="str">
            <v>ODDER</v>
          </cell>
          <cell r="C9548" t="str">
            <v>HANDICAP</v>
          </cell>
          <cell r="I9548" t="str">
            <v>Netto</v>
          </cell>
          <cell r="V9548">
            <v>1694.32</v>
          </cell>
        </row>
        <row r="9549">
          <cell r="A9549" t="str">
            <v>ODDER</v>
          </cell>
          <cell r="C9549" t="str">
            <v>HANDICAP</v>
          </cell>
          <cell r="I9549" t="str">
            <v>Adm.omk</v>
          </cell>
          <cell r="V9549">
            <v>0</v>
          </cell>
        </row>
        <row r="9550">
          <cell r="A9550" t="str">
            <v>ODDER</v>
          </cell>
          <cell r="C9550" t="str">
            <v>HANDICAP</v>
          </cell>
          <cell r="I9550" t="str">
            <v>EB</v>
          </cell>
          <cell r="V9550">
            <v>612</v>
          </cell>
        </row>
        <row r="9551">
          <cell r="A9551" t="str">
            <v>ODDER</v>
          </cell>
          <cell r="C9551" t="str">
            <v>HANDICAP</v>
          </cell>
          <cell r="I9551" t="str">
            <v>Ture</v>
          </cell>
          <cell r="V9551">
            <v>3</v>
          </cell>
        </row>
        <row r="9552">
          <cell r="A9552" t="str">
            <v>ODDER</v>
          </cell>
          <cell r="C9552" t="str">
            <v>HANDICAP</v>
          </cell>
          <cell r="I9552" t="str">
            <v>Rejselængde</v>
          </cell>
          <cell r="V9552">
            <v>153</v>
          </cell>
        </row>
        <row r="9553">
          <cell r="A9553" t="str">
            <v>ODDER</v>
          </cell>
          <cell r="C9553" t="str">
            <v>HANDICAP</v>
          </cell>
          <cell r="I9553" t="str">
            <v>Passagerer</v>
          </cell>
          <cell r="V9553">
            <v>4</v>
          </cell>
        </row>
        <row r="9554">
          <cell r="A9554" t="str">
            <v>ODDER</v>
          </cell>
          <cell r="C9554" t="str">
            <v>HANDICAP</v>
          </cell>
          <cell r="I9554" t="str">
            <v>Netto</v>
          </cell>
          <cell r="V9554">
            <v>928.8</v>
          </cell>
        </row>
        <row r="9555">
          <cell r="A9555" t="str">
            <v>ODDER</v>
          </cell>
          <cell r="C9555" t="str">
            <v>HANDICAP</v>
          </cell>
          <cell r="I9555" t="str">
            <v>Adm.omk</v>
          </cell>
          <cell r="V9555">
            <v>0</v>
          </cell>
        </row>
        <row r="9556">
          <cell r="A9556" t="str">
            <v>ODDER</v>
          </cell>
          <cell r="C9556" t="str">
            <v>HANDICAP</v>
          </cell>
          <cell r="I9556" t="str">
            <v>EB</v>
          </cell>
          <cell r="V9556">
            <v>444</v>
          </cell>
        </row>
        <row r="9557">
          <cell r="A9557" t="str">
            <v>ODDER</v>
          </cell>
          <cell r="C9557" t="str">
            <v>HANDICAP</v>
          </cell>
          <cell r="I9557" t="str">
            <v>Ture</v>
          </cell>
          <cell r="V9557">
            <v>2</v>
          </cell>
        </row>
        <row r="9558">
          <cell r="A9558" t="str">
            <v>ODDER</v>
          </cell>
          <cell r="C9558" t="str">
            <v>HANDICAP</v>
          </cell>
          <cell r="I9558" t="str">
            <v>Rejselængde</v>
          </cell>
          <cell r="V9558">
            <v>111</v>
          </cell>
        </row>
        <row r="9559">
          <cell r="A9559" t="str">
            <v>ODDER</v>
          </cell>
          <cell r="C9559" t="str">
            <v>HANDICAP</v>
          </cell>
          <cell r="I9559" t="str">
            <v>Passagerer</v>
          </cell>
          <cell r="V9559">
            <v>2</v>
          </cell>
        </row>
        <row r="9560">
          <cell r="A9560" t="str">
            <v>ODDER</v>
          </cell>
          <cell r="C9560" t="str">
            <v>HANDICAP</v>
          </cell>
          <cell r="I9560" t="str">
            <v>Netto</v>
          </cell>
          <cell r="V9560">
            <v>252.13</v>
          </cell>
        </row>
        <row r="9561">
          <cell r="A9561" t="str">
            <v>ODDER</v>
          </cell>
          <cell r="C9561" t="str">
            <v>HANDICAP</v>
          </cell>
          <cell r="I9561" t="str">
            <v>Adm.omk</v>
          </cell>
          <cell r="V9561">
            <v>0</v>
          </cell>
        </row>
        <row r="9562">
          <cell r="A9562" t="str">
            <v>ODDER</v>
          </cell>
          <cell r="C9562" t="str">
            <v>HANDICAP</v>
          </cell>
          <cell r="I9562" t="str">
            <v>EB</v>
          </cell>
          <cell r="V9562">
            <v>192</v>
          </cell>
        </row>
        <row r="9563">
          <cell r="A9563" t="str">
            <v>ODDER</v>
          </cell>
          <cell r="C9563" t="str">
            <v>HANDICAP</v>
          </cell>
          <cell r="I9563" t="str">
            <v>Ture</v>
          </cell>
          <cell r="V9563">
            <v>1</v>
          </cell>
        </row>
        <row r="9564">
          <cell r="A9564" t="str">
            <v>ODDER</v>
          </cell>
          <cell r="C9564" t="str">
            <v>HANDICAP</v>
          </cell>
          <cell r="I9564" t="str">
            <v>Rejselængde</v>
          </cell>
          <cell r="V9564">
            <v>48</v>
          </cell>
        </row>
        <row r="9565">
          <cell r="A9565" t="str">
            <v>ODDER</v>
          </cell>
          <cell r="C9565" t="str">
            <v>HANDICAP</v>
          </cell>
          <cell r="I9565" t="str">
            <v>Passagerer</v>
          </cell>
          <cell r="V9565">
            <v>1</v>
          </cell>
        </row>
        <row r="9566">
          <cell r="A9566" t="str">
            <v>ODDER</v>
          </cell>
          <cell r="C9566" t="str">
            <v>HANDICAP</v>
          </cell>
          <cell r="I9566" t="str">
            <v>Netto</v>
          </cell>
          <cell r="V9566">
            <v>7714.2900000000009</v>
          </cell>
        </row>
        <row r="9567">
          <cell r="A9567" t="str">
            <v>ODDER</v>
          </cell>
          <cell r="C9567" t="str">
            <v>HANDICAP</v>
          </cell>
          <cell r="I9567" t="str">
            <v>Adm.omk</v>
          </cell>
          <cell r="V9567">
            <v>0</v>
          </cell>
        </row>
        <row r="9568">
          <cell r="A9568" t="str">
            <v>ODDER</v>
          </cell>
          <cell r="C9568" t="str">
            <v>HANDICAP</v>
          </cell>
          <cell r="I9568" t="str">
            <v>EB</v>
          </cell>
          <cell r="V9568">
            <v>676</v>
          </cell>
        </row>
        <row r="9569">
          <cell r="A9569" t="str">
            <v>ODDER</v>
          </cell>
          <cell r="C9569" t="str">
            <v>HANDICAP</v>
          </cell>
          <cell r="I9569" t="str">
            <v>Ture</v>
          </cell>
          <cell r="V9569">
            <v>8</v>
          </cell>
        </row>
        <row r="9570">
          <cell r="A9570" t="str">
            <v>ODDER</v>
          </cell>
          <cell r="C9570" t="str">
            <v>HANDICAP</v>
          </cell>
          <cell r="I9570" t="str">
            <v>Rejselængde</v>
          </cell>
          <cell r="V9570">
            <v>169</v>
          </cell>
        </row>
        <row r="9571">
          <cell r="A9571" t="str">
            <v>ODDER</v>
          </cell>
          <cell r="C9571" t="str">
            <v>HANDICAP</v>
          </cell>
          <cell r="I9571" t="str">
            <v>Passagerer</v>
          </cell>
          <cell r="V9571">
            <v>15</v>
          </cell>
        </row>
        <row r="9572">
          <cell r="A9572" t="str">
            <v>ODDER</v>
          </cell>
          <cell r="C9572" t="str">
            <v>HANDICAP</v>
          </cell>
          <cell r="I9572" t="str">
            <v>Netto</v>
          </cell>
          <cell r="V9572">
            <v>6146.35</v>
          </cell>
        </row>
        <row r="9573">
          <cell r="A9573" t="str">
            <v>ODDER</v>
          </cell>
          <cell r="C9573" t="str">
            <v>HANDICAP</v>
          </cell>
          <cell r="I9573" t="str">
            <v>Adm.omk</v>
          </cell>
          <cell r="V9573">
            <v>0</v>
          </cell>
        </row>
        <row r="9574">
          <cell r="A9574" t="str">
            <v>ODDER</v>
          </cell>
          <cell r="C9574" t="str">
            <v>HANDICAP</v>
          </cell>
          <cell r="I9574" t="str">
            <v>EB</v>
          </cell>
          <cell r="V9574">
            <v>1754</v>
          </cell>
        </row>
        <row r="9575">
          <cell r="A9575" t="str">
            <v>ODDER</v>
          </cell>
          <cell r="C9575" t="str">
            <v>HANDICAP</v>
          </cell>
          <cell r="I9575" t="str">
            <v>Ture</v>
          </cell>
          <cell r="V9575">
            <v>20</v>
          </cell>
        </row>
        <row r="9576">
          <cell r="A9576" t="str">
            <v>ODDER</v>
          </cell>
          <cell r="C9576" t="str">
            <v>HANDICAP</v>
          </cell>
          <cell r="I9576" t="str">
            <v>Rejselængde</v>
          </cell>
          <cell r="V9576">
            <v>427</v>
          </cell>
        </row>
        <row r="9577">
          <cell r="A9577" t="str">
            <v>ODDER</v>
          </cell>
          <cell r="C9577" t="str">
            <v>HANDICAP</v>
          </cell>
          <cell r="I9577" t="str">
            <v>Passagerer</v>
          </cell>
          <cell r="V9577">
            <v>27</v>
          </cell>
        </row>
        <row r="9578">
          <cell r="A9578" t="str">
            <v>ODDER</v>
          </cell>
          <cell r="C9578" t="str">
            <v>HANDICAP</v>
          </cell>
          <cell r="I9578" t="str">
            <v>Netto</v>
          </cell>
          <cell r="V9578">
            <v>6160.66</v>
          </cell>
        </row>
        <row r="9579">
          <cell r="A9579" t="str">
            <v>ODDER</v>
          </cell>
          <cell r="C9579" t="str">
            <v>HANDICAP</v>
          </cell>
          <cell r="I9579" t="str">
            <v>Adm.omk</v>
          </cell>
          <cell r="V9579">
            <v>0</v>
          </cell>
        </row>
        <row r="9580">
          <cell r="A9580" t="str">
            <v>ODDER</v>
          </cell>
          <cell r="C9580" t="str">
            <v>HANDICAP</v>
          </cell>
          <cell r="I9580" t="str">
            <v>EB</v>
          </cell>
          <cell r="V9580">
            <v>764</v>
          </cell>
        </row>
        <row r="9581">
          <cell r="A9581" t="str">
            <v>ODDER</v>
          </cell>
          <cell r="C9581" t="str">
            <v>HANDICAP</v>
          </cell>
          <cell r="I9581" t="str">
            <v>Ture</v>
          </cell>
          <cell r="V9581">
            <v>9</v>
          </cell>
        </row>
        <row r="9582">
          <cell r="A9582" t="str">
            <v>ODDER</v>
          </cell>
          <cell r="C9582" t="str">
            <v>HANDICAP</v>
          </cell>
          <cell r="I9582" t="str">
            <v>Rejselængde</v>
          </cell>
          <cell r="V9582">
            <v>181</v>
          </cell>
        </row>
        <row r="9583">
          <cell r="A9583" t="str">
            <v>ODDER</v>
          </cell>
          <cell r="C9583" t="str">
            <v>HANDICAP</v>
          </cell>
          <cell r="I9583" t="str">
            <v>Passagerer</v>
          </cell>
          <cell r="V9583">
            <v>14</v>
          </cell>
        </row>
        <row r="9584">
          <cell r="A9584" t="str">
            <v>ODDER</v>
          </cell>
          <cell r="C9584" t="str">
            <v>HANDICAP</v>
          </cell>
          <cell r="I9584" t="str">
            <v>Netto</v>
          </cell>
          <cell r="V9584">
            <v>10540.68</v>
          </cell>
        </row>
        <row r="9585">
          <cell r="A9585" t="str">
            <v>ODDER</v>
          </cell>
          <cell r="C9585" t="str">
            <v>HANDICAP</v>
          </cell>
          <cell r="I9585" t="str">
            <v>Adm.omk</v>
          </cell>
          <cell r="V9585">
            <v>0</v>
          </cell>
        </row>
        <row r="9586">
          <cell r="A9586" t="str">
            <v>ODDER</v>
          </cell>
          <cell r="C9586" t="str">
            <v>HANDICAP</v>
          </cell>
          <cell r="I9586" t="str">
            <v>EB</v>
          </cell>
          <cell r="V9586">
            <v>2470</v>
          </cell>
        </row>
        <row r="9587">
          <cell r="A9587" t="str">
            <v>ODDER</v>
          </cell>
          <cell r="C9587" t="str">
            <v>HANDICAP</v>
          </cell>
          <cell r="I9587" t="str">
            <v>Ture</v>
          </cell>
          <cell r="V9587">
            <v>37</v>
          </cell>
        </row>
        <row r="9588">
          <cell r="A9588" t="str">
            <v>ODDER</v>
          </cell>
          <cell r="C9588" t="str">
            <v>HANDICAP</v>
          </cell>
          <cell r="I9588" t="str">
            <v>Rejselængde</v>
          </cell>
          <cell r="V9588">
            <v>580</v>
          </cell>
        </row>
        <row r="9589">
          <cell r="A9589" t="str">
            <v>ODDER</v>
          </cell>
          <cell r="C9589" t="str">
            <v>HANDICAP</v>
          </cell>
          <cell r="I9589" t="str">
            <v>Passagerer</v>
          </cell>
          <cell r="V9589">
            <v>38</v>
          </cell>
        </row>
        <row r="9590">
          <cell r="A9590" t="str">
            <v>ODDER</v>
          </cell>
          <cell r="C9590" t="str">
            <v>HANDICAP</v>
          </cell>
          <cell r="I9590" t="str">
            <v>Netto</v>
          </cell>
          <cell r="V9590">
            <v>5546.4800000000005</v>
          </cell>
        </row>
        <row r="9591">
          <cell r="A9591" t="str">
            <v>ODDER</v>
          </cell>
          <cell r="C9591" t="str">
            <v>HANDICAP</v>
          </cell>
          <cell r="I9591" t="str">
            <v>Adm.omk</v>
          </cell>
          <cell r="V9591">
            <v>0</v>
          </cell>
        </row>
        <row r="9592">
          <cell r="A9592" t="str">
            <v>ODDER</v>
          </cell>
          <cell r="C9592" t="str">
            <v>HANDICAP</v>
          </cell>
          <cell r="I9592" t="str">
            <v>EB</v>
          </cell>
          <cell r="V9592">
            <v>672</v>
          </cell>
        </row>
        <row r="9593">
          <cell r="A9593" t="str">
            <v>ODDER</v>
          </cell>
          <cell r="C9593" t="str">
            <v>HANDICAP</v>
          </cell>
          <cell r="I9593" t="str">
            <v>Ture</v>
          </cell>
          <cell r="V9593">
            <v>8</v>
          </cell>
        </row>
        <row r="9594">
          <cell r="A9594" t="str">
            <v>ODDER</v>
          </cell>
          <cell r="C9594" t="str">
            <v>HANDICAP</v>
          </cell>
          <cell r="I9594" t="str">
            <v>Rejselængde</v>
          </cell>
          <cell r="V9594">
            <v>168</v>
          </cell>
        </row>
        <row r="9595">
          <cell r="A9595" t="str">
            <v>ODDER</v>
          </cell>
          <cell r="C9595" t="str">
            <v>HANDICAP</v>
          </cell>
          <cell r="I9595" t="str">
            <v>Passagerer</v>
          </cell>
          <cell r="V9595">
            <v>15</v>
          </cell>
        </row>
        <row r="9596">
          <cell r="A9596" t="str">
            <v>ODDER</v>
          </cell>
          <cell r="C9596" t="str">
            <v>HANDICAP</v>
          </cell>
          <cell r="I9596" t="str">
            <v>Netto</v>
          </cell>
          <cell r="V9596">
            <v>2484.5</v>
          </cell>
        </row>
        <row r="9597">
          <cell r="A9597" t="str">
            <v>ODDER</v>
          </cell>
          <cell r="C9597" t="str">
            <v>HANDICAP</v>
          </cell>
          <cell r="I9597" t="str">
            <v>Adm.omk</v>
          </cell>
          <cell r="V9597">
            <v>0</v>
          </cell>
        </row>
        <row r="9598">
          <cell r="A9598" t="str">
            <v>ODDER</v>
          </cell>
          <cell r="C9598" t="str">
            <v>HANDICAP</v>
          </cell>
          <cell r="I9598" t="str">
            <v>EB</v>
          </cell>
          <cell r="V9598">
            <v>440</v>
          </cell>
        </row>
        <row r="9599">
          <cell r="A9599" t="str">
            <v>ODDER</v>
          </cell>
          <cell r="C9599" t="str">
            <v>HANDICAP</v>
          </cell>
          <cell r="I9599" t="str">
            <v>Ture</v>
          </cell>
          <cell r="V9599">
            <v>7</v>
          </cell>
        </row>
        <row r="9600">
          <cell r="A9600" t="str">
            <v>ODDER</v>
          </cell>
          <cell r="C9600" t="str">
            <v>HANDICAP</v>
          </cell>
          <cell r="I9600" t="str">
            <v>Rejselængde</v>
          </cell>
          <cell r="V9600">
            <v>110</v>
          </cell>
        </row>
        <row r="9601">
          <cell r="A9601" t="str">
            <v>ODDER</v>
          </cell>
          <cell r="C9601" t="str">
            <v>HANDICAP</v>
          </cell>
          <cell r="I9601" t="str">
            <v>Passagerer</v>
          </cell>
          <cell r="V9601">
            <v>7</v>
          </cell>
        </row>
        <row r="9602">
          <cell r="A9602" t="str">
            <v>ODDER</v>
          </cell>
          <cell r="C9602" t="str">
            <v>HANDICAP</v>
          </cell>
          <cell r="I9602" t="str">
            <v>Netto</v>
          </cell>
          <cell r="V9602">
            <v>565.08000000000004</v>
          </cell>
        </row>
        <row r="9603">
          <cell r="A9603" t="str">
            <v>ODDER</v>
          </cell>
          <cell r="C9603" t="str">
            <v>HANDICAP</v>
          </cell>
          <cell r="I9603" t="str">
            <v>Adm.omk</v>
          </cell>
          <cell r="V9603">
            <v>0</v>
          </cell>
        </row>
        <row r="9604">
          <cell r="A9604" t="str">
            <v>ODDER</v>
          </cell>
          <cell r="C9604" t="str">
            <v>HANDICAP</v>
          </cell>
          <cell r="I9604" t="str">
            <v>EB</v>
          </cell>
          <cell r="V9604">
            <v>972</v>
          </cell>
        </row>
        <row r="9605">
          <cell r="A9605" t="str">
            <v>ODDER</v>
          </cell>
          <cell r="C9605" t="str">
            <v>HANDICAP</v>
          </cell>
          <cell r="I9605" t="str">
            <v>Ture</v>
          </cell>
          <cell r="V9605">
            <v>1</v>
          </cell>
        </row>
        <row r="9606">
          <cell r="A9606" t="str">
            <v>ODDER</v>
          </cell>
          <cell r="C9606" t="str">
            <v>HANDICAP</v>
          </cell>
          <cell r="I9606" t="str">
            <v>Rejselængde</v>
          </cell>
          <cell r="V9606">
            <v>144</v>
          </cell>
        </row>
        <row r="9607">
          <cell r="A9607" t="str">
            <v>ODDER</v>
          </cell>
          <cell r="C9607" t="str">
            <v>HANDICAP</v>
          </cell>
          <cell r="I9607" t="str">
            <v>Passagerer</v>
          </cell>
          <cell r="V9607">
            <v>1</v>
          </cell>
        </row>
        <row r="9608">
          <cell r="A9608" t="str">
            <v>ODDER</v>
          </cell>
          <cell r="C9608" t="str">
            <v>HANDICAP</v>
          </cell>
          <cell r="I9608" t="str">
            <v>Netto</v>
          </cell>
          <cell r="V9608">
            <v>1126.29</v>
          </cell>
        </row>
        <row r="9609">
          <cell r="A9609" t="str">
            <v>ODDER</v>
          </cell>
          <cell r="C9609" t="str">
            <v>HANDICAP</v>
          </cell>
          <cell r="I9609" t="str">
            <v>Adm.omk</v>
          </cell>
          <cell r="V9609">
            <v>0</v>
          </cell>
        </row>
        <row r="9610">
          <cell r="A9610" t="str">
            <v>ODDER</v>
          </cell>
          <cell r="C9610" t="str">
            <v>HANDICAP</v>
          </cell>
          <cell r="I9610" t="str">
            <v>EB</v>
          </cell>
          <cell r="V9610">
            <v>200</v>
          </cell>
        </row>
        <row r="9611">
          <cell r="A9611" t="str">
            <v>ODDER</v>
          </cell>
          <cell r="C9611" t="str">
            <v>HANDICAP</v>
          </cell>
          <cell r="I9611" t="str">
            <v>Ture</v>
          </cell>
          <cell r="V9611">
            <v>1</v>
          </cell>
        </row>
        <row r="9612">
          <cell r="A9612" t="str">
            <v>ODDER</v>
          </cell>
          <cell r="C9612" t="str">
            <v>HANDICAP</v>
          </cell>
          <cell r="I9612" t="str">
            <v>Rejselængde</v>
          </cell>
          <cell r="V9612">
            <v>50</v>
          </cell>
        </row>
        <row r="9613">
          <cell r="A9613" t="str">
            <v>ODDER</v>
          </cell>
          <cell r="C9613" t="str">
            <v>HANDICAP</v>
          </cell>
          <cell r="I9613" t="str">
            <v>Passagerer</v>
          </cell>
          <cell r="V9613">
            <v>2</v>
          </cell>
        </row>
        <row r="9614">
          <cell r="A9614" t="str">
            <v>ODDER</v>
          </cell>
          <cell r="C9614" t="str">
            <v>HANDICAP</v>
          </cell>
          <cell r="I9614" t="str">
            <v>Netto</v>
          </cell>
          <cell r="V9614">
            <v>4564.8599999999997</v>
          </cell>
        </row>
        <row r="9615">
          <cell r="A9615" t="str">
            <v>ODDER</v>
          </cell>
          <cell r="C9615" t="str">
            <v>HANDICAP</v>
          </cell>
          <cell r="I9615" t="str">
            <v>Adm.omk</v>
          </cell>
          <cell r="V9615">
            <v>0</v>
          </cell>
        </row>
        <row r="9616">
          <cell r="A9616" t="str">
            <v>ODDER</v>
          </cell>
          <cell r="C9616" t="str">
            <v>HANDICAP</v>
          </cell>
          <cell r="I9616" t="str">
            <v>EB</v>
          </cell>
          <cell r="V9616">
            <v>1292</v>
          </cell>
        </row>
        <row r="9617">
          <cell r="A9617" t="str">
            <v>ODDER</v>
          </cell>
          <cell r="C9617" t="str">
            <v>HANDICAP</v>
          </cell>
          <cell r="I9617" t="str">
            <v>Ture</v>
          </cell>
          <cell r="V9617">
            <v>6</v>
          </cell>
        </row>
        <row r="9618">
          <cell r="A9618" t="str">
            <v>ODDER</v>
          </cell>
          <cell r="C9618" t="str">
            <v>HANDICAP</v>
          </cell>
          <cell r="I9618" t="str">
            <v>Rejselængde</v>
          </cell>
          <cell r="V9618">
            <v>323</v>
          </cell>
        </row>
        <row r="9619">
          <cell r="A9619" t="str">
            <v>ODDER</v>
          </cell>
          <cell r="C9619" t="str">
            <v>HANDICAP</v>
          </cell>
          <cell r="I9619" t="str">
            <v>Passagerer</v>
          </cell>
          <cell r="V9619">
            <v>6</v>
          </cell>
        </row>
        <row r="9620">
          <cell r="A9620" t="str">
            <v>ODDER</v>
          </cell>
          <cell r="C9620" t="str">
            <v>HANDICAP</v>
          </cell>
          <cell r="I9620" t="str">
            <v>Netto</v>
          </cell>
          <cell r="V9620">
            <v>2148.27</v>
          </cell>
        </row>
        <row r="9621">
          <cell r="A9621" t="str">
            <v>ODDER</v>
          </cell>
          <cell r="C9621" t="str">
            <v>HANDICAP</v>
          </cell>
          <cell r="I9621" t="str">
            <v>Adm.omk</v>
          </cell>
          <cell r="V9621">
            <v>0</v>
          </cell>
        </row>
        <row r="9622">
          <cell r="A9622" t="str">
            <v>ODDER</v>
          </cell>
          <cell r="C9622" t="str">
            <v>HANDICAP</v>
          </cell>
          <cell r="I9622" t="str">
            <v>EB</v>
          </cell>
          <cell r="V9622">
            <v>408</v>
          </cell>
        </row>
        <row r="9623">
          <cell r="A9623" t="str">
            <v>ODDER</v>
          </cell>
          <cell r="C9623" t="str">
            <v>HANDICAP</v>
          </cell>
          <cell r="I9623" t="str">
            <v>Ture</v>
          </cell>
          <cell r="V9623">
            <v>2</v>
          </cell>
        </row>
        <row r="9624">
          <cell r="A9624" t="str">
            <v>ODDER</v>
          </cell>
          <cell r="C9624" t="str">
            <v>HANDICAP</v>
          </cell>
          <cell r="I9624" t="str">
            <v>Rejselængde</v>
          </cell>
          <cell r="V9624">
            <v>102</v>
          </cell>
        </row>
        <row r="9625">
          <cell r="A9625" t="str">
            <v>ODDER</v>
          </cell>
          <cell r="C9625" t="str">
            <v>HANDICAP</v>
          </cell>
          <cell r="I9625" t="str">
            <v>Passagerer</v>
          </cell>
          <cell r="V9625">
            <v>2</v>
          </cell>
        </row>
        <row r="9626">
          <cell r="A9626" t="str">
            <v>ODDER</v>
          </cell>
          <cell r="C9626" t="str">
            <v>HANDICAP</v>
          </cell>
          <cell r="I9626" t="str">
            <v>Netto</v>
          </cell>
          <cell r="V9626">
            <v>2321.4899999999998</v>
          </cell>
        </row>
        <row r="9627">
          <cell r="A9627" t="str">
            <v>ODDER</v>
          </cell>
          <cell r="C9627" t="str">
            <v>HANDICAP</v>
          </cell>
          <cell r="I9627" t="str">
            <v>Adm.omk</v>
          </cell>
          <cell r="V9627">
            <v>0</v>
          </cell>
        </row>
        <row r="9628">
          <cell r="A9628" t="str">
            <v>ODDER</v>
          </cell>
          <cell r="C9628" t="str">
            <v>HANDICAP</v>
          </cell>
          <cell r="I9628" t="str">
            <v>EB</v>
          </cell>
          <cell r="V9628">
            <v>468</v>
          </cell>
        </row>
        <row r="9629">
          <cell r="A9629" t="str">
            <v>ODDER</v>
          </cell>
          <cell r="C9629" t="str">
            <v>HANDICAP</v>
          </cell>
          <cell r="I9629" t="str">
            <v>Ture</v>
          </cell>
          <cell r="V9629">
            <v>2</v>
          </cell>
        </row>
        <row r="9630">
          <cell r="A9630" t="str">
            <v>ODDER</v>
          </cell>
          <cell r="C9630" t="str">
            <v>HANDICAP</v>
          </cell>
          <cell r="I9630" t="str">
            <v>Rejselængde</v>
          </cell>
          <cell r="V9630">
            <v>117</v>
          </cell>
        </row>
        <row r="9631">
          <cell r="A9631" t="str">
            <v>ODDER</v>
          </cell>
          <cell r="C9631" t="str">
            <v>HANDICAP</v>
          </cell>
          <cell r="I9631" t="str">
            <v>Passagerer</v>
          </cell>
          <cell r="V9631">
            <v>3</v>
          </cell>
        </row>
        <row r="9632">
          <cell r="A9632" t="str">
            <v>ODDER</v>
          </cell>
          <cell r="C9632" t="str">
            <v>HANDICAP</v>
          </cell>
          <cell r="I9632" t="str">
            <v>Netto</v>
          </cell>
          <cell r="V9632">
            <v>1681.37</v>
          </cell>
        </row>
        <row r="9633">
          <cell r="A9633" t="str">
            <v>ODDER</v>
          </cell>
          <cell r="C9633" t="str">
            <v>HANDICAP</v>
          </cell>
          <cell r="I9633" t="str">
            <v>Adm.omk</v>
          </cell>
          <cell r="V9633">
            <v>0</v>
          </cell>
        </row>
        <row r="9634">
          <cell r="A9634" t="str">
            <v>ODDER</v>
          </cell>
          <cell r="C9634" t="str">
            <v>HANDICAP</v>
          </cell>
          <cell r="I9634" t="str">
            <v>EB</v>
          </cell>
          <cell r="V9634">
            <v>644</v>
          </cell>
        </row>
        <row r="9635">
          <cell r="A9635" t="str">
            <v>ODDER</v>
          </cell>
          <cell r="C9635" t="str">
            <v>HANDICAP</v>
          </cell>
          <cell r="I9635" t="str">
            <v>Ture</v>
          </cell>
          <cell r="V9635">
            <v>3</v>
          </cell>
        </row>
        <row r="9636">
          <cell r="A9636" t="str">
            <v>ODDER</v>
          </cell>
          <cell r="C9636" t="str">
            <v>HANDICAP</v>
          </cell>
          <cell r="I9636" t="str">
            <v>Rejselængde</v>
          </cell>
          <cell r="V9636">
            <v>161</v>
          </cell>
        </row>
        <row r="9637">
          <cell r="A9637" t="str">
            <v>ODDER</v>
          </cell>
          <cell r="C9637" t="str">
            <v>HANDICAP</v>
          </cell>
          <cell r="I9637" t="str">
            <v>Passagerer</v>
          </cell>
          <cell r="V9637">
            <v>5</v>
          </cell>
        </row>
        <row r="9638">
          <cell r="A9638" t="str">
            <v>ODDER</v>
          </cell>
          <cell r="C9638" t="str">
            <v>HANDICAP</v>
          </cell>
          <cell r="I9638" t="str">
            <v>Netto</v>
          </cell>
          <cell r="V9638">
            <v>5906.17</v>
          </cell>
        </row>
        <row r="9639">
          <cell r="A9639" t="str">
            <v>ODDER</v>
          </cell>
          <cell r="C9639" t="str">
            <v>HANDICAP</v>
          </cell>
          <cell r="I9639" t="str">
            <v>Adm.omk</v>
          </cell>
          <cell r="V9639">
            <v>0</v>
          </cell>
        </row>
        <row r="9640">
          <cell r="A9640" t="str">
            <v>ODDER</v>
          </cell>
          <cell r="C9640" t="str">
            <v>HANDICAP</v>
          </cell>
          <cell r="I9640" t="str">
            <v>EB</v>
          </cell>
          <cell r="V9640">
            <v>1228</v>
          </cell>
        </row>
        <row r="9641">
          <cell r="A9641" t="str">
            <v>ODDER</v>
          </cell>
          <cell r="C9641" t="str">
            <v>HANDICAP</v>
          </cell>
          <cell r="I9641" t="str">
            <v>Ture</v>
          </cell>
          <cell r="V9641">
            <v>5</v>
          </cell>
        </row>
        <row r="9642">
          <cell r="A9642" t="str">
            <v>ODDER</v>
          </cell>
          <cell r="C9642" t="str">
            <v>HANDICAP</v>
          </cell>
          <cell r="I9642" t="str">
            <v>Rejselængde</v>
          </cell>
          <cell r="V9642">
            <v>307</v>
          </cell>
        </row>
        <row r="9643">
          <cell r="A9643" t="str">
            <v>ODDER</v>
          </cell>
          <cell r="C9643" t="str">
            <v>HANDICAP</v>
          </cell>
          <cell r="I9643" t="str">
            <v>Passagerer</v>
          </cell>
          <cell r="V9643">
            <v>7</v>
          </cell>
        </row>
        <row r="9644">
          <cell r="A9644" t="str">
            <v>ODDER</v>
          </cell>
          <cell r="C9644" t="str">
            <v>HANDICAP</v>
          </cell>
          <cell r="I9644" t="str">
            <v>Netto</v>
          </cell>
          <cell r="V9644">
            <v>4622.2</v>
          </cell>
        </row>
        <row r="9645">
          <cell r="A9645" t="str">
            <v>ODDER</v>
          </cell>
          <cell r="C9645" t="str">
            <v>HANDICAP</v>
          </cell>
          <cell r="I9645" t="str">
            <v>Adm.omk</v>
          </cell>
          <cell r="V9645">
            <v>0</v>
          </cell>
        </row>
        <row r="9646">
          <cell r="A9646" t="str">
            <v>ODDER</v>
          </cell>
          <cell r="C9646" t="str">
            <v>HANDICAP</v>
          </cell>
          <cell r="I9646" t="str">
            <v>EB</v>
          </cell>
          <cell r="V9646">
            <v>2446</v>
          </cell>
        </row>
        <row r="9647">
          <cell r="A9647" t="str">
            <v>ODDER</v>
          </cell>
          <cell r="C9647" t="str">
            <v>HANDICAP</v>
          </cell>
          <cell r="I9647" t="str">
            <v>Ture</v>
          </cell>
          <cell r="V9647">
            <v>9</v>
          </cell>
        </row>
        <row r="9648">
          <cell r="A9648" t="str">
            <v>ODDER</v>
          </cell>
          <cell r="C9648" t="str">
            <v>HANDICAP</v>
          </cell>
          <cell r="I9648" t="str">
            <v>Rejselængde</v>
          </cell>
          <cell r="V9648">
            <v>586</v>
          </cell>
        </row>
        <row r="9649">
          <cell r="A9649" t="str">
            <v>ODDER</v>
          </cell>
          <cell r="C9649" t="str">
            <v>HANDICAP</v>
          </cell>
          <cell r="I9649" t="str">
            <v>Passagerer</v>
          </cell>
          <cell r="V9649">
            <v>10</v>
          </cell>
        </row>
        <row r="9650">
          <cell r="A9650" t="str">
            <v>ODDER</v>
          </cell>
          <cell r="C9650" t="str">
            <v>HANDICAP</v>
          </cell>
          <cell r="I9650" t="str">
            <v>Netto</v>
          </cell>
          <cell r="V9650">
            <v>2658.21</v>
          </cell>
        </row>
        <row r="9651">
          <cell r="A9651" t="str">
            <v>ODDER</v>
          </cell>
          <cell r="C9651" t="str">
            <v>HANDICAP</v>
          </cell>
          <cell r="I9651" t="str">
            <v>Adm.omk</v>
          </cell>
          <cell r="V9651">
            <v>0</v>
          </cell>
        </row>
        <row r="9652">
          <cell r="A9652" t="str">
            <v>ODDER</v>
          </cell>
          <cell r="C9652" t="str">
            <v>HANDICAP</v>
          </cell>
          <cell r="I9652" t="str">
            <v>EB</v>
          </cell>
          <cell r="V9652">
            <v>1348</v>
          </cell>
        </row>
        <row r="9653">
          <cell r="A9653" t="str">
            <v>ODDER</v>
          </cell>
          <cell r="C9653" t="str">
            <v>HANDICAP</v>
          </cell>
          <cell r="I9653" t="str">
            <v>Ture</v>
          </cell>
          <cell r="V9653">
            <v>4</v>
          </cell>
        </row>
        <row r="9654">
          <cell r="A9654" t="str">
            <v>ODDER</v>
          </cell>
          <cell r="C9654" t="str">
            <v>HANDICAP</v>
          </cell>
          <cell r="I9654" t="str">
            <v>Rejselængde</v>
          </cell>
          <cell r="V9654">
            <v>337</v>
          </cell>
        </row>
        <row r="9655">
          <cell r="A9655" t="str">
            <v>ODDER</v>
          </cell>
          <cell r="C9655" t="str">
            <v>HANDICAP</v>
          </cell>
          <cell r="I9655" t="str">
            <v>Passagerer</v>
          </cell>
          <cell r="V9655">
            <v>4</v>
          </cell>
        </row>
        <row r="9656">
          <cell r="A9656" t="str">
            <v>ODDER</v>
          </cell>
          <cell r="C9656" t="str">
            <v>HANDICAP</v>
          </cell>
          <cell r="I9656" t="str">
            <v>Netto</v>
          </cell>
          <cell r="V9656">
            <v>756.46</v>
          </cell>
        </row>
        <row r="9657">
          <cell r="A9657" t="str">
            <v>ODDER</v>
          </cell>
          <cell r="C9657" t="str">
            <v>HANDICAP</v>
          </cell>
          <cell r="I9657" t="str">
            <v>Adm.omk</v>
          </cell>
          <cell r="V9657">
            <v>0</v>
          </cell>
        </row>
        <row r="9658">
          <cell r="A9658" t="str">
            <v>ODDER</v>
          </cell>
          <cell r="C9658" t="str">
            <v>HANDICAP</v>
          </cell>
          <cell r="I9658" t="str">
            <v>EB</v>
          </cell>
          <cell r="V9658">
            <v>308</v>
          </cell>
        </row>
        <row r="9659">
          <cell r="A9659" t="str">
            <v>ODDER</v>
          </cell>
          <cell r="C9659" t="str">
            <v>HANDICAP</v>
          </cell>
          <cell r="I9659" t="str">
            <v>Ture</v>
          </cell>
          <cell r="V9659">
            <v>1</v>
          </cell>
        </row>
        <row r="9660">
          <cell r="A9660" t="str">
            <v>ODDER</v>
          </cell>
          <cell r="C9660" t="str">
            <v>HANDICAP</v>
          </cell>
          <cell r="I9660" t="str">
            <v>Rejselængde</v>
          </cell>
          <cell r="V9660">
            <v>77</v>
          </cell>
        </row>
        <row r="9661">
          <cell r="A9661" t="str">
            <v>ODDER</v>
          </cell>
          <cell r="C9661" t="str">
            <v>HANDICAP</v>
          </cell>
          <cell r="I9661" t="str">
            <v>Passagerer</v>
          </cell>
          <cell r="V9661">
            <v>1</v>
          </cell>
        </row>
        <row r="9662">
          <cell r="A9662" t="str">
            <v>RANDERS</v>
          </cell>
          <cell r="C9662" t="str">
            <v>HANDICAP</v>
          </cell>
          <cell r="I9662" t="str">
            <v>Netto</v>
          </cell>
          <cell r="V9662">
            <v>790.62</v>
          </cell>
        </row>
        <row r="9663">
          <cell r="A9663" t="str">
            <v>RANDERS</v>
          </cell>
          <cell r="C9663" t="str">
            <v>HANDICAP</v>
          </cell>
          <cell r="I9663" t="str">
            <v>Adm.omk</v>
          </cell>
          <cell r="V9663">
            <v>0</v>
          </cell>
        </row>
        <row r="9664">
          <cell r="A9664" t="str">
            <v>RANDERS</v>
          </cell>
          <cell r="C9664" t="str">
            <v>HANDICAP</v>
          </cell>
          <cell r="I9664" t="str">
            <v>EB</v>
          </cell>
          <cell r="V9664">
            <v>104</v>
          </cell>
        </row>
        <row r="9665">
          <cell r="A9665" t="str">
            <v>RANDERS</v>
          </cell>
          <cell r="C9665" t="str">
            <v>HANDICAP</v>
          </cell>
          <cell r="I9665" t="str">
            <v>Ture</v>
          </cell>
          <cell r="V9665">
            <v>1</v>
          </cell>
        </row>
        <row r="9666">
          <cell r="A9666" t="str">
            <v>RANDERS</v>
          </cell>
          <cell r="C9666" t="str">
            <v>HANDICAP</v>
          </cell>
          <cell r="I9666" t="str">
            <v>Rejselængde</v>
          </cell>
          <cell r="V9666">
            <v>26</v>
          </cell>
        </row>
        <row r="9667">
          <cell r="A9667" t="str">
            <v>RANDERS</v>
          </cell>
          <cell r="C9667" t="str">
            <v>HANDICAP</v>
          </cell>
          <cell r="I9667" t="str">
            <v>Passagerer</v>
          </cell>
          <cell r="V9667">
            <v>1</v>
          </cell>
        </row>
        <row r="9668">
          <cell r="A9668" t="str">
            <v>RANDERS</v>
          </cell>
          <cell r="C9668" t="str">
            <v>HANDICAP</v>
          </cell>
          <cell r="I9668" t="str">
            <v>Netto</v>
          </cell>
          <cell r="V9668">
            <v>2338.77</v>
          </cell>
        </row>
        <row r="9669">
          <cell r="A9669" t="str">
            <v>RANDERS</v>
          </cell>
          <cell r="C9669" t="str">
            <v>HANDICAP</v>
          </cell>
          <cell r="I9669" t="str">
            <v>Adm.omk</v>
          </cell>
          <cell r="V9669">
            <v>0</v>
          </cell>
        </row>
        <row r="9670">
          <cell r="A9670" t="str">
            <v>RANDERS</v>
          </cell>
          <cell r="C9670" t="str">
            <v>HANDICAP</v>
          </cell>
          <cell r="I9670" t="str">
            <v>EB</v>
          </cell>
          <cell r="V9670">
            <v>626</v>
          </cell>
        </row>
        <row r="9671">
          <cell r="A9671" t="str">
            <v>RANDERS</v>
          </cell>
          <cell r="C9671" t="str">
            <v>HANDICAP</v>
          </cell>
          <cell r="I9671" t="str">
            <v>Ture</v>
          </cell>
          <cell r="V9671">
            <v>6</v>
          </cell>
        </row>
        <row r="9672">
          <cell r="A9672" t="str">
            <v>RANDERS</v>
          </cell>
          <cell r="C9672" t="str">
            <v>HANDICAP</v>
          </cell>
          <cell r="I9672" t="str">
            <v>Rejselængde</v>
          </cell>
          <cell r="V9672">
            <v>95</v>
          </cell>
        </row>
        <row r="9673">
          <cell r="A9673" t="str">
            <v>RANDERS</v>
          </cell>
          <cell r="C9673" t="str">
            <v>HANDICAP</v>
          </cell>
          <cell r="I9673" t="str">
            <v>Passagerer</v>
          </cell>
          <cell r="V9673">
            <v>10</v>
          </cell>
        </row>
        <row r="9674">
          <cell r="A9674" t="str">
            <v>RANDERS</v>
          </cell>
          <cell r="C9674" t="str">
            <v>HANDICAP</v>
          </cell>
          <cell r="I9674" t="str">
            <v>Netto</v>
          </cell>
          <cell r="V9674">
            <v>969.46</v>
          </cell>
        </row>
        <row r="9675">
          <cell r="A9675" t="str">
            <v>RANDERS</v>
          </cell>
          <cell r="C9675" t="str">
            <v>HANDICAP</v>
          </cell>
          <cell r="I9675" t="str">
            <v>Adm.omk</v>
          </cell>
          <cell r="V9675">
            <v>0</v>
          </cell>
        </row>
        <row r="9676">
          <cell r="A9676" t="str">
            <v>RANDERS</v>
          </cell>
          <cell r="C9676" t="str">
            <v>HANDICAP</v>
          </cell>
          <cell r="I9676" t="str">
            <v>EB</v>
          </cell>
          <cell r="V9676">
            <v>0</v>
          </cell>
        </row>
        <row r="9677">
          <cell r="A9677" t="str">
            <v>RANDERS</v>
          </cell>
          <cell r="C9677" t="str">
            <v>HANDICAP</v>
          </cell>
          <cell r="I9677" t="str">
            <v>Ture</v>
          </cell>
          <cell r="V9677">
            <v>1</v>
          </cell>
        </row>
        <row r="9678">
          <cell r="A9678" t="str">
            <v>RANDERS</v>
          </cell>
          <cell r="C9678" t="str">
            <v>HANDICAP</v>
          </cell>
          <cell r="I9678" t="str">
            <v>Rejselængde</v>
          </cell>
          <cell r="V9678">
            <v>72</v>
          </cell>
        </row>
        <row r="9679">
          <cell r="A9679" t="str">
            <v>RANDERS</v>
          </cell>
          <cell r="C9679" t="str">
            <v>HANDICAP</v>
          </cell>
          <cell r="I9679" t="str">
            <v>Passagerer</v>
          </cell>
          <cell r="V9679">
            <v>1</v>
          </cell>
        </row>
        <row r="9680">
          <cell r="A9680" t="str">
            <v>RANDERS</v>
          </cell>
          <cell r="C9680" t="str">
            <v>HANDICAP</v>
          </cell>
          <cell r="I9680" t="str">
            <v>Netto</v>
          </cell>
          <cell r="V9680">
            <v>9483.630000000001</v>
          </cell>
        </row>
        <row r="9681">
          <cell r="A9681" t="str">
            <v>RANDERS</v>
          </cell>
          <cell r="C9681" t="str">
            <v>HANDICAP</v>
          </cell>
          <cell r="I9681" t="str">
            <v>Adm.omk</v>
          </cell>
          <cell r="V9681">
            <v>0</v>
          </cell>
        </row>
        <row r="9682">
          <cell r="A9682" t="str">
            <v>RANDERS</v>
          </cell>
          <cell r="C9682" t="str">
            <v>HANDICAP</v>
          </cell>
          <cell r="I9682" t="str">
            <v>EB</v>
          </cell>
          <cell r="V9682">
            <v>2172</v>
          </cell>
        </row>
        <row r="9683">
          <cell r="A9683" t="str">
            <v>RANDERS</v>
          </cell>
          <cell r="C9683" t="str">
            <v>HANDICAP</v>
          </cell>
          <cell r="I9683" t="str">
            <v>Ture</v>
          </cell>
          <cell r="V9683">
            <v>8</v>
          </cell>
        </row>
        <row r="9684">
          <cell r="A9684" t="str">
            <v>RANDERS</v>
          </cell>
          <cell r="C9684" t="str">
            <v>HANDICAP</v>
          </cell>
          <cell r="I9684" t="str">
            <v>Rejselængde</v>
          </cell>
          <cell r="V9684">
            <v>543</v>
          </cell>
        </row>
        <row r="9685">
          <cell r="A9685" t="str">
            <v>RANDERS</v>
          </cell>
          <cell r="C9685" t="str">
            <v>HANDICAP</v>
          </cell>
          <cell r="I9685" t="str">
            <v>Passagerer</v>
          </cell>
          <cell r="V9685">
            <v>13</v>
          </cell>
        </row>
        <row r="9686">
          <cell r="A9686" t="str">
            <v>RANDERS</v>
          </cell>
          <cell r="C9686" t="str">
            <v>HANDICAP</v>
          </cell>
          <cell r="I9686" t="str">
            <v>Netto</v>
          </cell>
          <cell r="V9686">
            <v>4907.1399999999994</v>
          </cell>
        </row>
        <row r="9687">
          <cell r="A9687" t="str">
            <v>RANDERS</v>
          </cell>
          <cell r="C9687" t="str">
            <v>HANDICAP</v>
          </cell>
          <cell r="I9687" t="str">
            <v>Adm.omk</v>
          </cell>
          <cell r="V9687">
            <v>0</v>
          </cell>
        </row>
        <row r="9688">
          <cell r="A9688" t="str">
            <v>RANDERS</v>
          </cell>
          <cell r="C9688" t="str">
            <v>HANDICAP</v>
          </cell>
          <cell r="I9688" t="str">
            <v>EB</v>
          </cell>
          <cell r="V9688">
            <v>4077</v>
          </cell>
        </row>
        <row r="9689">
          <cell r="A9689" t="str">
            <v>RANDERS</v>
          </cell>
          <cell r="C9689" t="str">
            <v>HANDICAP</v>
          </cell>
          <cell r="I9689" t="str">
            <v>Ture</v>
          </cell>
          <cell r="V9689">
            <v>13</v>
          </cell>
        </row>
        <row r="9690">
          <cell r="A9690" t="str">
            <v>RANDERS</v>
          </cell>
          <cell r="C9690" t="str">
            <v>HANDICAP</v>
          </cell>
          <cell r="I9690" t="str">
            <v>Rejselængde</v>
          </cell>
          <cell r="V9690">
            <v>919</v>
          </cell>
        </row>
        <row r="9691">
          <cell r="A9691" t="str">
            <v>RANDERS</v>
          </cell>
          <cell r="C9691" t="str">
            <v>HANDICAP</v>
          </cell>
          <cell r="I9691" t="str">
            <v>Passagerer</v>
          </cell>
          <cell r="V9691">
            <v>17</v>
          </cell>
        </row>
        <row r="9692">
          <cell r="A9692" t="str">
            <v>RANDERS</v>
          </cell>
          <cell r="C9692" t="str">
            <v>HANDICAP</v>
          </cell>
          <cell r="I9692" t="str">
            <v>Netto</v>
          </cell>
          <cell r="V9692">
            <v>9035.49</v>
          </cell>
        </row>
        <row r="9693">
          <cell r="A9693" t="str">
            <v>RANDERS</v>
          </cell>
          <cell r="C9693" t="str">
            <v>HANDICAP</v>
          </cell>
          <cell r="I9693" t="str">
            <v>Adm.omk</v>
          </cell>
          <cell r="V9693">
            <v>0</v>
          </cell>
        </row>
        <row r="9694">
          <cell r="A9694" t="str">
            <v>RANDERS</v>
          </cell>
          <cell r="C9694" t="str">
            <v>HANDICAP</v>
          </cell>
          <cell r="I9694" t="str">
            <v>EB</v>
          </cell>
          <cell r="V9694">
            <v>2192</v>
          </cell>
        </row>
        <row r="9695">
          <cell r="A9695" t="str">
            <v>RANDERS</v>
          </cell>
          <cell r="C9695" t="str">
            <v>HANDICAP</v>
          </cell>
          <cell r="I9695" t="str">
            <v>Ture</v>
          </cell>
          <cell r="V9695">
            <v>7</v>
          </cell>
        </row>
        <row r="9696">
          <cell r="A9696" t="str">
            <v>RANDERS</v>
          </cell>
          <cell r="C9696" t="str">
            <v>HANDICAP</v>
          </cell>
          <cell r="I9696" t="str">
            <v>Rejselængde</v>
          </cell>
          <cell r="V9696">
            <v>548</v>
          </cell>
        </row>
        <row r="9697">
          <cell r="A9697" t="str">
            <v>RANDERS</v>
          </cell>
          <cell r="C9697" t="str">
            <v>HANDICAP</v>
          </cell>
          <cell r="I9697" t="str">
            <v>Passagerer</v>
          </cell>
          <cell r="V9697">
            <v>10</v>
          </cell>
        </row>
        <row r="9698">
          <cell r="A9698" t="str">
            <v>RANDERS</v>
          </cell>
          <cell r="C9698" t="str">
            <v>HANDICAP</v>
          </cell>
          <cell r="I9698" t="str">
            <v>Netto</v>
          </cell>
          <cell r="V9698">
            <v>6939.6999999999989</v>
          </cell>
        </row>
        <row r="9699">
          <cell r="A9699" t="str">
            <v>RANDERS</v>
          </cell>
          <cell r="C9699" t="str">
            <v>HANDICAP</v>
          </cell>
          <cell r="I9699" t="str">
            <v>Adm.omk</v>
          </cell>
          <cell r="V9699">
            <v>0</v>
          </cell>
        </row>
        <row r="9700">
          <cell r="A9700" t="str">
            <v>RANDERS</v>
          </cell>
          <cell r="C9700" t="str">
            <v>HANDICAP</v>
          </cell>
          <cell r="I9700" t="str">
            <v>EB</v>
          </cell>
          <cell r="V9700">
            <v>3166</v>
          </cell>
        </row>
        <row r="9701">
          <cell r="A9701" t="str">
            <v>RANDERS</v>
          </cell>
          <cell r="C9701" t="str">
            <v>HANDICAP</v>
          </cell>
          <cell r="I9701" t="str">
            <v>Ture</v>
          </cell>
          <cell r="V9701">
            <v>13</v>
          </cell>
        </row>
        <row r="9702">
          <cell r="A9702" t="str">
            <v>RANDERS</v>
          </cell>
          <cell r="C9702" t="str">
            <v>HANDICAP</v>
          </cell>
          <cell r="I9702" t="str">
            <v>Rejselængde</v>
          </cell>
          <cell r="V9702">
            <v>773</v>
          </cell>
        </row>
        <row r="9703">
          <cell r="A9703" t="str">
            <v>RANDERS</v>
          </cell>
          <cell r="C9703" t="str">
            <v>HANDICAP</v>
          </cell>
          <cell r="I9703" t="str">
            <v>Passagerer</v>
          </cell>
          <cell r="V9703">
            <v>17</v>
          </cell>
        </row>
        <row r="9704">
          <cell r="A9704" t="str">
            <v>RANDERS</v>
          </cell>
          <cell r="C9704" t="str">
            <v>HANDICAP</v>
          </cell>
          <cell r="I9704" t="str">
            <v>Netto</v>
          </cell>
          <cell r="V9704">
            <v>677.42</v>
          </cell>
        </row>
        <row r="9705">
          <cell r="A9705" t="str">
            <v>RANDERS</v>
          </cell>
          <cell r="C9705" t="str">
            <v>HANDICAP</v>
          </cell>
          <cell r="I9705" t="str">
            <v>Adm.omk</v>
          </cell>
          <cell r="V9705">
            <v>0</v>
          </cell>
        </row>
        <row r="9706">
          <cell r="A9706" t="str">
            <v>RANDERS</v>
          </cell>
          <cell r="C9706" t="str">
            <v>HANDICAP</v>
          </cell>
          <cell r="I9706" t="str">
            <v>EB</v>
          </cell>
          <cell r="V9706">
            <v>268</v>
          </cell>
        </row>
        <row r="9707">
          <cell r="A9707" t="str">
            <v>RANDERS</v>
          </cell>
          <cell r="C9707" t="str">
            <v>HANDICAP</v>
          </cell>
          <cell r="I9707" t="str">
            <v>Ture</v>
          </cell>
          <cell r="V9707">
            <v>1</v>
          </cell>
        </row>
        <row r="9708">
          <cell r="A9708" t="str">
            <v>RANDERS</v>
          </cell>
          <cell r="C9708" t="str">
            <v>HANDICAP</v>
          </cell>
          <cell r="I9708" t="str">
            <v>Rejselængde</v>
          </cell>
          <cell r="V9708">
            <v>67</v>
          </cell>
        </row>
        <row r="9709">
          <cell r="A9709" t="str">
            <v>RANDERS</v>
          </cell>
          <cell r="C9709" t="str">
            <v>HANDICAP</v>
          </cell>
          <cell r="I9709" t="str">
            <v>Passagerer</v>
          </cell>
          <cell r="V9709">
            <v>2</v>
          </cell>
        </row>
        <row r="9710">
          <cell r="A9710" t="str">
            <v>RANDERS</v>
          </cell>
          <cell r="C9710" t="str">
            <v>HANDICAP</v>
          </cell>
          <cell r="I9710" t="str">
            <v>Netto</v>
          </cell>
          <cell r="V9710">
            <v>23770.47</v>
          </cell>
        </row>
        <row r="9711">
          <cell r="A9711" t="str">
            <v>RANDERS</v>
          </cell>
          <cell r="C9711" t="str">
            <v>HANDICAP</v>
          </cell>
          <cell r="I9711" t="str">
            <v>Adm.omk</v>
          </cell>
          <cell r="V9711">
            <v>0</v>
          </cell>
        </row>
        <row r="9712">
          <cell r="A9712" t="str">
            <v>RANDERS</v>
          </cell>
          <cell r="C9712" t="str">
            <v>HANDICAP</v>
          </cell>
          <cell r="I9712" t="str">
            <v>EB</v>
          </cell>
          <cell r="V9712">
            <v>4465</v>
          </cell>
        </row>
        <row r="9713">
          <cell r="A9713" t="str">
            <v>RANDERS</v>
          </cell>
          <cell r="C9713" t="str">
            <v>HANDICAP</v>
          </cell>
          <cell r="I9713" t="str">
            <v>Ture</v>
          </cell>
          <cell r="V9713">
            <v>30</v>
          </cell>
        </row>
        <row r="9714">
          <cell r="A9714" t="str">
            <v>RANDERS</v>
          </cell>
          <cell r="C9714" t="str">
            <v>HANDICAP</v>
          </cell>
          <cell r="I9714" t="str">
            <v>Rejselængde</v>
          </cell>
          <cell r="V9714">
            <v>1015</v>
          </cell>
        </row>
        <row r="9715">
          <cell r="A9715" t="str">
            <v>RANDERS</v>
          </cell>
          <cell r="C9715" t="str">
            <v>HANDICAP</v>
          </cell>
          <cell r="I9715" t="str">
            <v>Passagerer</v>
          </cell>
          <cell r="V9715">
            <v>52</v>
          </cell>
        </row>
        <row r="9716">
          <cell r="A9716" t="str">
            <v>RANDERS</v>
          </cell>
          <cell r="C9716" t="str">
            <v>HANDICAP</v>
          </cell>
          <cell r="I9716" t="str">
            <v>Netto</v>
          </cell>
          <cell r="V9716">
            <v>35756.47</v>
          </cell>
        </row>
        <row r="9717">
          <cell r="A9717" t="str">
            <v>RANDERS</v>
          </cell>
          <cell r="C9717" t="str">
            <v>HANDICAP</v>
          </cell>
          <cell r="I9717" t="str">
            <v>Adm.omk</v>
          </cell>
          <cell r="V9717">
            <v>0</v>
          </cell>
        </row>
        <row r="9718">
          <cell r="A9718" t="str">
            <v>RANDERS</v>
          </cell>
          <cell r="C9718" t="str">
            <v>HANDICAP</v>
          </cell>
          <cell r="I9718" t="str">
            <v>EB</v>
          </cell>
          <cell r="V9718">
            <v>14556</v>
          </cell>
        </row>
        <row r="9719">
          <cell r="A9719" t="str">
            <v>RANDERS</v>
          </cell>
          <cell r="C9719" t="str">
            <v>HANDICAP</v>
          </cell>
          <cell r="I9719" t="str">
            <v>Ture</v>
          </cell>
          <cell r="V9719">
            <v>87</v>
          </cell>
        </row>
        <row r="9720">
          <cell r="A9720" t="str">
            <v>RANDERS</v>
          </cell>
          <cell r="C9720" t="str">
            <v>HANDICAP</v>
          </cell>
          <cell r="I9720" t="str">
            <v>Rejselængde</v>
          </cell>
          <cell r="V9720">
            <v>3573</v>
          </cell>
        </row>
        <row r="9721">
          <cell r="A9721" t="str">
            <v>RANDERS</v>
          </cell>
          <cell r="C9721" t="str">
            <v>HANDICAP</v>
          </cell>
          <cell r="I9721" t="str">
            <v>Passagerer</v>
          </cell>
          <cell r="V9721">
            <v>98</v>
          </cell>
        </row>
        <row r="9722">
          <cell r="A9722" t="str">
            <v>RANDERS</v>
          </cell>
          <cell r="C9722" t="str">
            <v>HANDICAP</v>
          </cell>
          <cell r="I9722" t="str">
            <v>Netto</v>
          </cell>
          <cell r="V9722">
            <v>41202.420000000006</v>
          </cell>
        </row>
        <row r="9723">
          <cell r="A9723" t="str">
            <v>RANDERS</v>
          </cell>
          <cell r="C9723" t="str">
            <v>HANDICAP</v>
          </cell>
          <cell r="I9723" t="str">
            <v>Adm.omk</v>
          </cell>
          <cell r="V9723">
            <v>0</v>
          </cell>
        </row>
        <row r="9724">
          <cell r="A9724" t="str">
            <v>RANDERS</v>
          </cell>
          <cell r="C9724" t="str">
            <v>HANDICAP</v>
          </cell>
          <cell r="I9724" t="str">
            <v>EB</v>
          </cell>
          <cell r="V9724">
            <v>9445</v>
          </cell>
        </row>
        <row r="9725">
          <cell r="A9725" t="str">
            <v>RANDERS</v>
          </cell>
          <cell r="C9725" t="str">
            <v>HANDICAP</v>
          </cell>
          <cell r="I9725" t="str">
            <v>Ture</v>
          </cell>
          <cell r="V9725">
            <v>60</v>
          </cell>
        </row>
        <row r="9726">
          <cell r="A9726" t="str">
            <v>RANDERS</v>
          </cell>
          <cell r="C9726" t="str">
            <v>HANDICAP</v>
          </cell>
          <cell r="I9726" t="str">
            <v>Rejselængde</v>
          </cell>
          <cell r="V9726">
            <v>2212</v>
          </cell>
        </row>
        <row r="9727">
          <cell r="A9727" t="str">
            <v>RANDERS</v>
          </cell>
          <cell r="C9727" t="str">
            <v>HANDICAP</v>
          </cell>
          <cell r="I9727" t="str">
            <v>Passagerer</v>
          </cell>
          <cell r="V9727">
            <v>91</v>
          </cell>
        </row>
        <row r="9728">
          <cell r="A9728" t="str">
            <v>RANDERS</v>
          </cell>
          <cell r="C9728" t="str">
            <v>HANDICAP</v>
          </cell>
          <cell r="I9728" t="str">
            <v>Netto</v>
          </cell>
          <cell r="V9728">
            <v>14297.410000000002</v>
          </cell>
        </row>
        <row r="9729">
          <cell r="A9729" t="str">
            <v>RANDERS</v>
          </cell>
          <cell r="C9729" t="str">
            <v>HANDICAP</v>
          </cell>
          <cell r="I9729" t="str">
            <v>Adm.omk</v>
          </cell>
          <cell r="V9729">
            <v>0</v>
          </cell>
        </row>
        <row r="9730">
          <cell r="A9730" t="str">
            <v>RANDERS</v>
          </cell>
          <cell r="C9730" t="str">
            <v>HANDICAP</v>
          </cell>
          <cell r="I9730" t="str">
            <v>EB</v>
          </cell>
          <cell r="V9730">
            <v>6160</v>
          </cell>
        </row>
        <row r="9731">
          <cell r="A9731" t="str">
            <v>RANDERS</v>
          </cell>
          <cell r="C9731" t="str">
            <v>HANDICAP</v>
          </cell>
          <cell r="I9731" t="str">
            <v>Ture</v>
          </cell>
          <cell r="V9731">
            <v>40</v>
          </cell>
        </row>
        <row r="9732">
          <cell r="A9732" t="str">
            <v>RANDERS</v>
          </cell>
          <cell r="C9732" t="str">
            <v>HANDICAP</v>
          </cell>
          <cell r="I9732" t="str">
            <v>Rejselængde</v>
          </cell>
          <cell r="V9732">
            <v>1456</v>
          </cell>
        </row>
        <row r="9733">
          <cell r="A9733" t="str">
            <v>RANDERS</v>
          </cell>
          <cell r="C9733" t="str">
            <v>HANDICAP</v>
          </cell>
          <cell r="I9733" t="str">
            <v>Passagerer</v>
          </cell>
          <cell r="V9733">
            <v>46</v>
          </cell>
        </row>
        <row r="9734">
          <cell r="A9734" t="str">
            <v>RANDERS</v>
          </cell>
          <cell r="C9734" t="str">
            <v>HANDICAP</v>
          </cell>
          <cell r="I9734" t="str">
            <v>Netto</v>
          </cell>
          <cell r="V9734">
            <v>8151.25</v>
          </cell>
        </row>
        <row r="9735">
          <cell r="A9735" t="str">
            <v>RANDERS</v>
          </cell>
          <cell r="C9735" t="str">
            <v>HANDICAP</v>
          </cell>
          <cell r="I9735" t="str">
            <v>Adm.omk</v>
          </cell>
          <cell r="V9735">
            <v>0</v>
          </cell>
        </row>
        <row r="9736">
          <cell r="A9736" t="str">
            <v>RANDERS</v>
          </cell>
          <cell r="C9736" t="str">
            <v>HANDICAP</v>
          </cell>
          <cell r="I9736" t="str">
            <v>EB</v>
          </cell>
          <cell r="V9736">
            <v>1340</v>
          </cell>
        </row>
        <row r="9737">
          <cell r="A9737" t="str">
            <v>RANDERS</v>
          </cell>
          <cell r="C9737" t="str">
            <v>HANDICAP</v>
          </cell>
          <cell r="I9737" t="str">
            <v>Ture</v>
          </cell>
          <cell r="V9737">
            <v>9</v>
          </cell>
        </row>
        <row r="9738">
          <cell r="A9738" t="str">
            <v>RANDERS</v>
          </cell>
          <cell r="C9738" t="str">
            <v>HANDICAP</v>
          </cell>
          <cell r="I9738" t="str">
            <v>Rejselængde</v>
          </cell>
          <cell r="V9738">
            <v>335</v>
          </cell>
        </row>
        <row r="9739">
          <cell r="A9739" t="str">
            <v>RANDERS</v>
          </cell>
          <cell r="C9739" t="str">
            <v>HANDICAP</v>
          </cell>
          <cell r="I9739" t="str">
            <v>Passagerer</v>
          </cell>
          <cell r="V9739">
            <v>14</v>
          </cell>
        </row>
        <row r="9740">
          <cell r="A9740" t="str">
            <v>RANDERS</v>
          </cell>
          <cell r="C9740" t="str">
            <v>HANDICAP</v>
          </cell>
          <cell r="I9740" t="str">
            <v>Netto</v>
          </cell>
          <cell r="V9740">
            <v>6731.7600000000011</v>
          </cell>
        </row>
        <row r="9741">
          <cell r="A9741" t="str">
            <v>RANDERS</v>
          </cell>
          <cell r="C9741" t="str">
            <v>HANDICAP</v>
          </cell>
          <cell r="I9741" t="str">
            <v>Adm.omk</v>
          </cell>
          <cell r="V9741">
            <v>0</v>
          </cell>
        </row>
        <row r="9742">
          <cell r="A9742" t="str">
            <v>RANDERS</v>
          </cell>
          <cell r="C9742" t="str">
            <v>HANDICAP</v>
          </cell>
          <cell r="I9742" t="str">
            <v>EB</v>
          </cell>
          <cell r="V9742">
            <v>2612</v>
          </cell>
        </row>
        <row r="9743">
          <cell r="A9743" t="str">
            <v>RANDERS</v>
          </cell>
          <cell r="C9743" t="str">
            <v>HANDICAP</v>
          </cell>
          <cell r="I9743" t="str">
            <v>Ture</v>
          </cell>
          <cell r="V9743">
            <v>20</v>
          </cell>
        </row>
        <row r="9744">
          <cell r="A9744" t="str">
            <v>RANDERS</v>
          </cell>
          <cell r="C9744" t="str">
            <v>HANDICAP</v>
          </cell>
          <cell r="I9744" t="str">
            <v>Rejselængde</v>
          </cell>
          <cell r="V9744">
            <v>653</v>
          </cell>
        </row>
        <row r="9745">
          <cell r="A9745" t="str">
            <v>RANDERS</v>
          </cell>
          <cell r="C9745" t="str">
            <v>HANDICAP</v>
          </cell>
          <cell r="I9745" t="str">
            <v>Passagerer</v>
          </cell>
          <cell r="V9745">
            <v>22</v>
          </cell>
        </row>
        <row r="9746">
          <cell r="A9746" t="str">
            <v>RANDERS</v>
          </cell>
          <cell r="C9746" t="str">
            <v>HANDICAP</v>
          </cell>
          <cell r="I9746" t="str">
            <v>Netto</v>
          </cell>
          <cell r="V9746">
            <v>770.88</v>
          </cell>
        </row>
        <row r="9747">
          <cell r="A9747" t="str">
            <v>RANDERS</v>
          </cell>
          <cell r="C9747" t="str">
            <v>HANDICAP</v>
          </cell>
          <cell r="I9747" t="str">
            <v>Adm.omk</v>
          </cell>
          <cell r="V9747">
            <v>0</v>
          </cell>
        </row>
        <row r="9748">
          <cell r="A9748" t="str">
            <v>RANDERS</v>
          </cell>
          <cell r="C9748" t="str">
            <v>HANDICAP</v>
          </cell>
          <cell r="I9748" t="str">
            <v>EB</v>
          </cell>
          <cell r="V9748">
            <v>1008</v>
          </cell>
        </row>
        <row r="9749">
          <cell r="A9749" t="str">
            <v>RANDERS</v>
          </cell>
          <cell r="C9749" t="str">
            <v>HANDICAP</v>
          </cell>
          <cell r="I9749" t="str">
            <v>Ture</v>
          </cell>
          <cell r="V9749">
            <v>2</v>
          </cell>
        </row>
        <row r="9750">
          <cell r="A9750" t="str">
            <v>RANDERS</v>
          </cell>
          <cell r="C9750" t="str">
            <v>HANDICAP</v>
          </cell>
          <cell r="I9750" t="str">
            <v>Rejselængde</v>
          </cell>
          <cell r="V9750">
            <v>216</v>
          </cell>
        </row>
        <row r="9751">
          <cell r="A9751" t="str">
            <v>RANDERS</v>
          </cell>
          <cell r="C9751" t="str">
            <v>HANDICAP</v>
          </cell>
          <cell r="I9751" t="str">
            <v>Passagerer</v>
          </cell>
          <cell r="V9751">
            <v>3</v>
          </cell>
        </row>
        <row r="9752">
          <cell r="A9752" t="str">
            <v>RANDERS</v>
          </cell>
          <cell r="C9752" t="str">
            <v>HANDICAP</v>
          </cell>
          <cell r="I9752" t="str">
            <v>Netto</v>
          </cell>
          <cell r="V9752">
            <v>3369.54</v>
          </cell>
        </row>
        <row r="9753">
          <cell r="A9753" t="str">
            <v>RANDERS</v>
          </cell>
          <cell r="C9753" t="str">
            <v>HANDICAP</v>
          </cell>
          <cell r="I9753" t="str">
            <v>Adm.omk</v>
          </cell>
          <cell r="V9753">
            <v>0</v>
          </cell>
        </row>
        <row r="9754">
          <cell r="A9754" t="str">
            <v>RANDERS</v>
          </cell>
          <cell r="C9754" t="str">
            <v>HANDICAP</v>
          </cell>
          <cell r="I9754" t="str">
            <v>EB</v>
          </cell>
          <cell r="V9754">
            <v>3096</v>
          </cell>
        </row>
        <row r="9755">
          <cell r="A9755" t="str">
            <v>RANDERS</v>
          </cell>
          <cell r="C9755" t="str">
            <v>HANDICAP</v>
          </cell>
          <cell r="I9755" t="str">
            <v>Ture</v>
          </cell>
          <cell r="V9755">
            <v>6</v>
          </cell>
        </row>
        <row r="9756">
          <cell r="A9756" t="str">
            <v>RANDERS</v>
          </cell>
          <cell r="C9756" t="str">
            <v>HANDICAP</v>
          </cell>
          <cell r="I9756" t="str">
            <v>Rejselængde</v>
          </cell>
          <cell r="V9756">
            <v>655</v>
          </cell>
        </row>
        <row r="9757">
          <cell r="A9757" t="str">
            <v>RANDERS</v>
          </cell>
          <cell r="C9757" t="str">
            <v>HANDICAP</v>
          </cell>
          <cell r="I9757" t="str">
            <v>Passagerer</v>
          </cell>
          <cell r="V9757">
            <v>6</v>
          </cell>
        </row>
        <row r="9758">
          <cell r="A9758" t="str">
            <v>RANDERS</v>
          </cell>
          <cell r="C9758" t="str">
            <v>HANDICAP</v>
          </cell>
          <cell r="I9758" t="str">
            <v>Netto</v>
          </cell>
          <cell r="V9758">
            <v>5917.8899999999994</v>
          </cell>
        </row>
        <row r="9759">
          <cell r="A9759" t="str">
            <v>RANDERS</v>
          </cell>
          <cell r="C9759" t="str">
            <v>HANDICAP</v>
          </cell>
          <cell r="I9759" t="str">
            <v>Adm.omk</v>
          </cell>
          <cell r="V9759">
            <v>0</v>
          </cell>
        </row>
        <row r="9760">
          <cell r="A9760" t="str">
            <v>RANDERS</v>
          </cell>
          <cell r="C9760" t="str">
            <v>HANDICAP</v>
          </cell>
          <cell r="I9760" t="str">
            <v>EB</v>
          </cell>
          <cell r="V9760">
            <v>2778</v>
          </cell>
        </row>
        <row r="9761">
          <cell r="A9761" t="str">
            <v>RANDERS</v>
          </cell>
          <cell r="C9761" t="str">
            <v>HANDICAP</v>
          </cell>
          <cell r="I9761" t="str">
            <v>Ture</v>
          </cell>
          <cell r="V9761">
            <v>4</v>
          </cell>
        </row>
        <row r="9762">
          <cell r="A9762" t="str">
            <v>RANDERS</v>
          </cell>
          <cell r="C9762" t="str">
            <v>HANDICAP</v>
          </cell>
          <cell r="I9762" t="str">
            <v>Rejselængde</v>
          </cell>
          <cell r="V9762">
            <v>451</v>
          </cell>
        </row>
        <row r="9763">
          <cell r="A9763" t="str">
            <v>RANDERS</v>
          </cell>
          <cell r="C9763" t="str">
            <v>HANDICAP</v>
          </cell>
          <cell r="I9763" t="str">
            <v>Passagerer</v>
          </cell>
          <cell r="V9763">
            <v>10</v>
          </cell>
        </row>
        <row r="9764">
          <cell r="A9764" t="str">
            <v>RANDERS</v>
          </cell>
          <cell r="C9764" t="str">
            <v>HANDICAP</v>
          </cell>
          <cell r="I9764" t="str">
            <v>Netto</v>
          </cell>
          <cell r="V9764">
            <v>3305.44</v>
          </cell>
        </row>
        <row r="9765">
          <cell r="A9765" t="str">
            <v>RANDERS</v>
          </cell>
          <cell r="C9765" t="str">
            <v>HANDICAP</v>
          </cell>
          <cell r="I9765" t="str">
            <v>Adm.omk</v>
          </cell>
          <cell r="V9765">
            <v>0</v>
          </cell>
        </row>
        <row r="9766">
          <cell r="A9766" t="str">
            <v>RANDERS</v>
          </cell>
          <cell r="C9766" t="str">
            <v>HANDICAP</v>
          </cell>
          <cell r="I9766" t="str">
            <v>EB</v>
          </cell>
          <cell r="V9766">
            <v>368</v>
          </cell>
        </row>
        <row r="9767">
          <cell r="A9767" t="str">
            <v>RANDERS</v>
          </cell>
          <cell r="C9767" t="str">
            <v>HANDICAP</v>
          </cell>
          <cell r="I9767" t="str">
            <v>Ture</v>
          </cell>
          <cell r="V9767">
            <v>1</v>
          </cell>
        </row>
        <row r="9768">
          <cell r="A9768" t="str">
            <v>RANDERS</v>
          </cell>
          <cell r="C9768" t="str">
            <v>HANDICAP</v>
          </cell>
          <cell r="I9768" t="str">
            <v>Rejselængde</v>
          </cell>
          <cell r="V9768">
            <v>92</v>
          </cell>
        </row>
        <row r="9769">
          <cell r="A9769" t="str">
            <v>RANDERS</v>
          </cell>
          <cell r="C9769" t="str">
            <v>HANDICAP</v>
          </cell>
          <cell r="I9769" t="str">
            <v>Passagerer</v>
          </cell>
          <cell r="V9769">
            <v>1</v>
          </cell>
        </row>
        <row r="9770">
          <cell r="A9770" t="str">
            <v>RANDERS</v>
          </cell>
          <cell r="C9770" t="str">
            <v>HANDICAP</v>
          </cell>
          <cell r="I9770" t="str">
            <v>Netto</v>
          </cell>
          <cell r="V9770">
            <v>1474.39</v>
          </cell>
        </row>
        <row r="9771">
          <cell r="A9771" t="str">
            <v>RANDERS</v>
          </cell>
          <cell r="C9771" t="str">
            <v>HANDICAP</v>
          </cell>
          <cell r="I9771" t="str">
            <v>Adm.omk</v>
          </cell>
          <cell r="V9771">
            <v>0</v>
          </cell>
        </row>
        <row r="9772">
          <cell r="A9772" t="str">
            <v>RANDERS</v>
          </cell>
          <cell r="C9772" t="str">
            <v>HANDICAP</v>
          </cell>
          <cell r="I9772" t="str">
            <v>EB</v>
          </cell>
          <cell r="V9772">
            <v>364</v>
          </cell>
        </row>
        <row r="9773">
          <cell r="A9773" t="str">
            <v>RANDERS</v>
          </cell>
          <cell r="C9773" t="str">
            <v>HANDICAP</v>
          </cell>
          <cell r="I9773" t="str">
            <v>Ture</v>
          </cell>
          <cell r="V9773">
            <v>1</v>
          </cell>
        </row>
        <row r="9774">
          <cell r="A9774" t="str">
            <v>RANDERS</v>
          </cell>
          <cell r="C9774" t="str">
            <v>HANDICAP</v>
          </cell>
          <cell r="I9774" t="str">
            <v>Rejselængde</v>
          </cell>
          <cell r="V9774">
            <v>91</v>
          </cell>
        </row>
        <row r="9775">
          <cell r="A9775" t="str">
            <v>RANDERS</v>
          </cell>
          <cell r="C9775" t="str">
            <v>HANDICAP</v>
          </cell>
          <cell r="I9775" t="str">
            <v>Passagerer</v>
          </cell>
          <cell r="V9775">
            <v>2</v>
          </cell>
        </row>
        <row r="9776">
          <cell r="A9776" t="str">
            <v>RANDERS</v>
          </cell>
          <cell r="C9776" t="str">
            <v>HANDICAP</v>
          </cell>
          <cell r="I9776" t="str">
            <v>Netto</v>
          </cell>
          <cell r="V9776">
            <v>5662.8099999999995</v>
          </cell>
        </row>
        <row r="9777">
          <cell r="A9777" t="str">
            <v>RANDERS</v>
          </cell>
          <cell r="C9777" t="str">
            <v>HANDICAP</v>
          </cell>
          <cell r="I9777" t="str">
            <v>Adm.omk</v>
          </cell>
          <cell r="V9777">
            <v>0</v>
          </cell>
        </row>
        <row r="9778">
          <cell r="A9778" t="str">
            <v>RANDERS</v>
          </cell>
          <cell r="C9778" t="str">
            <v>HANDICAP</v>
          </cell>
          <cell r="I9778" t="str">
            <v>EB</v>
          </cell>
          <cell r="V9778">
            <v>3828</v>
          </cell>
        </row>
        <row r="9779">
          <cell r="A9779" t="str">
            <v>RANDERS</v>
          </cell>
          <cell r="C9779" t="str">
            <v>HANDICAP</v>
          </cell>
          <cell r="I9779" t="str">
            <v>Ture</v>
          </cell>
          <cell r="V9779">
            <v>10</v>
          </cell>
        </row>
        <row r="9780">
          <cell r="A9780" t="str">
            <v>RANDERS</v>
          </cell>
          <cell r="C9780" t="str">
            <v>HANDICAP</v>
          </cell>
          <cell r="I9780" t="str">
            <v>Rejselængde</v>
          </cell>
          <cell r="V9780">
            <v>957</v>
          </cell>
        </row>
        <row r="9781">
          <cell r="A9781" t="str">
            <v>RANDERS</v>
          </cell>
          <cell r="C9781" t="str">
            <v>HANDICAP</v>
          </cell>
          <cell r="I9781" t="str">
            <v>Passagerer</v>
          </cell>
          <cell r="V9781">
            <v>10</v>
          </cell>
        </row>
        <row r="9782">
          <cell r="A9782" t="str">
            <v>RANDERS</v>
          </cell>
          <cell r="C9782" t="str">
            <v>HANDICAP</v>
          </cell>
          <cell r="I9782" t="str">
            <v>Netto</v>
          </cell>
          <cell r="V9782">
            <v>64033.460000000006</v>
          </cell>
        </row>
        <row r="9783">
          <cell r="A9783" t="str">
            <v>RANDERS</v>
          </cell>
          <cell r="C9783" t="str">
            <v>HANDICAP</v>
          </cell>
          <cell r="I9783" t="str">
            <v>Adm.omk</v>
          </cell>
          <cell r="V9783">
            <v>0</v>
          </cell>
        </row>
        <row r="9784">
          <cell r="A9784" t="str">
            <v>RANDERS</v>
          </cell>
          <cell r="C9784" t="str">
            <v>HANDICAP</v>
          </cell>
          <cell r="I9784" t="str">
            <v>EB</v>
          </cell>
          <cell r="V9784">
            <v>9968</v>
          </cell>
        </row>
        <row r="9785">
          <cell r="A9785" t="str">
            <v>RANDERS</v>
          </cell>
          <cell r="C9785" t="str">
            <v>HANDICAP</v>
          </cell>
          <cell r="I9785" t="str">
            <v>Ture</v>
          </cell>
          <cell r="V9785">
            <v>136</v>
          </cell>
        </row>
        <row r="9786">
          <cell r="A9786" t="str">
            <v>RANDERS</v>
          </cell>
          <cell r="C9786" t="str">
            <v>HANDICAP</v>
          </cell>
          <cell r="I9786" t="str">
            <v>Rejselængde</v>
          </cell>
          <cell r="V9786">
            <v>2429</v>
          </cell>
        </row>
        <row r="9787">
          <cell r="A9787" t="str">
            <v>RANDERS</v>
          </cell>
          <cell r="C9787" t="str">
            <v>HANDICAP</v>
          </cell>
          <cell r="I9787" t="str">
            <v>Passagerer</v>
          </cell>
          <cell r="V9787">
            <v>160</v>
          </cell>
        </row>
        <row r="9788">
          <cell r="A9788" t="str">
            <v>RANDERS</v>
          </cell>
          <cell r="C9788" t="str">
            <v>HANDICAP</v>
          </cell>
          <cell r="I9788" t="str">
            <v>Netto</v>
          </cell>
          <cell r="V9788">
            <v>8130.82</v>
          </cell>
        </row>
        <row r="9789">
          <cell r="A9789" t="str">
            <v>RANDERS</v>
          </cell>
          <cell r="C9789" t="str">
            <v>HANDICAP</v>
          </cell>
          <cell r="I9789" t="str">
            <v>Adm.omk</v>
          </cell>
          <cell r="V9789">
            <v>0</v>
          </cell>
        </row>
        <row r="9790">
          <cell r="A9790" t="str">
            <v>RANDERS</v>
          </cell>
          <cell r="C9790" t="str">
            <v>HANDICAP</v>
          </cell>
          <cell r="I9790" t="str">
            <v>EB</v>
          </cell>
          <cell r="V9790">
            <v>2305</v>
          </cell>
        </row>
        <row r="9791">
          <cell r="A9791" t="str">
            <v>RANDERS</v>
          </cell>
          <cell r="C9791" t="str">
            <v>HANDICAP</v>
          </cell>
          <cell r="I9791" t="str">
            <v>Ture</v>
          </cell>
          <cell r="V9791">
            <v>28</v>
          </cell>
        </row>
        <row r="9792">
          <cell r="A9792" t="str">
            <v>RANDERS</v>
          </cell>
          <cell r="C9792" t="str">
            <v>HANDICAP</v>
          </cell>
          <cell r="I9792" t="str">
            <v>Rejselængde</v>
          </cell>
          <cell r="V9792">
            <v>573</v>
          </cell>
        </row>
        <row r="9793">
          <cell r="A9793" t="str">
            <v>RANDERS</v>
          </cell>
          <cell r="C9793" t="str">
            <v>HANDICAP</v>
          </cell>
          <cell r="I9793" t="str">
            <v>Passagerer</v>
          </cell>
          <cell r="V9793">
            <v>29</v>
          </cell>
        </row>
        <row r="9794">
          <cell r="A9794" t="str">
            <v>RANDERS</v>
          </cell>
          <cell r="C9794" t="str">
            <v>HANDICAP</v>
          </cell>
          <cell r="I9794" t="str">
            <v>Netto</v>
          </cell>
          <cell r="V9794">
            <v>40225.320000000007</v>
          </cell>
        </row>
        <row r="9795">
          <cell r="A9795" t="str">
            <v>RANDERS</v>
          </cell>
          <cell r="C9795" t="str">
            <v>HANDICAP</v>
          </cell>
          <cell r="I9795" t="str">
            <v>Adm.omk</v>
          </cell>
          <cell r="V9795">
            <v>0</v>
          </cell>
        </row>
        <row r="9796">
          <cell r="A9796" t="str">
            <v>RANDERS</v>
          </cell>
          <cell r="C9796" t="str">
            <v>HANDICAP</v>
          </cell>
          <cell r="I9796" t="str">
            <v>EB</v>
          </cell>
          <cell r="V9796">
            <v>5084</v>
          </cell>
        </row>
        <row r="9797">
          <cell r="A9797" t="str">
            <v>RANDERS</v>
          </cell>
          <cell r="C9797" t="str">
            <v>HANDICAP</v>
          </cell>
          <cell r="I9797" t="str">
            <v>Ture</v>
          </cell>
          <cell r="V9797">
            <v>71</v>
          </cell>
        </row>
        <row r="9798">
          <cell r="A9798" t="str">
            <v>RANDERS</v>
          </cell>
          <cell r="C9798" t="str">
            <v>HANDICAP</v>
          </cell>
          <cell r="I9798" t="str">
            <v>Rejselængde</v>
          </cell>
          <cell r="V9798">
            <v>1247</v>
          </cell>
        </row>
        <row r="9799">
          <cell r="A9799" t="str">
            <v>RANDERS</v>
          </cell>
          <cell r="C9799" t="str">
            <v>HANDICAP</v>
          </cell>
          <cell r="I9799" t="str">
            <v>Passagerer</v>
          </cell>
          <cell r="V9799">
            <v>109</v>
          </cell>
        </row>
        <row r="9800">
          <cell r="A9800" t="str">
            <v>RANDERS</v>
          </cell>
          <cell r="C9800" t="str">
            <v>HANDICAP</v>
          </cell>
          <cell r="I9800" t="str">
            <v>Netto</v>
          </cell>
          <cell r="V9800">
            <v>12707.750000000002</v>
          </cell>
        </row>
        <row r="9801">
          <cell r="A9801" t="str">
            <v>RANDERS</v>
          </cell>
          <cell r="C9801" t="str">
            <v>HANDICAP</v>
          </cell>
          <cell r="I9801" t="str">
            <v>Adm.omk</v>
          </cell>
          <cell r="V9801">
            <v>0</v>
          </cell>
        </row>
        <row r="9802">
          <cell r="A9802" t="str">
            <v>RANDERS</v>
          </cell>
          <cell r="C9802" t="str">
            <v>HANDICAP</v>
          </cell>
          <cell r="I9802" t="str">
            <v>EB</v>
          </cell>
          <cell r="V9802">
            <v>3956</v>
          </cell>
        </row>
        <row r="9803">
          <cell r="A9803" t="str">
            <v>RANDERS</v>
          </cell>
          <cell r="C9803" t="str">
            <v>HANDICAP</v>
          </cell>
          <cell r="I9803" t="str">
            <v>Ture</v>
          </cell>
          <cell r="V9803">
            <v>49</v>
          </cell>
        </row>
        <row r="9804">
          <cell r="A9804" t="str">
            <v>RANDERS</v>
          </cell>
          <cell r="C9804" t="str">
            <v>HANDICAP</v>
          </cell>
          <cell r="I9804" t="str">
            <v>Rejselængde</v>
          </cell>
          <cell r="V9804">
            <v>989</v>
          </cell>
        </row>
        <row r="9805">
          <cell r="A9805" t="str">
            <v>RANDERS</v>
          </cell>
          <cell r="C9805" t="str">
            <v>HANDICAP</v>
          </cell>
          <cell r="I9805" t="str">
            <v>Passagerer</v>
          </cell>
          <cell r="V9805">
            <v>50</v>
          </cell>
        </row>
        <row r="9806">
          <cell r="A9806" t="str">
            <v>RANDERS</v>
          </cell>
          <cell r="C9806" t="str">
            <v>HANDICAP</v>
          </cell>
          <cell r="I9806" t="str">
            <v>Netto</v>
          </cell>
          <cell r="V9806">
            <v>4357.4399999999996</v>
          </cell>
        </row>
        <row r="9807">
          <cell r="A9807" t="str">
            <v>RANDERS</v>
          </cell>
          <cell r="C9807" t="str">
            <v>HANDICAP</v>
          </cell>
          <cell r="I9807" t="str">
            <v>Adm.omk</v>
          </cell>
          <cell r="V9807">
            <v>0</v>
          </cell>
        </row>
        <row r="9808">
          <cell r="A9808" t="str">
            <v>RANDERS</v>
          </cell>
          <cell r="C9808" t="str">
            <v>HANDICAP</v>
          </cell>
          <cell r="I9808" t="str">
            <v>EB</v>
          </cell>
          <cell r="V9808">
            <v>652</v>
          </cell>
        </row>
        <row r="9809">
          <cell r="A9809" t="str">
            <v>RANDERS</v>
          </cell>
          <cell r="C9809" t="str">
            <v>HANDICAP</v>
          </cell>
          <cell r="I9809" t="str">
            <v>Ture</v>
          </cell>
          <cell r="V9809">
            <v>7</v>
          </cell>
        </row>
        <row r="9810">
          <cell r="A9810" t="str">
            <v>RANDERS</v>
          </cell>
          <cell r="C9810" t="str">
            <v>HANDICAP</v>
          </cell>
          <cell r="I9810" t="str">
            <v>Rejselængde</v>
          </cell>
          <cell r="V9810">
            <v>163</v>
          </cell>
        </row>
        <row r="9811">
          <cell r="A9811" t="str">
            <v>RANDERS</v>
          </cell>
          <cell r="C9811" t="str">
            <v>HANDICAP</v>
          </cell>
          <cell r="I9811" t="str">
            <v>Passagerer</v>
          </cell>
          <cell r="V9811">
            <v>10</v>
          </cell>
        </row>
        <row r="9812">
          <cell r="A9812" t="str">
            <v>RANDERS</v>
          </cell>
          <cell r="C9812" t="str">
            <v>HANDICAP</v>
          </cell>
          <cell r="I9812" t="str">
            <v>Netto</v>
          </cell>
          <cell r="V9812">
            <v>2085.77</v>
          </cell>
        </row>
        <row r="9813">
          <cell r="A9813" t="str">
            <v>RANDERS</v>
          </cell>
          <cell r="C9813" t="str">
            <v>HANDICAP</v>
          </cell>
          <cell r="I9813" t="str">
            <v>Adm.omk</v>
          </cell>
          <cell r="V9813">
            <v>0</v>
          </cell>
        </row>
        <row r="9814">
          <cell r="A9814" t="str">
            <v>RANDERS</v>
          </cell>
          <cell r="C9814" t="str">
            <v>HANDICAP</v>
          </cell>
          <cell r="I9814" t="str">
            <v>EB</v>
          </cell>
          <cell r="V9814">
            <v>648</v>
          </cell>
        </row>
        <row r="9815">
          <cell r="A9815" t="str">
            <v>RANDERS</v>
          </cell>
          <cell r="C9815" t="str">
            <v>HANDICAP</v>
          </cell>
          <cell r="I9815" t="str">
            <v>Ture</v>
          </cell>
          <cell r="V9815">
            <v>6</v>
          </cell>
        </row>
        <row r="9816">
          <cell r="A9816" t="str">
            <v>RANDERS</v>
          </cell>
          <cell r="C9816" t="str">
            <v>HANDICAP</v>
          </cell>
          <cell r="I9816" t="str">
            <v>Rejselængde</v>
          </cell>
          <cell r="V9816">
            <v>162</v>
          </cell>
        </row>
        <row r="9817">
          <cell r="A9817" t="str">
            <v>RANDERS</v>
          </cell>
          <cell r="C9817" t="str">
            <v>HANDICAP</v>
          </cell>
          <cell r="I9817" t="str">
            <v>Passagerer</v>
          </cell>
          <cell r="V9817">
            <v>8</v>
          </cell>
        </row>
        <row r="9818">
          <cell r="A9818" t="str">
            <v>RANDERS</v>
          </cell>
          <cell r="C9818" t="str">
            <v>TELETAXI</v>
          </cell>
          <cell r="I9818" t="str">
            <v>Netto</v>
          </cell>
          <cell r="V9818">
            <v>389.05</v>
          </cell>
        </row>
        <row r="9819">
          <cell r="A9819" t="str">
            <v>RANDERS</v>
          </cell>
          <cell r="C9819" t="str">
            <v>TELETAXI</v>
          </cell>
          <cell r="I9819" t="str">
            <v>Adm.omk</v>
          </cell>
          <cell r="V9819">
            <v>64.319999999999993</v>
          </cell>
        </row>
        <row r="9820">
          <cell r="A9820" t="str">
            <v>RANDERS</v>
          </cell>
          <cell r="C9820" t="str">
            <v>TELETAXI</v>
          </cell>
          <cell r="I9820" t="str">
            <v>EB</v>
          </cell>
          <cell r="V9820">
            <v>68</v>
          </cell>
        </row>
        <row r="9821">
          <cell r="A9821" t="str">
            <v>RANDERS</v>
          </cell>
          <cell r="C9821" t="str">
            <v>TELETAXI</v>
          </cell>
          <cell r="I9821" t="str">
            <v>Ture</v>
          </cell>
          <cell r="V9821">
            <v>2</v>
          </cell>
        </row>
        <row r="9822">
          <cell r="A9822" t="str">
            <v>RANDERS</v>
          </cell>
          <cell r="C9822" t="str">
            <v>TELETAXI</v>
          </cell>
          <cell r="I9822" t="str">
            <v>Rejselængde</v>
          </cell>
          <cell r="V9822">
            <v>28</v>
          </cell>
        </row>
        <row r="9823">
          <cell r="A9823" t="str">
            <v>RANDERS</v>
          </cell>
          <cell r="C9823" t="str">
            <v>TELETAXI</v>
          </cell>
          <cell r="I9823" t="str">
            <v>Passagerer</v>
          </cell>
          <cell r="V9823">
            <v>2</v>
          </cell>
        </row>
        <row r="9824">
          <cell r="A9824" t="str">
            <v>RANDERS</v>
          </cell>
          <cell r="C9824" t="str">
            <v>HANDICAP</v>
          </cell>
          <cell r="I9824" t="str">
            <v>Netto</v>
          </cell>
          <cell r="V9824">
            <v>76.489999999999995</v>
          </cell>
        </row>
        <row r="9825">
          <cell r="A9825" t="str">
            <v>RANDERS</v>
          </cell>
          <cell r="C9825" t="str">
            <v>HANDICAP</v>
          </cell>
          <cell r="I9825" t="str">
            <v>Adm.omk</v>
          </cell>
          <cell r="V9825">
            <v>0</v>
          </cell>
        </row>
        <row r="9826">
          <cell r="A9826" t="str">
            <v>RANDERS</v>
          </cell>
          <cell r="C9826" t="str">
            <v>HANDICAP</v>
          </cell>
          <cell r="I9826" t="str">
            <v>EB</v>
          </cell>
          <cell r="V9826">
            <v>608</v>
          </cell>
        </row>
        <row r="9827">
          <cell r="A9827" t="str">
            <v>RANDERS</v>
          </cell>
          <cell r="C9827" t="str">
            <v>HANDICAP</v>
          </cell>
          <cell r="I9827" t="str">
            <v>Ture</v>
          </cell>
          <cell r="V9827">
            <v>1</v>
          </cell>
        </row>
        <row r="9828">
          <cell r="A9828" t="str">
            <v>RANDERS</v>
          </cell>
          <cell r="C9828" t="str">
            <v>HANDICAP</v>
          </cell>
          <cell r="I9828" t="str">
            <v>Rejselængde</v>
          </cell>
          <cell r="V9828">
            <v>116</v>
          </cell>
        </row>
        <row r="9829">
          <cell r="A9829" t="str">
            <v>RANDERS</v>
          </cell>
          <cell r="C9829" t="str">
            <v>HANDICAP</v>
          </cell>
          <cell r="I9829" t="str">
            <v>Passagerer</v>
          </cell>
          <cell r="V9829">
            <v>1</v>
          </cell>
        </row>
        <row r="9830">
          <cell r="A9830" t="str">
            <v>RANDERS</v>
          </cell>
          <cell r="C9830" t="str">
            <v>HANDICAP</v>
          </cell>
          <cell r="I9830" t="str">
            <v>Netto</v>
          </cell>
          <cell r="V9830">
            <v>14868.8</v>
          </cell>
        </row>
        <row r="9831">
          <cell r="A9831" t="str">
            <v>RANDERS</v>
          </cell>
          <cell r="C9831" t="str">
            <v>HANDICAP</v>
          </cell>
          <cell r="I9831" t="str">
            <v>Adm.omk</v>
          </cell>
          <cell r="V9831">
            <v>0</v>
          </cell>
        </row>
        <row r="9832">
          <cell r="A9832" t="str">
            <v>RANDERS</v>
          </cell>
          <cell r="C9832" t="str">
            <v>HANDICAP</v>
          </cell>
          <cell r="I9832" t="str">
            <v>EB</v>
          </cell>
          <cell r="V9832">
            <v>8292</v>
          </cell>
        </row>
        <row r="9833">
          <cell r="A9833" t="str">
            <v>RANDERS</v>
          </cell>
          <cell r="C9833" t="str">
            <v>HANDICAP</v>
          </cell>
          <cell r="I9833" t="str">
            <v>Ture</v>
          </cell>
          <cell r="V9833">
            <v>13</v>
          </cell>
        </row>
        <row r="9834">
          <cell r="A9834" t="str">
            <v>RANDERS</v>
          </cell>
          <cell r="C9834" t="str">
            <v>HANDICAP</v>
          </cell>
          <cell r="I9834" t="str">
            <v>Rejselængde</v>
          </cell>
          <cell r="V9834">
            <v>1545</v>
          </cell>
        </row>
        <row r="9835">
          <cell r="A9835" t="str">
            <v>RANDERS</v>
          </cell>
          <cell r="C9835" t="str">
            <v>HANDICAP</v>
          </cell>
          <cell r="I9835" t="str">
            <v>Passagerer</v>
          </cell>
          <cell r="V9835">
            <v>24</v>
          </cell>
        </row>
        <row r="9836">
          <cell r="A9836" t="str">
            <v>RANDERS</v>
          </cell>
          <cell r="C9836" t="str">
            <v>HANDICAP</v>
          </cell>
          <cell r="I9836" t="str">
            <v>Netto</v>
          </cell>
          <cell r="V9836">
            <v>8377.2899999999991</v>
          </cell>
        </row>
        <row r="9837">
          <cell r="A9837" t="str">
            <v>RANDERS</v>
          </cell>
          <cell r="C9837" t="str">
            <v>HANDICAP</v>
          </cell>
          <cell r="I9837" t="str">
            <v>Adm.omk</v>
          </cell>
          <cell r="V9837">
            <v>0</v>
          </cell>
        </row>
        <row r="9838">
          <cell r="A9838" t="str">
            <v>RANDERS</v>
          </cell>
          <cell r="C9838" t="str">
            <v>HANDICAP</v>
          </cell>
          <cell r="I9838" t="str">
            <v>EB</v>
          </cell>
          <cell r="V9838">
            <v>6060</v>
          </cell>
        </row>
        <row r="9839">
          <cell r="A9839" t="str">
            <v>RANDERS</v>
          </cell>
          <cell r="C9839" t="str">
            <v>HANDICAP</v>
          </cell>
          <cell r="I9839" t="str">
            <v>Ture</v>
          </cell>
          <cell r="V9839">
            <v>11</v>
          </cell>
        </row>
        <row r="9840">
          <cell r="A9840" t="str">
            <v>RANDERS</v>
          </cell>
          <cell r="C9840" t="str">
            <v>HANDICAP</v>
          </cell>
          <cell r="I9840" t="str">
            <v>Rejselængde</v>
          </cell>
          <cell r="V9840">
            <v>1230</v>
          </cell>
        </row>
        <row r="9841">
          <cell r="A9841" t="str">
            <v>RANDERS</v>
          </cell>
          <cell r="C9841" t="str">
            <v>HANDICAP</v>
          </cell>
          <cell r="I9841" t="str">
            <v>Passagerer</v>
          </cell>
          <cell r="V9841">
            <v>11</v>
          </cell>
        </row>
        <row r="9842">
          <cell r="A9842" t="str">
            <v>RANDERS</v>
          </cell>
          <cell r="C9842" t="str">
            <v>HANDICAP</v>
          </cell>
          <cell r="I9842" t="str">
            <v>Netto</v>
          </cell>
          <cell r="V9842">
            <v>102.51000000000002</v>
          </cell>
        </row>
        <row r="9843">
          <cell r="A9843" t="str">
            <v>RANDERS</v>
          </cell>
          <cell r="C9843" t="str">
            <v>HANDICAP</v>
          </cell>
          <cell r="I9843" t="str">
            <v>Adm.omk</v>
          </cell>
          <cell r="V9843">
            <v>0</v>
          </cell>
        </row>
        <row r="9844">
          <cell r="A9844" t="str">
            <v>RANDERS</v>
          </cell>
          <cell r="C9844" t="str">
            <v>HANDICAP</v>
          </cell>
          <cell r="I9844" t="str">
            <v>EB</v>
          </cell>
          <cell r="V9844">
            <v>1957</v>
          </cell>
        </row>
        <row r="9845">
          <cell r="A9845" t="str">
            <v>RANDERS</v>
          </cell>
          <cell r="C9845" t="str">
            <v>HANDICAP</v>
          </cell>
          <cell r="I9845" t="str">
            <v>Ture</v>
          </cell>
          <cell r="V9845">
            <v>2</v>
          </cell>
        </row>
        <row r="9846">
          <cell r="A9846" t="str">
            <v>RANDERS</v>
          </cell>
          <cell r="C9846" t="str">
            <v>HANDICAP</v>
          </cell>
          <cell r="I9846" t="str">
            <v>Rejselængde</v>
          </cell>
          <cell r="V9846">
            <v>289</v>
          </cell>
        </row>
        <row r="9847">
          <cell r="A9847" t="str">
            <v>RANDERS</v>
          </cell>
          <cell r="C9847" t="str">
            <v>HANDICAP</v>
          </cell>
          <cell r="I9847" t="str">
            <v>Passagerer</v>
          </cell>
          <cell r="V9847">
            <v>2</v>
          </cell>
        </row>
        <row r="9848">
          <cell r="A9848" t="str">
            <v>RANDERS</v>
          </cell>
          <cell r="C9848" t="str">
            <v>HANDICAP</v>
          </cell>
          <cell r="I9848" t="str">
            <v>Netto</v>
          </cell>
          <cell r="V9848">
            <v>-33.659999999999997</v>
          </cell>
        </row>
        <row r="9849">
          <cell r="A9849" t="str">
            <v>RANDERS</v>
          </cell>
          <cell r="C9849" t="str">
            <v>HANDICAP</v>
          </cell>
          <cell r="I9849" t="str">
            <v>Adm.omk</v>
          </cell>
          <cell r="V9849">
            <v>0</v>
          </cell>
        </row>
        <row r="9850">
          <cell r="A9850" t="str">
            <v>RANDERS</v>
          </cell>
          <cell r="C9850" t="str">
            <v>HANDICAP</v>
          </cell>
          <cell r="I9850" t="str">
            <v>EB</v>
          </cell>
          <cell r="V9850">
            <v>140</v>
          </cell>
        </row>
        <row r="9851">
          <cell r="A9851" t="str">
            <v>RANDERS</v>
          </cell>
          <cell r="C9851" t="str">
            <v>HANDICAP</v>
          </cell>
          <cell r="I9851" t="str">
            <v>Ture</v>
          </cell>
          <cell r="V9851">
            <v>1</v>
          </cell>
        </row>
        <row r="9852">
          <cell r="A9852" t="str">
            <v>RANDERS</v>
          </cell>
          <cell r="C9852" t="str">
            <v>HANDICAP</v>
          </cell>
          <cell r="I9852" t="str">
            <v>Rejselængde</v>
          </cell>
          <cell r="V9852">
            <v>0</v>
          </cell>
        </row>
        <row r="9853">
          <cell r="A9853" t="str">
            <v>RANDERS</v>
          </cell>
          <cell r="C9853" t="str">
            <v>HANDICAP</v>
          </cell>
          <cell r="I9853" t="str">
            <v>Passagerer</v>
          </cell>
          <cell r="V9853">
            <v>1</v>
          </cell>
        </row>
        <row r="9854">
          <cell r="A9854" t="str">
            <v>RANDERS</v>
          </cell>
          <cell r="C9854" t="str">
            <v>HANDICAP</v>
          </cell>
          <cell r="I9854" t="str">
            <v>Netto</v>
          </cell>
          <cell r="V9854">
            <v>1154</v>
          </cell>
        </row>
        <row r="9855">
          <cell r="A9855" t="str">
            <v>RANDERS</v>
          </cell>
          <cell r="C9855" t="str">
            <v>HANDICAP</v>
          </cell>
          <cell r="I9855" t="str">
            <v>Adm.omk</v>
          </cell>
          <cell r="V9855">
            <v>0</v>
          </cell>
        </row>
        <row r="9856">
          <cell r="A9856" t="str">
            <v>RANDERS</v>
          </cell>
          <cell r="C9856" t="str">
            <v>HANDICAP</v>
          </cell>
          <cell r="I9856" t="str">
            <v>EB</v>
          </cell>
          <cell r="V9856">
            <v>356</v>
          </cell>
        </row>
        <row r="9857">
          <cell r="A9857" t="str">
            <v>RANDERS</v>
          </cell>
          <cell r="C9857" t="str">
            <v>HANDICAP</v>
          </cell>
          <cell r="I9857" t="str">
            <v>Ture</v>
          </cell>
          <cell r="V9857">
            <v>1</v>
          </cell>
        </row>
        <row r="9858">
          <cell r="A9858" t="str">
            <v>RANDERS</v>
          </cell>
          <cell r="C9858" t="str">
            <v>HANDICAP</v>
          </cell>
          <cell r="I9858" t="str">
            <v>Rejselængde</v>
          </cell>
          <cell r="V9858">
            <v>89</v>
          </cell>
        </row>
        <row r="9859">
          <cell r="A9859" t="str">
            <v>RANDERS</v>
          </cell>
          <cell r="C9859" t="str">
            <v>HANDICAP</v>
          </cell>
          <cell r="I9859" t="str">
            <v>Passagerer</v>
          </cell>
          <cell r="V9859">
            <v>1</v>
          </cell>
        </row>
        <row r="9860">
          <cell r="A9860" t="str">
            <v>RANDERS</v>
          </cell>
          <cell r="C9860" t="str">
            <v>HANDICAP</v>
          </cell>
          <cell r="I9860" t="str">
            <v>Netto</v>
          </cell>
          <cell r="V9860">
            <v>1407.13</v>
          </cell>
        </row>
        <row r="9861">
          <cell r="A9861" t="str">
            <v>RANDERS</v>
          </cell>
          <cell r="C9861" t="str">
            <v>HANDICAP</v>
          </cell>
          <cell r="I9861" t="str">
            <v>Adm.omk</v>
          </cell>
          <cell r="V9861">
            <v>0</v>
          </cell>
        </row>
        <row r="9862">
          <cell r="A9862" t="str">
            <v>RANDERS</v>
          </cell>
          <cell r="C9862" t="str">
            <v>HANDICAP</v>
          </cell>
          <cell r="I9862" t="str">
            <v>EB</v>
          </cell>
          <cell r="V9862">
            <v>676</v>
          </cell>
        </row>
        <row r="9863">
          <cell r="A9863" t="str">
            <v>RANDERS</v>
          </cell>
          <cell r="C9863" t="str">
            <v>HANDICAP</v>
          </cell>
          <cell r="I9863" t="str">
            <v>Ture</v>
          </cell>
          <cell r="V9863">
            <v>2</v>
          </cell>
        </row>
        <row r="9864">
          <cell r="A9864" t="str">
            <v>RANDERS</v>
          </cell>
          <cell r="C9864" t="str">
            <v>HANDICAP</v>
          </cell>
          <cell r="I9864" t="str">
            <v>Rejselængde</v>
          </cell>
          <cell r="V9864">
            <v>169</v>
          </cell>
        </row>
        <row r="9865">
          <cell r="A9865" t="str">
            <v>RANDERS</v>
          </cell>
          <cell r="C9865" t="str">
            <v>HANDICAP</v>
          </cell>
          <cell r="I9865" t="str">
            <v>Passagerer</v>
          </cell>
          <cell r="V9865">
            <v>3</v>
          </cell>
        </row>
        <row r="9866">
          <cell r="A9866" t="str">
            <v>RANDERS</v>
          </cell>
          <cell r="C9866" t="str">
            <v>HANDICAP</v>
          </cell>
          <cell r="I9866" t="str">
            <v>Netto</v>
          </cell>
          <cell r="V9866">
            <v>2359.7399999999998</v>
          </cell>
        </row>
        <row r="9867">
          <cell r="A9867" t="str">
            <v>RANDERS</v>
          </cell>
          <cell r="C9867" t="str">
            <v>HANDICAP</v>
          </cell>
          <cell r="I9867" t="str">
            <v>Adm.omk</v>
          </cell>
          <cell r="V9867">
            <v>0</v>
          </cell>
        </row>
        <row r="9868">
          <cell r="A9868" t="str">
            <v>RANDERS</v>
          </cell>
          <cell r="C9868" t="str">
            <v>HANDICAP</v>
          </cell>
          <cell r="I9868" t="str">
            <v>EB</v>
          </cell>
          <cell r="V9868">
            <v>984</v>
          </cell>
        </row>
        <row r="9869">
          <cell r="A9869" t="str">
            <v>RANDERS</v>
          </cell>
          <cell r="C9869" t="str">
            <v>HANDICAP</v>
          </cell>
          <cell r="I9869" t="str">
            <v>Ture</v>
          </cell>
          <cell r="V9869">
            <v>4</v>
          </cell>
        </row>
        <row r="9870">
          <cell r="A9870" t="str">
            <v>RANDERS</v>
          </cell>
          <cell r="C9870" t="str">
            <v>HANDICAP</v>
          </cell>
          <cell r="I9870" t="str">
            <v>Rejselængde</v>
          </cell>
          <cell r="V9870">
            <v>246</v>
          </cell>
        </row>
        <row r="9871">
          <cell r="A9871" t="str">
            <v>RANDERS</v>
          </cell>
          <cell r="C9871" t="str">
            <v>HANDICAP</v>
          </cell>
          <cell r="I9871" t="str">
            <v>Passagerer</v>
          </cell>
          <cell r="V9871">
            <v>4</v>
          </cell>
        </row>
        <row r="9872">
          <cell r="A9872" t="str">
            <v>RANDERS</v>
          </cell>
          <cell r="C9872" t="str">
            <v>HANDICAP</v>
          </cell>
          <cell r="I9872" t="str">
            <v>Netto</v>
          </cell>
          <cell r="V9872">
            <v>2288.0500000000002</v>
          </cell>
        </row>
        <row r="9873">
          <cell r="A9873" t="str">
            <v>RANDERS</v>
          </cell>
          <cell r="C9873" t="str">
            <v>HANDICAP</v>
          </cell>
          <cell r="I9873" t="str">
            <v>Adm.omk</v>
          </cell>
          <cell r="V9873">
            <v>0</v>
          </cell>
        </row>
        <row r="9874">
          <cell r="A9874" t="str">
            <v>RANDERS</v>
          </cell>
          <cell r="C9874" t="str">
            <v>HANDICAP</v>
          </cell>
          <cell r="I9874" t="str">
            <v>EB</v>
          </cell>
          <cell r="V9874">
            <v>724</v>
          </cell>
        </row>
        <row r="9875">
          <cell r="A9875" t="str">
            <v>RANDERS</v>
          </cell>
          <cell r="C9875" t="str">
            <v>HANDICAP</v>
          </cell>
          <cell r="I9875" t="str">
            <v>Ture</v>
          </cell>
          <cell r="V9875">
            <v>2</v>
          </cell>
        </row>
        <row r="9876">
          <cell r="A9876" t="str">
            <v>RANDERS</v>
          </cell>
          <cell r="C9876" t="str">
            <v>HANDICAP</v>
          </cell>
          <cell r="I9876" t="str">
            <v>Rejselængde</v>
          </cell>
          <cell r="V9876">
            <v>181</v>
          </cell>
        </row>
        <row r="9877">
          <cell r="A9877" t="str">
            <v>RANDERS</v>
          </cell>
          <cell r="C9877" t="str">
            <v>HANDICAP</v>
          </cell>
          <cell r="I9877" t="str">
            <v>Passagerer</v>
          </cell>
          <cell r="V9877">
            <v>2</v>
          </cell>
        </row>
        <row r="9878">
          <cell r="A9878" t="str">
            <v>RANDERS</v>
          </cell>
          <cell r="C9878" t="str">
            <v>HANDICAP</v>
          </cell>
          <cell r="I9878" t="str">
            <v>Netto</v>
          </cell>
          <cell r="V9878">
            <v>1064.31</v>
          </cell>
        </row>
        <row r="9879">
          <cell r="A9879" t="str">
            <v>RANDERS</v>
          </cell>
          <cell r="C9879" t="str">
            <v>HANDICAP</v>
          </cell>
          <cell r="I9879" t="str">
            <v>Adm.omk</v>
          </cell>
          <cell r="V9879">
            <v>0</v>
          </cell>
        </row>
        <row r="9880">
          <cell r="A9880" t="str">
            <v>RANDERS</v>
          </cell>
          <cell r="C9880" t="str">
            <v>HANDICAP</v>
          </cell>
          <cell r="I9880" t="str">
            <v>EB</v>
          </cell>
          <cell r="V9880">
            <v>340</v>
          </cell>
        </row>
        <row r="9881">
          <cell r="A9881" t="str">
            <v>RANDERS</v>
          </cell>
          <cell r="C9881" t="str">
            <v>HANDICAP</v>
          </cell>
          <cell r="I9881" t="str">
            <v>Ture</v>
          </cell>
          <cell r="V9881">
            <v>1</v>
          </cell>
        </row>
        <row r="9882">
          <cell r="A9882" t="str">
            <v>RANDERS</v>
          </cell>
          <cell r="C9882" t="str">
            <v>HANDICAP</v>
          </cell>
          <cell r="I9882" t="str">
            <v>Rejselængde</v>
          </cell>
          <cell r="V9882">
            <v>85</v>
          </cell>
        </row>
        <row r="9883">
          <cell r="A9883" t="str">
            <v>RANDERS</v>
          </cell>
          <cell r="C9883" t="str">
            <v>HANDICAP</v>
          </cell>
          <cell r="I9883" t="str">
            <v>Passagerer</v>
          </cell>
          <cell r="V9883">
            <v>1</v>
          </cell>
        </row>
        <row r="9884">
          <cell r="A9884" t="str">
            <v>RANDERS</v>
          </cell>
          <cell r="C9884" t="str">
            <v>HANDICAP</v>
          </cell>
          <cell r="I9884" t="str">
            <v>Netto</v>
          </cell>
          <cell r="V9884">
            <v>423.67</v>
          </cell>
        </row>
        <row r="9885">
          <cell r="A9885" t="str">
            <v>RANDERS</v>
          </cell>
          <cell r="C9885" t="str">
            <v>HANDICAP</v>
          </cell>
          <cell r="I9885" t="str">
            <v>Adm.omk</v>
          </cell>
          <cell r="V9885">
            <v>0</v>
          </cell>
        </row>
        <row r="9886">
          <cell r="A9886" t="str">
            <v>RANDERS</v>
          </cell>
          <cell r="C9886" t="str">
            <v>HANDICAP</v>
          </cell>
          <cell r="I9886" t="str">
            <v>EB</v>
          </cell>
          <cell r="V9886">
            <v>328</v>
          </cell>
        </row>
        <row r="9887">
          <cell r="A9887" t="str">
            <v>RANDERS</v>
          </cell>
          <cell r="C9887" t="str">
            <v>HANDICAP</v>
          </cell>
          <cell r="I9887" t="str">
            <v>Ture</v>
          </cell>
          <cell r="V9887">
            <v>1</v>
          </cell>
        </row>
        <row r="9888">
          <cell r="A9888" t="str">
            <v>RANDERS</v>
          </cell>
          <cell r="C9888" t="str">
            <v>HANDICAP</v>
          </cell>
          <cell r="I9888" t="str">
            <v>Rejselængde</v>
          </cell>
          <cell r="V9888">
            <v>82</v>
          </cell>
        </row>
        <row r="9889">
          <cell r="A9889" t="str">
            <v>RANDERS</v>
          </cell>
          <cell r="C9889" t="str">
            <v>HANDICAP</v>
          </cell>
          <cell r="I9889" t="str">
            <v>Passagerer</v>
          </cell>
          <cell r="V9889">
            <v>1</v>
          </cell>
        </row>
        <row r="9890">
          <cell r="A9890" t="str">
            <v>RANDERS</v>
          </cell>
          <cell r="C9890" t="str">
            <v>HANDICAP</v>
          </cell>
          <cell r="I9890" t="str">
            <v>Netto</v>
          </cell>
          <cell r="V9890">
            <v>1225.05</v>
          </cell>
        </row>
        <row r="9891">
          <cell r="A9891" t="str">
            <v>RANDERS</v>
          </cell>
          <cell r="C9891" t="str">
            <v>HANDICAP</v>
          </cell>
          <cell r="I9891" t="str">
            <v>Adm.omk</v>
          </cell>
          <cell r="V9891">
            <v>0</v>
          </cell>
        </row>
        <row r="9892">
          <cell r="A9892" t="str">
            <v>RANDERS</v>
          </cell>
          <cell r="C9892" t="str">
            <v>HANDICAP</v>
          </cell>
          <cell r="I9892" t="str">
            <v>EB</v>
          </cell>
          <cell r="V9892">
            <v>736</v>
          </cell>
        </row>
        <row r="9893">
          <cell r="A9893" t="str">
            <v>RANDERS</v>
          </cell>
          <cell r="C9893" t="str">
            <v>HANDICAP</v>
          </cell>
          <cell r="I9893" t="str">
            <v>Ture</v>
          </cell>
          <cell r="V9893">
            <v>1</v>
          </cell>
        </row>
        <row r="9894">
          <cell r="A9894" t="str">
            <v>RANDERS</v>
          </cell>
          <cell r="C9894" t="str">
            <v>HANDICAP</v>
          </cell>
          <cell r="I9894" t="str">
            <v>Rejselængde</v>
          </cell>
          <cell r="V9894">
            <v>92</v>
          </cell>
        </row>
        <row r="9895">
          <cell r="A9895" t="str">
            <v>RANDERS</v>
          </cell>
          <cell r="C9895" t="str">
            <v>HANDICAP</v>
          </cell>
          <cell r="I9895" t="str">
            <v>Passagerer</v>
          </cell>
          <cell r="V9895">
            <v>3</v>
          </cell>
        </row>
        <row r="9896">
          <cell r="A9896" t="str">
            <v>RANDERS</v>
          </cell>
          <cell r="C9896" t="str">
            <v>HANDICAP</v>
          </cell>
          <cell r="I9896" t="str">
            <v>Netto</v>
          </cell>
          <cell r="V9896">
            <v>550.45000000000005</v>
          </cell>
        </row>
        <row r="9897">
          <cell r="A9897" t="str">
            <v>RANDERS</v>
          </cell>
          <cell r="C9897" t="str">
            <v>HANDICAP</v>
          </cell>
          <cell r="I9897" t="str">
            <v>Adm.omk</v>
          </cell>
          <cell r="V9897">
            <v>0</v>
          </cell>
        </row>
        <row r="9898">
          <cell r="A9898" t="str">
            <v>RANDERS</v>
          </cell>
          <cell r="C9898" t="str">
            <v>HANDICAP</v>
          </cell>
          <cell r="I9898" t="str">
            <v>EB</v>
          </cell>
          <cell r="V9898">
            <v>324</v>
          </cell>
        </row>
        <row r="9899">
          <cell r="A9899" t="str">
            <v>RANDERS</v>
          </cell>
          <cell r="C9899" t="str">
            <v>HANDICAP</v>
          </cell>
          <cell r="I9899" t="str">
            <v>Ture</v>
          </cell>
          <cell r="V9899">
            <v>1</v>
          </cell>
        </row>
        <row r="9900">
          <cell r="A9900" t="str">
            <v>RANDERS</v>
          </cell>
          <cell r="C9900" t="str">
            <v>HANDICAP</v>
          </cell>
          <cell r="I9900" t="str">
            <v>Rejselængde</v>
          </cell>
          <cell r="V9900">
            <v>81</v>
          </cell>
        </row>
        <row r="9901">
          <cell r="A9901" t="str">
            <v>RANDERS</v>
          </cell>
          <cell r="C9901" t="str">
            <v>HANDICAP</v>
          </cell>
          <cell r="I9901" t="str">
            <v>Passagerer</v>
          </cell>
          <cell r="V9901">
            <v>1</v>
          </cell>
        </row>
        <row r="9902">
          <cell r="A9902" t="str">
            <v>RANDERS</v>
          </cell>
          <cell r="C9902" t="str">
            <v>HANDICAP</v>
          </cell>
          <cell r="I9902" t="str">
            <v>Netto</v>
          </cell>
          <cell r="V9902">
            <v>804.04</v>
          </cell>
        </row>
        <row r="9903">
          <cell r="A9903" t="str">
            <v>RANDERS</v>
          </cell>
          <cell r="C9903" t="str">
            <v>HANDICAP</v>
          </cell>
          <cell r="I9903" t="str">
            <v>Adm.omk</v>
          </cell>
          <cell r="V9903">
            <v>0</v>
          </cell>
        </row>
        <row r="9904">
          <cell r="A9904" t="str">
            <v>RANDERS</v>
          </cell>
          <cell r="C9904" t="str">
            <v>HANDICAP</v>
          </cell>
          <cell r="I9904" t="str">
            <v>EB</v>
          </cell>
          <cell r="V9904">
            <v>630</v>
          </cell>
        </row>
        <row r="9905">
          <cell r="A9905" t="str">
            <v>RANDERS</v>
          </cell>
          <cell r="C9905" t="str">
            <v>HANDICAP</v>
          </cell>
          <cell r="I9905" t="str">
            <v>Ture</v>
          </cell>
          <cell r="V9905">
            <v>1</v>
          </cell>
        </row>
        <row r="9906">
          <cell r="A9906" t="str">
            <v>RANDERS</v>
          </cell>
          <cell r="C9906" t="str">
            <v>HANDICAP</v>
          </cell>
          <cell r="I9906" t="str">
            <v>Rejselængde</v>
          </cell>
          <cell r="V9906">
            <v>126</v>
          </cell>
        </row>
        <row r="9907">
          <cell r="A9907" t="str">
            <v>RANDERS</v>
          </cell>
          <cell r="C9907" t="str">
            <v>HANDICAP</v>
          </cell>
          <cell r="I9907" t="str">
            <v>Passagerer</v>
          </cell>
          <cell r="V9907">
            <v>1</v>
          </cell>
        </row>
        <row r="9908">
          <cell r="A9908" t="str">
            <v>RANDERS</v>
          </cell>
          <cell r="C9908" t="str">
            <v>HANDICAP</v>
          </cell>
          <cell r="I9908" t="str">
            <v>Netto</v>
          </cell>
          <cell r="V9908">
            <v>1502.65</v>
          </cell>
        </row>
        <row r="9909">
          <cell r="A9909" t="str">
            <v>RANDERS</v>
          </cell>
          <cell r="C9909" t="str">
            <v>HANDICAP</v>
          </cell>
          <cell r="I9909" t="str">
            <v>Adm.omk</v>
          </cell>
          <cell r="V9909">
            <v>0</v>
          </cell>
        </row>
        <row r="9910">
          <cell r="A9910" t="str">
            <v>RANDERS</v>
          </cell>
          <cell r="C9910" t="str">
            <v>HANDICAP</v>
          </cell>
          <cell r="I9910" t="str">
            <v>EB</v>
          </cell>
          <cell r="V9910">
            <v>621</v>
          </cell>
        </row>
        <row r="9911">
          <cell r="A9911" t="str">
            <v>RANDERS</v>
          </cell>
          <cell r="C9911" t="str">
            <v>HANDICAP</v>
          </cell>
          <cell r="I9911" t="str">
            <v>Ture</v>
          </cell>
          <cell r="V9911">
            <v>1</v>
          </cell>
        </row>
        <row r="9912">
          <cell r="A9912" t="str">
            <v>RANDERS</v>
          </cell>
          <cell r="C9912" t="str">
            <v>HANDICAP</v>
          </cell>
          <cell r="I9912" t="str">
            <v>Rejselængde</v>
          </cell>
          <cell r="V9912">
            <v>117</v>
          </cell>
        </row>
        <row r="9913">
          <cell r="A9913" t="str">
            <v>RANDERS</v>
          </cell>
          <cell r="C9913" t="str">
            <v>HANDICAP</v>
          </cell>
          <cell r="I9913" t="str">
            <v>Passagerer</v>
          </cell>
          <cell r="V9913">
            <v>1</v>
          </cell>
        </row>
        <row r="9914">
          <cell r="A9914" t="str">
            <v>RANDERS</v>
          </cell>
          <cell r="C9914" t="str">
            <v>HANDICAP</v>
          </cell>
          <cell r="I9914" t="str">
            <v>Netto</v>
          </cell>
          <cell r="V9914">
            <v>1726.28</v>
          </cell>
        </row>
        <row r="9915">
          <cell r="A9915" t="str">
            <v>RANDERS</v>
          </cell>
          <cell r="C9915" t="str">
            <v>HANDICAP</v>
          </cell>
          <cell r="I9915" t="str">
            <v>Adm.omk</v>
          </cell>
          <cell r="V9915">
            <v>0</v>
          </cell>
        </row>
        <row r="9916">
          <cell r="A9916" t="str">
            <v>RANDERS</v>
          </cell>
          <cell r="C9916" t="str">
            <v>HANDICAP</v>
          </cell>
          <cell r="I9916" t="str">
            <v>EB</v>
          </cell>
          <cell r="V9916">
            <v>790</v>
          </cell>
        </row>
        <row r="9917">
          <cell r="A9917" t="str">
            <v>RANDERS</v>
          </cell>
          <cell r="C9917" t="str">
            <v>HANDICAP</v>
          </cell>
          <cell r="I9917" t="str">
            <v>Ture</v>
          </cell>
          <cell r="V9917">
            <v>1</v>
          </cell>
        </row>
        <row r="9918">
          <cell r="A9918" t="str">
            <v>RANDERS</v>
          </cell>
          <cell r="C9918" t="str">
            <v>HANDICAP</v>
          </cell>
          <cell r="I9918" t="str">
            <v>Rejselængde</v>
          </cell>
          <cell r="V9918">
            <v>130</v>
          </cell>
        </row>
        <row r="9919">
          <cell r="A9919" t="str">
            <v>RANDERS</v>
          </cell>
          <cell r="C9919" t="str">
            <v>HANDICAP</v>
          </cell>
          <cell r="I9919" t="str">
            <v>Passagerer</v>
          </cell>
          <cell r="V9919">
            <v>1</v>
          </cell>
        </row>
        <row r="9920">
          <cell r="A9920" t="str">
            <v>RANDERS</v>
          </cell>
          <cell r="C9920" t="str">
            <v>HANDICAP</v>
          </cell>
          <cell r="I9920" t="str">
            <v>Netto</v>
          </cell>
          <cell r="V9920">
            <v>216.89</v>
          </cell>
        </row>
        <row r="9921">
          <cell r="A9921" t="str">
            <v>RANDERS</v>
          </cell>
          <cell r="C9921" t="str">
            <v>HANDICAP</v>
          </cell>
          <cell r="I9921" t="str">
            <v>Adm.omk</v>
          </cell>
          <cell r="V9921">
            <v>0</v>
          </cell>
        </row>
        <row r="9922">
          <cell r="A9922" t="str">
            <v>RANDERS</v>
          </cell>
          <cell r="C9922" t="str">
            <v>HANDICAP</v>
          </cell>
          <cell r="I9922" t="str">
            <v>EB</v>
          </cell>
          <cell r="V9922">
            <v>1619</v>
          </cell>
        </row>
        <row r="9923">
          <cell r="A9923" t="str">
            <v>RANDERS</v>
          </cell>
          <cell r="C9923" t="str">
            <v>HANDICAP</v>
          </cell>
          <cell r="I9923" t="str">
            <v>Ture</v>
          </cell>
          <cell r="V9923">
            <v>2</v>
          </cell>
        </row>
        <row r="9924">
          <cell r="A9924" t="str">
            <v>RANDERS</v>
          </cell>
          <cell r="C9924" t="str">
            <v>HANDICAP</v>
          </cell>
          <cell r="I9924" t="str">
            <v>Rejselængde</v>
          </cell>
          <cell r="V9924">
            <v>263</v>
          </cell>
        </row>
        <row r="9925">
          <cell r="A9925" t="str">
            <v>RANDERS</v>
          </cell>
          <cell r="C9925" t="str">
            <v>HANDICAP</v>
          </cell>
          <cell r="I9925" t="str">
            <v>Passagerer</v>
          </cell>
          <cell r="V9925">
            <v>3</v>
          </cell>
        </row>
        <row r="9926">
          <cell r="A9926" t="str">
            <v>RANDERS</v>
          </cell>
          <cell r="C9926" t="str">
            <v>HANDICAP</v>
          </cell>
          <cell r="I9926" t="str">
            <v>Netto</v>
          </cell>
          <cell r="V9926">
            <v>652.91999999999996</v>
          </cell>
        </row>
        <row r="9927">
          <cell r="A9927" t="str">
            <v>RANDERS</v>
          </cell>
          <cell r="C9927" t="str">
            <v>HANDICAP</v>
          </cell>
          <cell r="I9927" t="str">
            <v>Adm.omk</v>
          </cell>
          <cell r="V9927">
            <v>0</v>
          </cell>
        </row>
        <row r="9928">
          <cell r="A9928" t="str">
            <v>RANDERS</v>
          </cell>
          <cell r="C9928" t="str">
            <v>HANDICAP</v>
          </cell>
          <cell r="I9928" t="str">
            <v>EB</v>
          </cell>
          <cell r="V9928">
            <v>380</v>
          </cell>
        </row>
        <row r="9929">
          <cell r="A9929" t="str">
            <v>RANDERS</v>
          </cell>
          <cell r="C9929" t="str">
            <v>HANDICAP</v>
          </cell>
          <cell r="I9929" t="str">
            <v>Ture</v>
          </cell>
          <cell r="V9929">
            <v>1</v>
          </cell>
        </row>
        <row r="9930">
          <cell r="A9930" t="str">
            <v>RANDERS</v>
          </cell>
          <cell r="C9930" t="str">
            <v>HANDICAP</v>
          </cell>
          <cell r="I9930" t="str">
            <v>Rejselængde</v>
          </cell>
          <cell r="V9930">
            <v>95</v>
          </cell>
        </row>
        <row r="9931">
          <cell r="A9931" t="str">
            <v>RANDERS</v>
          </cell>
          <cell r="C9931" t="str">
            <v>HANDICAP</v>
          </cell>
          <cell r="I9931" t="str">
            <v>Passagerer</v>
          </cell>
          <cell r="V9931">
            <v>1</v>
          </cell>
        </row>
        <row r="9932">
          <cell r="A9932" t="str">
            <v>RANDERS</v>
          </cell>
          <cell r="C9932" t="str">
            <v>HANDICAP</v>
          </cell>
          <cell r="I9932" t="str">
            <v>Netto</v>
          </cell>
          <cell r="V9932">
            <v>1474.8600000000001</v>
          </cell>
        </row>
        <row r="9933">
          <cell r="A9933" t="str">
            <v>RANDERS</v>
          </cell>
          <cell r="C9933" t="str">
            <v>HANDICAP</v>
          </cell>
          <cell r="I9933" t="str">
            <v>Adm.omk</v>
          </cell>
          <cell r="V9933">
            <v>0</v>
          </cell>
        </row>
        <row r="9934">
          <cell r="A9934" t="str">
            <v>RANDERS</v>
          </cell>
          <cell r="C9934" t="str">
            <v>HANDICAP</v>
          </cell>
          <cell r="I9934" t="str">
            <v>EB</v>
          </cell>
          <cell r="V9934">
            <v>740</v>
          </cell>
        </row>
        <row r="9935">
          <cell r="A9935" t="str">
            <v>RANDERS</v>
          </cell>
          <cell r="C9935" t="str">
            <v>HANDICAP</v>
          </cell>
          <cell r="I9935" t="str">
            <v>Ture</v>
          </cell>
          <cell r="V9935">
            <v>2</v>
          </cell>
        </row>
        <row r="9936">
          <cell r="A9936" t="str">
            <v>RANDERS</v>
          </cell>
          <cell r="C9936" t="str">
            <v>HANDICAP</v>
          </cell>
          <cell r="I9936" t="str">
            <v>Rejselængde</v>
          </cell>
          <cell r="V9936">
            <v>185</v>
          </cell>
        </row>
        <row r="9937">
          <cell r="A9937" t="str">
            <v>RANDERS</v>
          </cell>
          <cell r="C9937" t="str">
            <v>HANDICAP</v>
          </cell>
          <cell r="I9937" t="str">
            <v>Passagerer</v>
          </cell>
          <cell r="V9937">
            <v>3</v>
          </cell>
        </row>
        <row r="9938">
          <cell r="A9938" t="str">
            <v>RANDERS</v>
          </cell>
          <cell r="C9938" t="str">
            <v>HANDICAP</v>
          </cell>
          <cell r="I9938" t="str">
            <v>Netto</v>
          </cell>
          <cell r="V9938">
            <v>1744.16</v>
          </cell>
        </row>
        <row r="9939">
          <cell r="A9939" t="str">
            <v>RANDERS</v>
          </cell>
          <cell r="C9939" t="str">
            <v>HANDICAP</v>
          </cell>
          <cell r="I9939" t="str">
            <v>Adm.omk</v>
          </cell>
          <cell r="V9939">
            <v>0</v>
          </cell>
        </row>
        <row r="9940">
          <cell r="A9940" t="str">
            <v>RANDERS</v>
          </cell>
          <cell r="C9940" t="str">
            <v>HANDICAP</v>
          </cell>
          <cell r="I9940" t="str">
            <v>EB</v>
          </cell>
          <cell r="V9940">
            <v>320</v>
          </cell>
        </row>
        <row r="9941">
          <cell r="A9941" t="str">
            <v>RANDERS</v>
          </cell>
          <cell r="C9941" t="str">
            <v>HANDICAP</v>
          </cell>
          <cell r="I9941" t="str">
            <v>Ture</v>
          </cell>
          <cell r="V9941">
            <v>1</v>
          </cell>
        </row>
        <row r="9942">
          <cell r="A9942" t="str">
            <v>RANDERS</v>
          </cell>
          <cell r="C9942" t="str">
            <v>HANDICAP</v>
          </cell>
          <cell r="I9942" t="str">
            <v>Rejselængde</v>
          </cell>
          <cell r="V9942">
            <v>80</v>
          </cell>
        </row>
        <row r="9943">
          <cell r="A9943" t="str">
            <v>RANDERS</v>
          </cell>
          <cell r="C9943" t="str">
            <v>HANDICAP</v>
          </cell>
          <cell r="I9943" t="str">
            <v>Passagerer</v>
          </cell>
          <cell r="V9943">
            <v>1</v>
          </cell>
        </row>
        <row r="9944">
          <cell r="A9944" t="str">
            <v>RANDERS</v>
          </cell>
          <cell r="C9944" t="str">
            <v>HANDICAP</v>
          </cell>
          <cell r="I9944" t="str">
            <v>Netto</v>
          </cell>
          <cell r="V9944">
            <v>515.70000000000005</v>
          </cell>
        </row>
        <row r="9945">
          <cell r="A9945" t="str">
            <v>RANDERS</v>
          </cell>
          <cell r="C9945" t="str">
            <v>HANDICAP</v>
          </cell>
          <cell r="I9945" t="str">
            <v>Adm.omk</v>
          </cell>
          <cell r="V9945">
            <v>0</v>
          </cell>
        </row>
        <row r="9946">
          <cell r="A9946" t="str">
            <v>RANDERS</v>
          </cell>
          <cell r="C9946" t="str">
            <v>HANDICAP</v>
          </cell>
          <cell r="I9946" t="str">
            <v>EB</v>
          </cell>
          <cell r="V9946">
            <v>304</v>
          </cell>
        </row>
        <row r="9947">
          <cell r="A9947" t="str">
            <v>RANDERS</v>
          </cell>
          <cell r="C9947" t="str">
            <v>HANDICAP</v>
          </cell>
          <cell r="I9947" t="str">
            <v>Ture</v>
          </cell>
          <cell r="V9947">
            <v>1</v>
          </cell>
        </row>
        <row r="9948">
          <cell r="A9948" t="str">
            <v>RANDERS</v>
          </cell>
          <cell r="C9948" t="str">
            <v>HANDICAP</v>
          </cell>
          <cell r="I9948" t="str">
            <v>Rejselængde</v>
          </cell>
          <cell r="V9948">
            <v>76</v>
          </cell>
        </row>
        <row r="9949">
          <cell r="A9949" t="str">
            <v>RANDERS</v>
          </cell>
          <cell r="C9949" t="str">
            <v>HANDICAP</v>
          </cell>
          <cell r="I9949" t="str">
            <v>Passagerer</v>
          </cell>
          <cell r="V9949">
            <v>1</v>
          </cell>
        </row>
        <row r="9950">
          <cell r="A9950" t="str">
            <v>RANDERS</v>
          </cell>
          <cell r="C9950" t="str">
            <v>HANDICAP</v>
          </cell>
          <cell r="I9950" t="str">
            <v>Netto</v>
          </cell>
          <cell r="V9950">
            <v>784.27</v>
          </cell>
        </row>
        <row r="9951">
          <cell r="A9951" t="str">
            <v>RANDERS</v>
          </cell>
          <cell r="C9951" t="str">
            <v>HANDICAP</v>
          </cell>
          <cell r="I9951" t="str">
            <v>Adm.omk</v>
          </cell>
          <cell r="V9951">
            <v>0</v>
          </cell>
        </row>
        <row r="9952">
          <cell r="A9952" t="str">
            <v>RANDERS</v>
          </cell>
          <cell r="C9952" t="str">
            <v>HANDICAP</v>
          </cell>
          <cell r="I9952" t="str">
            <v>EB</v>
          </cell>
          <cell r="V9952">
            <v>176</v>
          </cell>
        </row>
        <row r="9953">
          <cell r="A9953" t="str">
            <v>RANDERS</v>
          </cell>
          <cell r="C9953" t="str">
            <v>HANDICAP</v>
          </cell>
          <cell r="I9953" t="str">
            <v>Ture</v>
          </cell>
          <cell r="V9953">
            <v>1</v>
          </cell>
        </row>
        <row r="9954">
          <cell r="A9954" t="str">
            <v>RANDERS</v>
          </cell>
          <cell r="C9954" t="str">
            <v>HANDICAP</v>
          </cell>
          <cell r="I9954" t="str">
            <v>Rejselængde</v>
          </cell>
          <cell r="V9954">
            <v>44</v>
          </cell>
        </row>
        <row r="9955">
          <cell r="A9955" t="str">
            <v>RANDERS</v>
          </cell>
          <cell r="C9955" t="str">
            <v>HANDICAP</v>
          </cell>
          <cell r="I9955" t="str">
            <v>Passagerer</v>
          </cell>
          <cell r="V9955">
            <v>1</v>
          </cell>
        </row>
        <row r="9956">
          <cell r="A9956" t="str">
            <v>RANDERS</v>
          </cell>
          <cell r="C9956" t="str">
            <v>HANDICAP</v>
          </cell>
          <cell r="I9956" t="str">
            <v>Netto</v>
          </cell>
          <cell r="V9956">
            <v>285.85000000000002</v>
          </cell>
        </row>
        <row r="9957">
          <cell r="A9957" t="str">
            <v>RANDERS</v>
          </cell>
          <cell r="C9957" t="str">
            <v>HANDICAP</v>
          </cell>
          <cell r="I9957" t="str">
            <v>Adm.omk</v>
          </cell>
          <cell r="V9957">
            <v>0</v>
          </cell>
        </row>
        <row r="9958">
          <cell r="A9958" t="str">
            <v>RANDERS</v>
          </cell>
          <cell r="C9958" t="str">
            <v>HANDICAP</v>
          </cell>
          <cell r="I9958" t="str">
            <v>EB</v>
          </cell>
          <cell r="V9958">
            <v>296</v>
          </cell>
        </row>
        <row r="9959">
          <cell r="A9959" t="str">
            <v>RANDERS</v>
          </cell>
          <cell r="C9959" t="str">
            <v>HANDICAP</v>
          </cell>
          <cell r="I9959" t="str">
            <v>Ture</v>
          </cell>
          <cell r="V9959">
            <v>1</v>
          </cell>
        </row>
        <row r="9960">
          <cell r="A9960" t="str">
            <v>RANDERS</v>
          </cell>
          <cell r="C9960" t="str">
            <v>HANDICAP</v>
          </cell>
          <cell r="I9960" t="str">
            <v>Rejselængde</v>
          </cell>
          <cell r="V9960">
            <v>74</v>
          </cell>
        </row>
        <row r="9961">
          <cell r="A9961" t="str">
            <v>RANDERS</v>
          </cell>
          <cell r="C9961" t="str">
            <v>HANDICAP</v>
          </cell>
          <cell r="I9961" t="str">
            <v>Passagerer</v>
          </cell>
          <cell r="V9961">
            <v>1</v>
          </cell>
        </row>
        <row r="9962">
          <cell r="A9962" t="str">
            <v>RANDERS</v>
          </cell>
          <cell r="C9962" t="str">
            <v>HANDICAP</v>
          </cell>
          <cell r="I9962" t="str">
            <v>Netto</v>
          </cell>
          <cell r="V9962">
            <v>427.37</v>
          </cell>
        </row>
        <row r="9963">
          <cell r="A9963" t="str">
            <v>RANDERS</v>
          </cell>
          <cell r="C9963" t="str">
            <v>HANDICAP</v>
          </cell>
          <cell r="I9963" t="str">
            <v>Adm.omk</v>
          </cell>
          <cell r="V9963">
            <v>0</v>
          </cell>
        </row>
        <row r="9964">
          <cell r="A9964" t="str">
            <v>RANDERS</v>
          </cell>
          <cell r="C9964" t="str">
            <v>HANDICAP</v>
          </cell>
          <cell r="I9964" t="str">
            <v>EB</v>
          </cell>
          <cell r="V9964">
            <v>272</v>
          </cell>
        </row>
        <row r="9965">
          <cell r="A9965" t="str">
            <v>RANDERS</v>
          </cell>
          <cell r="C9965" t="str">
            <v>HANDICAP</v>
          </cell>
          <cell r="I9965" t="str">
            <v>Ture</v>
          </cell>
          <cell r="V9965">
            <v>1</v>
          </cell>
        </row>
        <row r="9966">
          <cell r="A9966" t="str">
            <v>RANDERS</v>
          </cell>
          <cell r="C9966" t="str">
            <v>HANDICAP</v>
          </cell>
          <cell r="I9966" t="str">
            <v>Rejselængde</v>
          </cell>
          <cell r="V9966">
            <v>68</v>
          </cell>
        </row>
        <row r="9967">
          <cell r="A9967" t="str">
            <v>RANDERS</v>
          </cell>
          <cell r="C9967" t="str">
            <v>HANDICAP</v>
          </cell>
          <cell r="I9967" t="str">
            <v>Passagerer</v>
          </cell>
          <cell r="V9967">
            <v>2</v>
          </cell>
        </row>
        <row r="9968">
          <cell r="A9968" t="str">
            <v>RANDERS</v>
          </cell>
          <cell r="C9968" t="str">
            <v>TELETAXI</v>
          </cell>
          <cell r="I9968" t="str">
            <v>Netto</v>
          </cell>
          <cell r="V9968">
            <v>215.61</v>
          </cell>
        </row>
        <row r="9969">
          <cell r="A9969" t="str">
            <v>RANDERS</v>
          </cell>
          <cell r="C9969" t="str">
            <v>TELETAXI</v>
          </cell>
          <cell r="I9969" t="str">
            <v>Adm.omk</v>
          </cell>
          <cell r="V9969">
            <v>32.159999999999997</v>
          </cell>
        </row>
        <row r="9970">
          <cell r="A9970" t="str">
            <v>RANDERS</v>
          </cell>
          <cell r="C9970" t="str">
            <v>TELETAXI</v>
          </cell>
          <cell r="I9970" t="str">
            <v>EB</v>
          </cell>
          <cell r="V9970">
            <v>0</v>
          </cell>
        </row>
        <row r="9971">
          <cell r="A9971" t="str">
            <v>RANDERS</v>
          </cell>
          <cell r="C9971" t="str">
            <v>TELETAXI</v>
          </cell>
          <cell r="I9971" t="str">
            <v>Ture</v>
          </cell>
          <cell r="V9971">
            <v>1</v>
          </cell>
        </row>
        <row r="9972">
          <cell r="A9972" t="str">
            <v>RANDERS</v>
          </cell>
          <cell r="C9972" t="str">
            <v>TELETAXI</v>
          </cell>
          <cell r="I9972" t="str">
            <v>Rejselængde</v>
          </cell>
          <cell r="V9972">
            <v>12</v>
          </cell>
        </row>
        <row r="9973">
          <cell r="A9973" t="str">
            <v>RANDERS</v>
          </cell>
          <cell r="C9973" t="str">
            <v>TELETAXI</v>
          </cell>
          <cell r="I9973" t="str">
            <v>Passagerer</v>
          </cell>
          <cell r="V9973">
            <v>1</v>
          </cell>
        </row>
        <row r="9974">
          <cell r="A9974" t="str">
            <v>RANDERS</v>
          </cell>
          <cell r="C9974" t="str">
            <v>HANDICAP</v>
          </cell>
          <cell r="I9974" t="str">
            <v>Netto</v>
          </cell>
          <cell r="V9974">
            <v>522.42999999999995</v>
          </cell>
        </row>
        <row r="9975">
          <cell r="A9975" t="str">
            <v>RANDERS</v>
          </cell>
          <cell r="C9975" t="str">
            <v>HANDICAP</v>
          </cell>
          <cell r="I9975" t="str">
            <v>Adm.omk</v>
          </cell>
          <cell r="V9975">
            <v>0</v>
          </cell>
        </row>
        <row r="9976">
          <cell r="A9976" t="str">
            <v>RANDERS</v>
          </cell>
          <cell r="C9976" t="str">
            <v>HANDICAP</v>
          </cell>
          <cell r="I9976" t="str">
            <v>EB</v>
          </cell>
          <cell r="V9976">
            <v>456</v>
          </cell>
        </row>
        <row r="9977">
          <cell r="A9977" t="str">
            <v>RANDERS</v>
          </cell>
          <cell r="C9977" t="str">
            <v>HANDICAP</v>
          </cell>
          <cell r="I9977" t="str">
            <v>Ture</v>
          </cell>
          <cell r="V9977">
            <v>1</v>
          </cell>
        </row>
        <row r="9978">
          <cell r="A9978" t="str">
            <v>RANDERS</v>
          </cell>
          <cell r="C9978" t="str">
            <v>HANDICAP</v>
          </cell>
          <cell r="I9978" t="str">
            <v>Rejselængde</v>
          </cell>
          <cell r="V9978">
            <v>76</v>
          </cell>
        </row>
        <row r="9979">
          <cell r="A9979" t="str">
            <v>RANDERS</v>
          </cell>
          <cell r="C9979" t="str">
            <v>HANDICAP</v>
          </cell>
          <cell r="I9979" t="str">
            <v>Passagerer</v>
          </cell>
          <cell r="V9979">
            <v>2</v>
          </cell>
        </row>
        <row r="9980">
          <cell r="A9980" t="str">
            <v>RANDERS</v>
          </cell>
          <cell r="C9980" t="str">
            <v>HANDICAP</v>
          </cell>
          <cell r="I9980" t="str">
            <v>Netto</v>
          </cell>
          <cell r="V9980">
            <v>4103.12</v>
          </cell>
        </row>
        <row r="9981">
          <cell r="A9981" t="str">
            <v>RANDERS</v>
          </cell>
          <cell r="C9981" t="str">
            <v>HANDICAP</v>
          </cell>
          <cell r="I9981" t="str">
            <v>Adm.omk</v>
          </cell>
          <cell r="V9981">
            <v>0</v>
          </cell>
        </row>
        <row r="9982">
          <cell r="A9982" t="str">
            <v>RANDERS</v>
          </cell>
          <cell r="C9982" t="str">
            <v>HANDICAP</v>
          </cell>
          <cell r="I9982" t="str">
            <v>EB</v>
          </cell>
          <cell r="V9982">
            <v>1580</v>
          </cell>
        </row>
        <row r="9983">
          <cell r="A9983" t="str">
            <v>RANDERS</v>
          </cell>
          <cell r="C9983" t="str">
            <v>HANDICAP</v>
          </cell>
          <cell r="I9983" t="str">
            <v>Ture</v>
          </cell>
          <cell r="V9983">
            <v>5</v>
          </cell>
        </row>
        <row r="9984">
          <cell r="A9984" t="str">
            <v>RANDERS</v>
          </cell>
          <cell r="C9984" t="str">
            <v>HANDICAP</v>
          </cell>
          <cell r="I9984" t="str">
            <v>Rejselængde</v>
          </cell>
          <cell r="V9984">
            <v>395</v>
          </cell>
        </row>
        <row r="9985">
          <cell r="A9985" t="str">
            <v>RANDERS</v>
          </cell>
          <cell r="C9985" t="str">
            <v>HANDICAP</v>
          </cell>
          <cell r="I9985" t="str">
            <v>Passagerer</v>
          </cell>
          <cell r="V9985">
            <v>5</v>
          </cell>
        </row>
        <row r="9986">
          <cell r="A9986" t="str">
            <v>RANDERS</v>
          </cell>
          <cell r="C9986" t="str">
            <v>HANDICAP</v>
          </cell>
          <cell r="I9986" t="str">
            <v>Netto</v>
          </cell>
          <cell r="V9986">
            <v>814.22</v>
          </cell>
        </row>
        <row r="9987">
          <cell r="A9987" t="str">
            <v>RANDERS</v>
          </cell>
          <cell r="C9987" t="str">
            <v>HANDICAP</v>
          </cell>
          <cell r="I9987" t="str">
            <v>Adm.omk</v>
          </cell>
          <cell r="V9987">
            <v>0</v>
          </cell>
        </row>
        <row r="9988">
          <cell r="A9988" t="str">
            <v>RANDERS</v>
          </cell>
          <cell r="C9988" t="str">
            <v>HANDICAP</v>
          </cell>
          <cell r="I9988" t="str">
            <v>EB</v>
          </cell>
          <cell r="V9988">
            <v>176</v>
          </cell>
        </row>
        <row r="9989">
          <cell r="A9989" t="str">
            <v>RANDERS</v>
          </cell>
          <cell r="C9989" t="str">
            <v>HANDICAP</v>
          </cell>
          <cell r="I9989" t="str">
            <v>Ture</v>
          </cell>
          <cell r="V9989">
            <v>1</v>
          </cell>
        </row>
        <row r="9990">
          <cell r="A9990" t="str">
            <v>RANDERS</v>
          </cell>
          <cell r="C9990" t="str">
            <v>HANDICAP</v>
          </cell>
          <cell r="I9990" t="str">
            <v>Rejselængde</v>
          </cell>
          <cell r="V9990">
            <v>22</v>
          </cell>
        </row>
        <row r="9991">
          <cell r="A9991" t="str">
            <v>RANDERS</v>
          </cell>
          <cell r="C9991" t="str">
            <v>HANDICAP</v>
          </cell>
          <cell r="I9991" t="str">
            <v>Passagerer</v>
          </cell>
          <cell r="V9991">
            <v>3</v>
          </cell>
        </row>
        <row r="9992">
          <cell r="A9992" t="str">
            <v>RANDERS</v>
          </cell>
          <cell r="C9992" t="str">
            <v>HANDICAP</v>
          </cell>
          <cell r="I9992" t="str">
            <v>Netto</v>
          </cell>
          <cell r="V9992">
            <v>5266.64</v>
          </cell>
        </row>
        <row r="9993">
          <cell r="A9993" t="str">
            <v>RANDERS</v>
          </cell>
          <cell r="C9993" t="str">
            <v>HANDICAP</v>
          </cell>
          <cell r="I9993" t="str">
            <v>Adm.omk</v>
          </cell>
          <cell r="V9993">
            <v>0</v>
          </cell>
        </row>
        <row r="9994">
          <cell r="A9994" t="str">
            <v>RANDERS</v>
          </cell>
          <cell r="C9994" t="str">
            <v>HANDICAP</v>
          </cell>
          <cell r="I9994" t="str">
            <v>EB</v>
          </cell>
          <cell r="V9994">
            <v>1525</v>
          </cell>
        </row>
        <row r="9995">
          <cell r="A9995" t="str">
            <v>RANDERS</v>
          </cell>
          <cell r="C9995" t="str">
            <v>HANDICAP</v>
          </cell>
          <cell r="I9995" t="str">
            <v>Ture</v>
          </cell>
          <cell r="V9995">
            <v>3</v>
          </cell>
        </row>
        <row r="9996">
          <cell r="A9996" t="str">
            <v>RANDERS</v>
          </cell>
          <cell r="C9996" t="str">
            <v>HANDICAP</v>
          </cell>
          <cell r="I9996" t="str">
            <v>Rejselængde</v>
          </cell>
          <cell r="V9996">
            <v>217</v>
          </cell>
        </row>
        <row r="9997">
          <cell r="A9997" t="str">
            <v>RANDERS</v>
          </cell>
          <cell r="C9997" t="str">
            <v>HANDICAP</v>
          </cell>
          <cell r="I9997" t="str">
            <v>Passagerer</v>
          </cell>
          <cell r="V9997">
            <v>4</v>
          </cell>
        </row>
        <row r="9998">
          <cell r="A9998" t="str">
            <v>RANDERS</v>
          </cell>
          <cell r="C9998" t="str">
            <v>HANDICAP</v>
          </cell>
          <cell r="I9998" t="str">
            <v>Netto</v>
          </cell>
          <cell r="V9998">
            <v>1110.5899999999999</v>
          </cell>
        </row>
        <row r="9999">
          <cell r="A9999" t="str">
            <v>RANDERS</v>
          </cell>
          <cell r="C9999" t="str">
            <v>HANDICAP</v>
          </cell>
          <cell r="I9999" t="str">
            <v>Adm.omk</v>
          </cell>
          <cell r="V9999">
            <v>0</v>
          </cell>
        </row>
        <row r="10000">
          <cell r="A10000" t="str">
            <v>RANDERS</v>
          </cell>
          <cell r="C10000" t="str">
            <v>HANDICAP</v>
          </cell>
          <cell r="I10000" t="str">
            <v>EB</v>
          </cell>
          <cell r="V10000">
            <v>569</v>
          </cell>
        </row>
        <row r="10001">
          <cell r="A10001" t="str">
            <v>RANDERS</v>
          </cell>
          <cell r="C10001" t="str">
            <v>HANDICAP</v>
          </cell>
          <cell r="I10001" t="str">
            <v>Ture</v>
          </cell>
          <cell r="V10001">
            <v>1</v>
          </cell>
        </row>
        <row r="10002">
          <cell r="A10002" t="str">
            <v>RANDERS</v>
          </cell>
          <cell r="C10002" t="str">
            <v>HANDICAP</v>
          </cell>
          <cell r="I10002" t="str">
            <v>Rejselængde</v>
          </cell>
          <cell r="V10002">
            <v>113</v>
          </cell>
        </row>
        <row r="10003">
          <cell r="A10003" t="str">
            <v>RANDERS</v>
          </cell>
          <cell r="C10003" t="str">
            <v>HANDICAP</v>
          </cell>
          <cell r="I10003" t="str">
            <v>Passagerer</v>
          </cell>
          <cell r="V10003">
            <v>1</v>
          </cell>
        </row>
        <row r="10004">
          <cell r="A10004" t="str">
            <v>RANDERS</v>
          </cell>
          <cell r="C10004" t="str">
            <v>HANDICAP</v>
          </cell>
          <cell r="I10004" t="str">
            <v>Netto</v>
          </cell>
          <cell r="V10004">
            <v>1450.99</v>
          </cell>
        </row>
        <row r="10005">
          <cell r="A10005" t="str">
            <v>RANDERS</v>
          </cell>
          <cell r="C10005" t="str">
            <v>HANDICAP</v>
          </cell>
          <cell r="I10005" t="str">
            <v>Adm.omk</v>
          </cell>
          <cell r="V10005">
            <v>0</v>
          </cell>
        </row>
        <row r="10006">
          <cell r="A10006" t="str">
            <v>RANDERS</v>
          </cell>
          <cell r="C10006" t="str">
            <v>HANDICAP</v>
          </cell>
          <cell r="I10006" t="str">
            <v>EB</v>
          </cell>
          <cell r="V10006">
            <v>384</v>
          </cell>
        </row>
        <row r="10007">
          <cell r="A10007" t="str">
            <v>RANDERS</v>
          </cell>
          <cell r="C10007" t="str">
            <v>HANDICAP</v>
          </cell>
          <cell r="I10007" t="str">
            <v>Ture</v>
          </cell>
          <cell r="V10007">
            <v>1</v>
          </cell>
        </row>
        <row r="10008">
          <cell r="A10008" t="str">
            <v>RANDERS</v>
          </cell>
          <cell r="C10008" t="str">
            <v>HANDICAP</v>
          </cell>
          <cell r="I10008" t="str">
            <v>Rejselængde</v>
          </cell>
          <cell r="V10008">
            <v>96</v>
          </cell>
        </row>
        <row r="10009">
          <cell r="A10009" t="str">
            <v>RANDERS</v>
          </cell>
          <cell r="C10009" t="str">
            <v>HANDICAP</v>
          </cell>
          <cell r="I10009" t="str">
            <v>Passagerer</v>
          </cell>
          <cell r="V10009">
            <v>2</v>
          </cell>
        </row>
        <row r="10010">
          <cell r="A10010" t="str">
            <v>RANDERS</v>
          </cell>
          <cell r="C10010" t="str">
            <v>HANDICAP</v>
          </cell>
          <cell r="I10010" t="str">
            <v>Netto</v>
          </cell>
          <cell r="V10010">
            <v>1574.3</v>
          </cell>
        </row>
        <row r="10011">
          <cell r="A10011" t="str">
            <v>RANDERS</v>
          </cell>
          <cell r="C10011" t="str">
            <v>HANDICAP</v>
          </cell>
          <cell r="I10011" t="str">
            <v>Adm.omk</v>
          </cell>
          <cell r="V10011">
            <v>0</v>
          </cell>
        </row>
        <row r="10012">
          <cell r="A10012" t="str">
            <v>RANDERS</v>
          </cell>
          <cell r="C10012" t="str">
            <v>HANDICAP</v>
          </cell>
          <cell r="I10012" t="str">
            <v>EB</v>
          </cell>
          <cell r="V10012">
            <v>1606</v>
          </cell>
        </row>
        <row r="10013">
          <cell r="A10013" t="str">
            <v>RANDERS</v>
          </cell>
          <cell r="C10013" t="str">
            <v>HANDICAP</v>
          </cell>
          <cell r="I10013" t="str">
            <v>Ture</v>
          </cell>
          <cell r="V10013">
            <v>2</v>
          </cell>
        </row>
        <row r="10014">
          <cell r="A10014" t="str">
            <v>RANDERS</v>
          </cell>
          <cell r="C10014" t="str">
            <v>HANDICAP</v>
          </cell>
          <cell r="I10014" t="str">
            <v>Rejselængde</v>
          </cell>
          <cell r="V10014">
            <v>262</v>
          </cell>
        </row>
        <row r="10015">
          <cell r="A10015" t="str">
            <v>RANDERS</v>
          </cell>
          <cell r="C10015" t="str">
            <v>HANDICAP</v>
          </cell>
          <cell r="I10015" t="str">
            <v>Passagerer</v>
          </cell>
          <cell r="V10015">
            <v>2</v>
          </cell>
        </row>
        <row r="10016">
          <cell r="A10016" t="str">
            <v>RANDERS</v>
          </cell>
          <cell r="C10016" t="str">
            <v>HANDICAP</v>
          </cell>
          <cell r="I10016" t="str">
            <v>Netto</v>
          </cell>
          <cell r="V10016">
            <v>410.01</v>
          </cell>
        </row>
        <row r="10017">
          <cell r="A10017" t="str">
            <v>RANDERS</v>
          </cell>
          <cell r="C10017" t="str">
            <v>HANDICAP</v>
          </cell>
          <cell r="I10017" t="str">
            <v>Adm.omk</v>
          </cell>
          <cell r="V10017">
            <v>0</v>
          </cell>
        </row>
        <row r="10018">
          <cell r="A10018" t="str">
            <v>RANDERS</v>
          </cell>
          <cell r="C10018" t="str">
            <v>HANDICAP</v>
          </cell>
          <cell r="I10018" t="str">
            <v>EB</v>
          </cell>
          <cell r="V10018">
            <v>140</v>
          </cell>
        </row>
        <row r="10019">
          <cell r="A10019" t="str">
            <v>RANDERS</v>
          </cell>
          <cell r="C10019" t="str">
            <v>HANDICAP</v>
          </cell>
          <cell r="I10019" t="str">
            <v>Ture</v>
          </cell>
          <cell r="V10019">
            <v>1</v>
          </cell>
        </row>
        <row r="10020">
          <cell r="A10020" t="str">
            <v>RANDERS</v>
          </cell>
          <cell r="C10020" t="str">
            <v>HANDICAP</v>
          </cell>
          <cell r="I10020" t="str">
            <v>Rejselængde</v>
          </cell>
          <cell r="V10020">
            <v>35</v>
          </cell>
        </row>
        <row r="10021">
          <cell r="A10021" t="str">
            <v>RANDERS</v>
          </cell>
          <cell r="C10021" t="str">
            <v>HANDICAP</v>
          </cell>
          <cell r="I10021" t="str">
            <v>Passagerer</v>
          </cell>
          <cell r="V10021">
            <v>1</v>
          </cell>
        </row>
        <row r="10022">
          <cell r="A10022" t="str">
            <v>RANDERS</v>
          </cell>
          <cell r="C10022" t="str">
            <v>HANDICAP</v>
          </cell>
          <cell r="I10022" t="str">
            <v>Netto</v>
          </cell>
          <cell r="V10022">
            <v>550.08000000000004</v>
          </cell>
        </row>
        <row r="10023">
          <cell r="A10023" t="str">
            <v>RANDERS</v>
          </cell>
          <cell r="C10023" t="str">
            <v>HANDICAP</v>
          </cell>
          <cell r="I10023" t="str">
            <v>Adm.omk</v>
          </cell>
          <cell r="V10023">
            <v>0</v>
          </cell>
        </row>
        <row r="10024">
          <cell r="A10024" t="str">
            <v>RANDERS</v>
          </cell>
          <cell r="C10024" t="str">
            <v>HANDICAP</v>
          </cell>
          <cell r="I10024" t="str">
            <v>EB</v>
          </cell>
          <cell r="V10024">
            <v>621</v>
          </cell>
        </row>
        <row r="10025">
          <cell r="A10025" t="str">
            <v>RANDERS</v>
          </cell>
          <cell r="C10025" t="str">
            <v>HANDICAP</v>
          </cell>
          <cell r="I10025" t="str">
            <v>Ture</v>
          </cell>
          <cell r="V10025">
            <v>1</v>
          </cell>
        </row>
        <row r="10026">
          <cell r="A10026" t="str">
            <v>RANDERS</v>
          </cell>
          <cell r="C10026" t="str">
            <v>HANDICAP</v>
          </cell>
          <cell r="I10026" t="str">
            <v>Rejselængde</v>
          </cell>
          <cell r="V10026">
            <v>117</v>
          </cell>
        </row>
        <row r="10027">
          <cell r="A10027" t="str">
            <v>RANDERS</v>
          </cell>
          <cell r="C10027" t="str">
            <v>HANDICAP</v>
          </cell>
          <cell r="I10027" t="str">
            <v>Passagerer</v>
          </cell>
          <cell r="V10027">
            <v>1</v>
          </cell>
        </row>
        <row r="10028">
          <cell r="A10028" t="str">
            <v>RANDERS</v>
          </cell>
          <cell r="C10028" t="str">
            <v>HANDICAP</v>
          </cell>
          <cell r="I10028" t="str">
            <v>Netto</v>
          </cell>
          <cell r="V10028">
            <v>1886.07</v>
          </cell>
        </row>
        <row r="10029">
          <cell r="A10029" t="str">
            <v>RANDERS</v>
          </cell>
          <cell r="C10029" t="str">
            <v>HANDICAP</v>
          </cell>
          <cell r="I10029" t="str">
            <v>Adm.omk</v>
          </cell>
          <cell r="V10029">
            <v>0</v>
          </cell>
        </row>
        <row r="10030">
          <cell r="A10030" t="str">
            <v>RANDERS</v>
          </cell>
          <cell r="C10030" t="str">
            <v>HANDICAP</v>
          </cell>
          <cell r="I10030" t="str">
            <v>EB</v>
          </cell>
          <cell r="V10030">
            <v>760</v>
          </cell>
        </row>
        <row r="10031">
          <cell r="A10031" t="str">
            <v>RANDERS</v>
          </cell>
          <cell r="C10031" t="str">
            <v>HANDICAP</v>
          </cell>
          <cell r="I10031" t="str">
            <v>Ture</v>
          </cell>
          <cell r="V10031">
            <v>1</v>
          </cell>
        </row>
        <row r="10032">
          <cell r="A10032" t="str">
            <v>RANDERS</v>
          </cell>
          <cell r="C10032" t="str">
            <v>HANDICAP</v>
          </cell>
          <cell r="I10032" t="str">
            <v>Rejselængde</v>
          </cell>
          <cell r="V10032">
            <v>130</v>
          </cell>
        </row>
        <row r="10033">
          <cell r="A10033" t="str">
            <v>RANDERS</v>
          </cell>
          <cell r="C10033" t="str">
            <v>HANDICAP</v>
          </cell>
          <cell r="I10033" t="str">
            <v>Passagerer</v>
          </cell>
          <cell r="V10033">
            <v>2</v>
          </cell>
        </row>
        <row r="10034">
          <cell r="A10034" t="str">
            <v>RANDERS</v>
          </cell>
          <cell r="C10034" t="str">
            <v>HANDICAP</v>
          </cell>
          <cell r="I10034" t="str">
            <v>Netto</v>
          </cell>
          <cell r="V10034">
            <v>797.47</v>
          </cell>
        </row>
        <row r="10035">
          <cell r="A10035" t="str">
            <v>RANDERS</v>
          </cell>
          <cell r="C10035" t="str">
            <v>HANDICAP</v>
          </cell>
          <cell r="I10035" t="str">
            <v>Adm.omk</v>
          </cell>
          <cell r="V10035">
            <v>0</v>
          </cell>
        </row>
        <row r="10036">
          <cell r="A10036" t="str">
            <v>RANDERS</v>
          </cell>
          <cell r="C10036" t="str">
            <v>HANDICAP</v>
          </cell>
          <cell r="I10036" t="str">
            <v>EB</v>
          </cell>
          <cell r="V10036">
            <v>530</v>
          </cell>
        </row>
        <row r="10037">
          <cell r="A10037" t="str">
            <v>RANDERS</v>
          </cell>
          <cell r="C10037" t="str">
            <v>HANDICAP</v>
          </cell>
          <cell r="I10037" t="str">
            <v>Ture</v>
          </cell>
          <cell r="V10037">
            <v>1</v>
          </cell>
        </row>
        <row r="10038">
          <cell r="A10038" t="str">
            <v>RANDERS</v>
          </cell>
          <cell r="C10038" t="str">
            <v>HANDICAP</v>
          </cell>
          <cell r="I10038" t="str">
            <v>Rejselængde</v>
          </cell>
          <cell r="V10038">
            <v>110</v>
          </cell>
        </row>
        <row r="10039">
          <cell r="A10039" t="str">
            <v>RANDERS</v>
          </cell>
          <cell r="C10039" t="str">
            <v>HANDICAP</v>
          </cell>
          <cell r="I10039" t="str">
            <v>Passagerer</v>
          </cell>
          <cell r="V10039">
            <v>1</v>
          </cell>
        </row>
        <row r="10040">
          <cell r="A10040" t="str">
            <v>RANDERS</v>
          </cell>
          <cell r="C10040" t="str">
            <v>HANDICAP</v>
          </cell>
          <cell r="I10040" t="str">
            <v>Netto</v>
          </cell>
          <cell r="V10040">
            <v>19835.32</v>
          </cell>
        </row>
        <row r="10041">
          <cell r="A10041" t="str">
            <v>RANDERS</v>
          </cell>
          <cell r="C10041" t="str">
            <v>HANDICAP</v>
          </cell>
          <cell r="I10041" t="str">
            <v>Adm.omk</v>
          </cell>
          <cell r="V10041">
            <v>0</v>
          </cell>
        </row>
        <row r="10042">
          <cell r="A10042" t="str">
            <v>RANDERS</v>
          </cell>
          <cell r="C10042" t="str">
            <v>HANDICAP</v>
          </cell>
          <cell r="I10042" t="str">
            <v>EB</v>
          </cell>
          <cell r="V10042">
            <v>2807</v>
          </cell>
        </row>
        <row r="10043">
          <cell r="A10043" t="str">
            <v>RANDERS</v>
          </cell>
          <cell r="C10043" t="str">
            <v>HANDICAP</v>
          </cell>
          <cell r="I10043" t="str">
            <v>Ture</v>
          </cell>
          <cell r="V10043">
            <v>31</v>
          </cell>
        </row>
        <row r="10044">
          <cell r="A10044" t="str">
            <v>RANDERS</v>
          </cell>
          <cell r="C10044" t="str">
            <v>HANDICAP</v>
          </cell>
          <cell r="I10044" t="str">
            <v>Rejselængde</v>
          </cell>
          <cell r="V10044">
            <v>672</v>
          </cell>
        </row>
        <row r="10045">
          <cell r="A10045" t="str">
            <v>RANDERS</v>
          </cell>
          <cell r="C10045" t="str">
            <v>HANDICAP</v>
          </cell>
          <cell r="I10045" t="str">
            <v>Passagerer</v>
          </cell>
          <cell r="V10045">
            <v>42</v>
          </cell>
        </row>
        <row r="10046">
          <cell r="A10046" t="str">
            <v>RANDERS</v>
          </cell>
          <cell r="C10046" t="str">
            <v>HANDICAP</v>
          </cell>
          <cell r="I10046" t="str">
            <v>Netto</v>
          </cell>
          <cell r="V10046">
            <v>19242.669999999998</v>
          </cell>
        </row>
        <row r="10047">
          <cell r="A10047" t="str">
            <v>RANDERS</v>
          </cell>
          <cell r="C10047" t="str">
            <v>HANDICAP</v>
          </cell>
          <cell r="I10047" t="str">
            <v>Adm.omk</v>
          </cell>
          <cell r="V10047">
            <v>0</v>
          </cell>
        </row>
        <row r="10048">
          <cell r="A10048" t="str">
            <v>RANDERS</v>
          </cell>
          <cell r="C10048" t="str">
            <v>HANDICAP</v>
          </cell>
          <cell r="I10048" t="str">
            <v>EB</v>
          </cell>
          <cell r="V10048">
            <v>5659</v>
          </cell>
        </row>
        <row r="10049">
          <cell r="A10049" t="str">
            <v>RANDERS</v>
          </cell>
          <cell r="C10049" t="str">
            <v>HANDICAP</v>
          </cell>
          <cell r="I10049" t="str">
            <v>Ture</v>
          </cell>
          <cell r="V10049">
            <v>56</v>
          </cell>
        </row>
        <row r="10050">
          <cell r="A10050" t="str">
            <v>RANDERS</v>
          </cell>
          <cell r="C10050" t="str">
            <v>HANDICAP</v>
          </cell>
          <cell r="I10050" t="str">
            <v>Rejselængde</v>
          </cell>
          <cell r="V10050">
            <v>1384</v>
          </cell>
        </row>
        <row r="10051">
          <cell r="A10051" t="str">
            <v>RANDERS</v>
          </cell>
          <cell r="C10051" t="str">
            <v>HANDICAP</v>
          </cell>
          <cell r="I10051" t="str">
            <v>Passagerer</v>
          </cell>
          <cell r="V10051">
            <v>62</v>
          </cell>
        </row>
        <row r="10052">
          <cell r="A10052" t="str">
            <v>RANDERS</v>
          </cell>
          <cell r="C10052" t="str">
            <v>HANDICAP</v>
          </cell>
          <cell r="I10052" t="str">
            <v>Netto</v>
          </cell>
          <cell r="V10052">
            <v>34979.82</v>
          </cell>
        </row>
        <row r="10053">
          <cell r="A10053" t="str">
            <v>RANDERS</v>
          </cell>
          <cell r="C10053" t="str">
            <v>HANDICAP</v>
          </cell>
          <cell r="I10053" t="str">
            <v>Adm.omk</v>
          </cell>
          <cell r="V10053">
            <v>0</v>
          </cell>
        </row>
        <row r="10054">
          <cell r="A10054" t="str">
            <v>RANDERS</v>
          </cell>
          <cell r="C10054" t="str">
            <v>HANDICAP</v>
          </cell>
          <cell r="I10054" t="str">
            <v>EB</v>
          </cell>
          <cell r="V10054">
            <v>6268</v>
          </cell>
        </row>
        <row r="10055">
          <cell r="A10055" t="str">
            <v>RANDERS</v>
          </cell>
          <cell r="C10055" t="str">
            <v>HANDICAP</v>
          </cell>
          <cell r="I10055" t="str">
            <v>Ture</v>
          </cell>
          <cell r="V10055">
            <v>61</v>
          </cell>
        </row>
        <row r="10056">
          <cell r="A10056" t="str">
            <v>RANDERS</v>
          </cell>
          <cell r="C10056" t="str">
            <v>HANDICAP</v>
          </cell>
          <cell r="I10056" t="str">
            <v>Rejselængde</v>
          </cell>
          <cell r="V10056">
            <v>1542</v>
          </cell>
        </row>
        <row r="10057">
          <cell r="A10057" t="str">
            <v>RANDERS</v>
          </cell>
          <cell r="C10057" t="str">
            <v>HANDICAP</v>
          </cell>
          <cell r="I10057" t="str">
            <v>Passagerer</v>
          </cell>
          <cell r="V10057">
            <v>66</v>
          </cell>
        </row>
        <row r="10058">
          <cell r="A10058" t="str">
            <v>RANDERS</v>
          </cell>
          <cell r="C10058" t="str">
            <v>HANDICAP</v>
          </cell>
          <cell r="I10058" t="str">
            <v>Netto</v>
          </cell>
          <cell r="V10058">
            <v>29272.19</v>
          </cell>
        </row>
        <row r="10059">
          <cell r="A10059" t="str">
            <v>RANDERS</v>
          </cell>
          <cell r="C10059" t="str">
            <v>HANDICAP</v>
          </cell>
          <cell r="I10059" t="str">
            <v>Adm.omk</v>
          </cell>
          <cell r="V10059">
            <v>0</v>
          </cell>
        </row>
        <row r="10060">
          <cell r="A10060" t="str">
            <v>RANDERS</v>
          </cell>
          <cell r="C10060" t="str">
            <v>HANDICAP</v>
          </cell>
          <cell r="I10060" t="str">
            <v>EB</v>
          </cell>
          <cell r="V10060">
            <v>6617</v>
          </cell>
        </row>
        <row r="10061">
          <cell r="A10061" t="str">
            <v>RANDERS</v>
          </cell>
          <cell r="C10061" t="str">
            <v>HANDICAP</v>
          </cell>
          <cell r="I10061" t="str">
            <v>Ture</v>
          </cell>
          <cell r="V10061">
            <v>114</v>
          </cell>
        </row>
        <row r="10062">
          <cell r="A10062" t="str">
            <v>RANDERS</v>
          </cell>
          <cell r="C10062" t="str">
            <v>HANDICAP</v>
          </cell>
          <cell r="I10062" t="str">
            <v>Rejselængde</v>
          </cell>
          <cell r="V10062">
            <v>1534</v>
          </cell>
        </row>
        <row r="10063">
          <cell r="A10063" t="str">
            <v>RANDERS</v>
          </cell>
          <cell r="C10063" t="str">
            <v>HANDICAP</v>
          </cell>
          <cell r="I10063" t="str">
            <v>Passagerer</v>
          </cell>
          <cell r="V10063">
            <v>131</v>
          </cell>
        </row>
        <row r="10064">
          <cell r="A10064" t="str">
            <v>RANDERS</v>
          </cell>
          <cell r="C10064" t="str">
            <v>HANDICAP</v>
          </cell>
          <cell r="I10064" t="str">
            <v>Netto</v>
          </cell>
          <cell r="V10064">
            <v>1180.31</v>
          </cell>
        </row>
        <row r="10065">
          <cell r="A10065" t="str">
            <v>RANDERS</v>
          </cell>
          <cell r="C10065" t="str">
            <v>HANDICAP</v>
          </cell>
          <cell r="I10065" t="str">
            <v>Adm.omk</v>
          </cell>
          <cell r="V10065">
            <v>0</v>
          </cell>
        </row>
        <row r="10066">
          <cell r="A10066" t="str">
            <v>RANDERS</v>
          </cell>
          <cell r="C10066" t="str">
            <v>HANDICAP</v>
          </cell>
          <cell r="I10066" t="str">
            <v>EB</v>
          </cell>
          <cell r="V10066">
            <v>232</v>
          </cell>
        </row>
        <row r="10067">
          <cell r="A10067" t="str">
            <v>RANDERS</v>
          </cell>
          <cell r="C10067" t="str">
            <v>HANDICAP</v>
          </cell>
          <cell r="I10067" t="str">
            <v>Ture</v>
          </cell>
          <cell r="V10067">
            <v>2</v>
          </cell>
        </row>
        <row r="10068">
          <cell r="A10068" t="str">
            <v>RANDERS</v>
          </cell>
          <cell r="C10068" t="str">
            <v>HANDICAP</v>
          </cell>
          <cell r="I10068" t="str">
            <v>Rejselængde</v>
          </cell>
          <cell r="V10068">
            <v>58</v>
          </cell>
        </row>
        <row r="10069">
          <cell r="A10069" t="str">
            <v>RANDERS</v>
          </cell>
          <cell r="C10069" t="str">
            <v>HANDICAP</v>
          </cell>
          <cell r="I10069" t="str">
            <v>Passagerer</v>
          </cell>
          <cell r="V10069">
            <v>3</v>
          </cell>
        </row>
        <row r="10070">
          <cell r="A10070" t="str">
            <v>RANDERS</v>
          </cell>
          <cell r="C10070" t="str">
            <v>HANDICAP</v>
          </cell>
          <cell r="I10070" t="str">
            <v>Netto</v>
          </cell>
          <cell r="V10070">
            <v>925.74</v>
          </cell>
        </row>
        <row r="10071">
          <cell r="A10071" t="str">
            <v>RANDERS</v>
          </cell>
          <cell r="C10071" t="str">
            <v>HANDICAP</v>
          </cell>
          <cell r="I10071" t="str">
            <v>Adm.omk</v>
          </cell>
          <cell r="V10071">
            <v>0</v>
          </cell>
        </row>
        <row r="10072">
          <cell r="A10072" t="str">
            <v>RANDERS</v>
          </cell>
          <cell r="C10072" t="str">
            <v>HANDICAP</v>
          </cell>
          <cell r="I10072" t="str">
            <v>EB</v>
          </cell>
          <cell r="V10072">
            <v>116</v>
          </cell>
        </row>
        <row r="10073">
          <cell r="A10073" t="str">
            <v>RANDERS</v>
          </cell>
          <cell r="C10073" t="str">
            <v>HANDICAP</v>
          </cell>
          <cell r="I10073" t="str">
            <v>Ture</v>
          </cell>
          <cell r="V10073">
            <v>1</v>
          </cell>
        </row>
        <row r="10074">
          <cell r="A10074" t="str">
            <v>RANDERS</v>
          </cell>
          <cell r="C10074" t="str">
            <v>HANDICAP</v>
          </cell>
          <cell r="I10074" t="str">
            <v>Rejselængde</v>
          </cell>
          <cell r="V10074">
            <v>29</v>
          </cell>
        </row>
        <row r="10075">
          <cell r="A10075" t="str">
            <v>RANDERS</v>
          </cell>
          <cell r="C10075" t="str">
            <v>HANDICAP</v>
          </cell>
          <cell r="I10075" t="str">
            <v>Passagerer</v>
          </cell>
          <cell r="V10075">
            <v>2</v>
          </cell>
        </row>
        <row r="10076">
          <cell r="A10076" t="str">
            <v>RANDERS</v>
          </cell>
          <cell r="C10076" t="str">
            <v>HANDICAP</v>
          </cell>
          <cell r="I10076" t="str">
            <v>Netto</v>
          </cell>
          <cell r="V10076">
            <v>195.93</v>
          </cell>
        </row>
        <row r="10077">
          <cell r="A10077" t="str">
            <v>RANDERS</v>
          </cell>
          <cell r="C10077" t="str">
            <v>HANDICAP</v>
          </cell>
          <cell r="I10077" t="str">
            <v>Adm.omk</v>
          </cell>
          <cell r="V10077">
            <v>0</v>
          </cell>
        </row>
        <row r="10078">
          <cell r="A10078" t="str">
            <v>RANDERS</v>
          </cell>
          <cell r="C10078" t="str">
            <v>HANDICAP</v>
          </cell>
          <cell r="I10078" t="str">
            <v>EB</v>
          </cell>
          <cell r="V10078">
            <v>186</v>
          </cell>
        </row>
        <row r="10079">
          <cell r="A10079" t="str">
            <v>RANDERS</v>
          </cell>
          <cell r="C10079" t="str">
            <v>HANDICAP</v>
          </cell>
          <cell r="I10079" t="str">
            <v>Ture</v>
          </cell>
          <cell r="V10079">
            <v>1</v>
          </cell>
        </row>
        <row r="10080">
          <cell r="A10080" t="str">
            <v>RANDERS</v>
          </cell>
          <cell r="C10080" t="str">
            <v>HANDICAP</v>
          </cell>
          <cell r="I10080" t="str">
            <v>Rejselængde</v>
          </cell>
          <cell r="V10080">
            <v>31</v>
          </cell>
        </row>
        <row r="10081">
          <cell r="A10081" t="str">
            <v>RANDERS</v>
          </cell>
          <cell r="C10081" t="str">
            <v>HANDICAP</v>
          </cell>
          <cell r="I10081" t="str">
            <v>Passagerer</v>
          </cell>
          <cell r="V10081">
            <v>2</v>
          </cell>
        </row>
        <row r="10082">
          <cell r="A10082" t="str">
            <v>RANDERS</v>
          </cell>
          <cell r="C10082" t="str">
            <v>HANDICAP</v>
          </cell>
          <cell r="I10082" t="str">
            <v>Netto</v>
          </cell>
          <cell r="V10082">
            <v>1000.08</v>
          </cell>
        </row>
        <row r="10083">
          <cell r="A10083" t="str">
            <v>RANDERS</v>
          </cell>
          <cell r="C10083" t="str">
            <v>HANDICAP</v>
          </cell>
          <cell r="I10083" t="str">
            <v>Adm.omk</v>
          </cell>
          <cell r="V10083">
            <v>0</v>
          </cell>
        </row>
        <row r="10084">
          <cell r="A10084" t="str">
            <v>RANDERS</v>
          </cell>
          <cell r="C10084" t="str">
            <v>HANDICAP</v>
          </cell>
          <cell r="I10084" t="str">
            <v>EB</v>
          </cell>
          <cell r="V10084">
            <v>792</v>
          </cell>
        </row>
        <row r="10085">
          <cell r="A10085" t="str">
            <v>RANDERS</v>
          </cell>
          <cell r="C10085" t="str">
            <v>HANDICAP</v>
          </cell>
          <cell r="I10085" t="str">
            <v>Ture</v>
          </cell>
          <cell r="V10085">
            <v>2</v>
          </cell>
        </row>
        <row r="10086">
          <cell r="A10086" t="str">
            <v>RANDERS</v>
          </cell>
          <cell r="C10086" t="str">
            <v>HANDICAP</v>
          </cell>
          <cell r="I10086" t="str">
            <v>Rejselængde</v>
          </cell>
          <cell r="V10086">
            <v>198</v>
          </cell>
        </row>
        <row r="10087">
          <cell r="A10087" t="str">
            <v>RANDERS</v>
          </cell>
          <cell r="C10087" t="str">
            <v>HANDICAP</v>
          </cell>
          <cell r="I10087" t="str">
            <v>Passagerer</v>
          </cell>
          <cell r="V10087">
            <v>2</v>
          </cell>
        </row>
        <row r="10088">
          <cell r="A10088" t="str">
            <v>RANDERS</v>
          </cell>
          <cell r="C10088" t="str">
            <v>HANDICAP</v>
          </cell>
          <cell r="I10088" t="str">
            <v>Netto</v>
          </cell>
          <cell r="V10088">
            <v>13130.75</v>
          </cell>
        </row>
        <row r="10089">
          <cell r="A10089" t="str">
            <v>RANDERS</v>
          </cell>
          <cell r="C10089" t="str">
            <v>HANDICAP</v>
          </cell>
          <cell r="I10089" t="str">
            <v>Adm.omk</v>
          </cell>
          <cell r="V10089">
            <v>0</v>
          </cell>
        </row>
        <row r="10090">
          <cell r="A10090" t="str">
            <v>RANDERS</v>
          </cell>
          <cell r="C10090" t="str">
            <v>HANDICAP</v>
          </cell>
          <cell r="I10090" t="str">
            <v>EB</v>
          </cell>
          <cell r="V10090">
            <v>2440</v>
          </cell>
        </row>
        <row r="10091">
          <cell r="A10091" t="str">
            <v>RANDERS</v>
          </cell>
          <cell r="C10091" t="str">
            <v>HANDICAP</v>
          </cell>
          <cell r="I10091" t="str">
            <v>Ture</v>
          </cell>
          <cell r="V10091">
            <v>14</v>
          </cell>
        </row>
        <row r="10092">
          <cell r="A10092" t="str">
            <v>RANDERS</v>
          </cell>
          <cell r="C10092" t="str">
            <v>HANDICAP</v>
          </cell>
          <cell r="I10092" t="str">
            <v>Rejselængde</v>
          </cell>
          <cell r="V10092">
            <v>610</v>
          </cell>
        </row>
        <row r="10093">
          <cell r="A10093" t="str">
            <v>RANDERS</v>
          </cell>
          <cell r="C10093" t="str">
            <v>HANDICAP</v>
          </cell>
          <cell r="I10093" t="str">
            <v>Passagerer</v>
          </cell>
          <cell r="V10093">
            <v>23</v>
          </cell>
        </row>
        <row r="10094">
          <cell r="A10094" t="str">
            <v>RANDERS</v>
          </cell>
          <cell r="C10094" t="str">
            <v>HANDICAP</v>
          </cell>
          <cell r="I10094" t="str">
            <v>Netto</v>
          </cell>
          <cell r="V10094">
            <v>7764.02</v>
          </cell>
        </row>
        <row r="10095">
          <cell r="A10095" t="str">
            <v>RANDERS</v>
          </cell>
          <cell r="C10095" t="str">
            <v>HANDICAP</v>
          </cell>
          <cell r="I10095" t="str">
            <v>Adm.omk</v>
          </cell>
          <cell r="V10095">
            <v>0</v>
          </cell>
        </row>
        <row r="10096">
          <cell r="A10096" t="str">
            <v>RANDERS</v>
          </cell>
          <cell r="C10096" t="str">
            <v>HANDICAP</v>
          </cell>
          <cell r="I10096" t="str">
            <v>EB</v>
          </cell>
          <cell r="V10096">
            <v>2856</v>
          </cell>
        </row>
        <row r="10097">
          <cell r="A10097" t="str">
            <v>RANDERS</v>
          </cell>
          <cell r="C10097" t="str">
            <v>HANDICAP</v>
          </cell>
          <cell r="I10097" t="str">
            <v>Ture</v>
          </cell>
          <cell r="V10097">
            <v>20</v>
          </cell>
        </row>
        <row r="10098">
          <cell r="A10098" t="str">
            <v>RANDERS</v>
          </cell>
          <cell r="C10098" t="str">
            <v>HANDICAP</v>
          </cell>
          <cell r="I10098" t="str">
            <v>Rejselængde</v>
          </cell>
          <cell r="V10098">
            <v>696</v>
          </cell>
        </row>
        <row r="10099">
          <cell r="A10099" t="str">
            <v>RANDERS</v>
          </cell>
          <cell r="C10099" t="str">
            <v>HANDICAP</v>
          </cell>
          <cell r="I10099" t="str">
            <v>Passagerer</v>
          </cell>
          <cell r="V10099">
            <v>22</v>
          </cell>
        </row>
        <row r="10100">
          <cell r="A10100" t="str">
            <v>RANDERS</v>
          </cell>
          <cell r="C10100" t="str">
            <v>HANDICAP</v>
          </cell>
          <cell r="I10100" t="str">
            <v>Netto</v>
          </cell>
          <cell r="V10100">
            <v>8164.04</v>
          </cell>
        </row>
        <row r="10101">
          <cell r="A10101" t="str">
            <v>RANDERS</v>
          </cell>
          <cell r="C10101" t="str">
            <v>HANDICAP</v>
          </cell>
          <cell r="I10101" t="str">
            <v>Adm.omk</v>
          </cell>
          <cell r="V10101">
            <v>0</v>
          </cell>
        </row>
        <row r="10102">
          <cell r="A10102" t="str">
            <v>RANDERS</v>
          </cell>
          <cell r="C10102" t="str">
            <v>HANDICAP</v>
          </cell>
          <cell r="I10102" t="str">
            <v>EB</v>
          </cell>
          <cell r="V10102">
            <v>2188</v>
          </cell>
        </row>
        <row r="10103">
          <cell r="A10103" t="str">
            <v>RANDERS</v>
          </cell>
          <cell r="C10103" t="str">
            <v>HANDICAP</v>
          </cell>
          <cell r="I10103" t="str">
            <v>Ture</v>
          </cell>
          <cell r="V10103">
            <v>13</v>
          </cell>
        </row>
        <row r="10104">
          <cell r="A10104" t="str">
            <v>RANDERS</v>
          </cell>
          <cell r="C10104" t="str">
            <v>HANDICAP</v>
          </cell>
          <cell r="I10104" t="str">
            <v>Rejselængde</v>
          </cell>
          <cell r="V10104">
            <v>414</v>
          </cell>
        </row>
        <row r="10105">
          <cell r="A10105" t="str">
            <v>RANDERS</v>
          </cell>
          <cell r="C10105" t="str">
            <v>HANDICAP</v>
          </cell>
          <cell r="I10105" t="str">
            <v>Passagerer</v>
          </cell>
          <cell r="V10105">
            <v>21</v>
          </cell>
        </row>
        <row r="10106">
          <cell r="A10106" t="str">
            <v>RANDERS</v>
          </cell>
          <cell r="C10106" t="str">
            <v>HANDICAP</v>
          </cell>
          <cell r="I10106" t="str">
            <v>Netto</v>
          </cell>
          <cell r="V10106">
            <v>5695.7799999999988</v>
          </cell>
        </row>
        <row r="10107">
          <cell r="A10107" t="str">
            <v>RANDERS</v>
          </cell>
          <cell r="C10107" t="str">
            <v>HANDICAP</v>
          </cell>
          <cell r="I10107" t="str">
            <v>Adm.omk</v>
          </cell>
          <cell r="V10107">
            <v>0</v>
          </cell>
        </row>
        <row r="10108">
          <cell r="A10108" t="str">
            <v>RANDERS</v>
          </cell>
          <cell r="C10108" t="str">
            <v>HANDICAP</v>
          </cell>
          <cell r="I10108" t="str">
            <v>EB</v>
          </cell>
          <cell r="V10108">
            <v>1804</v>
          </cell>
        </row>
        <row r="10109">
          <cell r="A10109" t="str">
            <v>RANDERS</v>
          </cell>
          <cell r="C10109" t="str">
            <v>HANDICAP</v>
          </cell>
          <cell r="I10109" t="str">
            <v>Ture</v>
          </cell>
          <cell r="V10109">
            <v>14</v>
          </cell>
        </row>
        <row r="10110">
          <cell r="A10110" t="str">
            <v>RANDERS</v>
          </cell>
          <cell r="C10110" t="str">
            <v>HANDICAP</v>
          </cell>
          <cell r="I10110" t="str">
            <v>Rejselængde</v>
          </cell>
          <cell r="V10110">
            <v>451</v>
          </cell>
        </row>
        <row r="10111">
          <cell r="A10111" t="str">
            <v>RANDERS</v>
          </cell>
          <cell r="C10111" t="str">
            <v>HANDICAP</v>
          </cell>
          <cell r="I10111" t="str">
            <v>Passagerer</v>
          </cell>
          <cell r="V10111">
            <v>16</v>
          </cell>
        </row>
        <row r="10112">
          <cell r="A10112" t="str">
            <v>RANDERS</v>
          </cell>
          <cell r="C10112" t="str">
            <v>HANDICAP</v>
          </cell>
          <cell r="I10112" t="str">
            <v>Netto</v>
          </cell>
          <cell r="V10112">
            <v>827.48</v>
          </cell>
        </row>
        <row r="10113">
          <cell r="A10113" t="str">
            <v>RANDERS</v>
          </cell>
          <cell r="C10113" t="str">
            <v>HANDICAP</v>
          </cell>
          <cell r="I10113" t="str">
            <v>Adm.omk</v>
          </cell>
          <cell r="V10113">
            <v>0</v>
          </cell>
        </row>
        <row r="10114">
          <cell r="A10114" t="str">
            <v>RANDERS</v>
          </cell>
          <cell r="C10114" t="str">
            <v>HANDICAP</v>
          </cell>
          <cell r="I10114" t="str">
            <v>EB</v>
          </cell>
          <cell r="V10114">
            <v>156</v>
          </cell>
        </row>
        <row r="10115">
          <cell r="A10115" t="str">
            <v>RANDERS</v>
          </cell>
          <cell r="C10115" t="str">
            <v>HANDICAP</v>
          </cell>
          <cell r="I10115" t="str">
            <v>Ture</v>
          </cell>
          <cell r="V10115">
            <v>2</v>
          </cell>
        </row>
        <row r="10116">
          <cell r="A10116" t="str">
            <v>RANDERS</v>
          </cell>
          <cell r="C10116" t="str">
            <v>HANDICAP</v>
          </cell>
          <cell r="I10116" t="str">
            <v>Rejselængde</v>
          </cell>
          <cell r="V10116">
            <v>39</v>
          </cell>
        </row>
        <row r="10117">
          <cell r="A10117" t="str">
            <v>RANDERS</v>
          </cell>
          <cell r="C10117" t="str">
            <v>HANDICAP</v>
          </cell>
          <cell r="I10117" t="str">
            <v>Passagerer</v>
          </cell>
          <cell r="V10117">
            <v>3</v>
          </cell>
        </row>
        <row r="10118">
          <cell r="A10118" t="str">
            <v>RANDERS</v>
          </cell>
          <cell r="C10118" t="str">
            <v>HANDICAP</v>
          </cell>
          <cell r="I10118" t="str">
            <v>Netto</v>
          </cell>
          <cell r="V10118">
            <v>662.13</v>
          </cell>
        </row>
        <row r="10119">
          <cell r="A10119" t="str">
            <v>RANDERS</v>
          </cell>
          <cell r="C10119" t="str">
            <v>HANDICAP</v>
          </cell>
          <cell r="I10119" t="str">
            <v>Adm.omk</v>
          </cell>
          <cell r="V10119">
            <v>0</v>
          </cell>
        </row>
        <row r="10120">
          <cell r="A10120" t="str">
            <v>RANDERS</v>
          </cell>
          <cell r="C10120" t="str">
            <v>HANDICAP</v>
          </cell>
          <cell r="I10120" t="str">
            <v>EB</v>
          </cell>
          <cell r="V10120">
            <v>296</v>
          </cell>
        </row>
        <row r="10121">
          <cell r="A10121" t="str">
            <v>RANDERS</v>
          </cell>
          <cell r="C10121" t="str">
            <v>HANDICAP</v>
          </cell>
          <cell r="I10121" t="str">
            <v>Ture</v>
          </cell>
          <cell r="V10121">
            <v>2</v>
          </cell>
        </row>
        <row r="10122">
          <cell r="A10122" t="str">
            <v>RANDERS</v>
          </cell>
          <cell r="C10122" t="str">
            <v>HANDICAP</v>
          </cell>
          <cell r="I10122" t="str">
            <v>Rejselængde</v>
          </cell>
          <cell r="V10122">
            <v>74</v>
          </cell>
        </row>
        <row r="10123">
          <cell r="A10123" t="str">
            <v>RANDERS</v>
          </cell>
          <cell r="C10123" t="str">
            <v>HANDICAP</v>
          </cell>
          <cell r="I10123" t="str">
            <v>Passagerer</v>
          </cell>
          <cell r="V10123">
            <v>3</v>
          </cell>
        </row>
        <row r="10124">
          <cell r="A10124" t="str">
            <v>RANDERS</v>
          </cell>
          <cell r="C10124" t="str">
            <v>HANDICAP</v>
          </cell>
          <cell r="I10124" t="str">
            <v>Netto</v>
          </cell>
          <cell r="V10124">
            <v>1665.54</v>
          </cell>
        </row>
        <row r="10125">
          <cell r="A10125" t="str">
            <v>RANDERS</v>
          </cell>
          <cell r="C10125" t="str">
            <v>HANDICAP</v>
          </cell>
          <cell r="I10125" t="str">
            <v>Adm.omk</v>
          </cell>
          <cell r="V10125">
            <v>0</v>
          </cell>
        </row>
        <row r="10126">
          <cell r="A10126" t="str">
            <v>RANDERS</v>
          </cell>
          <cell r="C10126" t="str">
            <v>HANDICAP</v>
          </cell>
          <cell r="I10126" t="str">
            <v>EB</v>
          </cell>
          <cell r="V10126">
            <v>1102</v>
          </cell>
        </row>
        <row r="10127">
          <cell r="A10127" t="str">
            <v>RANDERS</v>
          </cell>
          <cell r="C10127" t="str">
            <v>HANDICAP</v>
          </cell>
          <cell r="I10127" t="str">
            <v>Ture</v>
          </cell>
          <cell r="V10127">
            <v>1</v>
          </cell>
        </row>
        <row r="10128">
          <cell r="A10128" t="str">
            <v>RANDERS</v>
          </cell>
          <cell r="C10128" t="str">
            <v>HANDICAP</v>
          </cell>
          <cell r="I10128" t="str">
            <v>Rejselængde</v>
          </cell>
          <cell r="V10128">
            <v>154</v>
          </cell>
        </row>
        <row r="10129">
          <cell r="A10129" t="str">
            <v>RANDERS</v>
          </cell>
          <cell r="C10129" t="str">
            <v>HANDICAP</v>
          </cell>
          <cell r="I10129" t="str">
            <v>Passagerer</v>
          </cell>
          <cell r="V10129">
            <v>2</v>
          </cell>
        </row>
        <row r="10130">
          <cell r="A10130" t="str">
            <v>RANDERS</v>
          </cell>
          <cell r="C10130" t="str">
            <v>HANDICAP</v>
          </cell>
          <cell r="I10130" t="str">
            <v>Netto</v>
          </cell>
          <cell r="V10130">
            <v>6906.0300000000007</v>
          </cell>
        </row>
        <row r="10131">
          <cell r="A10131" t="str">
            <v>RANDERS</v>
          </cell>
          <cell r="C10131" t="str">
            <v>HANDICAP</v>
          </cell>
          <cell r="I10131" t="str">
            <v>Adm.omk</v>
          </cell>
          <cell r="V10131">
            <v>0</v>
          </cell>
        </row>
        <row r="10132">
          <cell r="A10132" t="str">
            <v>RANDERS</v>
          </cell>
          <cell r="C10132" t="str">
            <v>HANDICAP</v>
          </cell>
          <cell r="I10132" t="str">
            <v>EB</v>
          </cell>
          <cell r="V10132">
            <v>7606</v>
          </cell>
        </row>
        <row r="10133">
          <cell r="A10133" t="str">
            <v>RANDERS</v>
          </cell>
          <cell r="C10133" t="str">
            <v>HANDICAP</v>
          </cell>
          <cell r="I10133" t="str">
            <v>Ture</v>
          </cell>
          <cell r="V10133">
            <v>7</v>
          </cell>
        </row>
        <row r="10134">
          <cell r="A10134" t="str">
            <v>RANDERS</v>
          </cell>
          <cell r="C10134" t="str">
            <v>HANDICAP</v>
          </cell>
          <cell r="I10134" t="str">
            <v>Rejselængde</v>
          </cell>
          <cell r="V10134">
            <v>1078</v>
          </cell>
        </row>
        <row r="10135">
          <cell r="A10135" t="str">
            <v>RANDERS</v>
          </cell>
          <cell r="C10135" t="str">
            <v>HANDICAP</v>
          </cell>
          <cell r="I10135" t="str">
            <v>Passagerer</v>
          </cell>
          <cell r="V10135">
            <v>13</v>
          </cell>
        </row>
        <row r="10136">
          <cell r="A10136" t="str">
            <v>RANDERS</v>
          </cell>
          <cell r="C10136" t="str">
            <v>HANDICAP</v>
          </cell>
          <cell r="I10136" t="str">
            <v>Netto</v>
          </cell>
          <cell r="V10136">
            <v>891.81</v>
          </cell>
        </row>
        <row r="10137">
          <cell r="A10137" t="str">
            <v>RANDERS</v>
          </cell>
          <cell r="C10137" t="str">
            <v>HANDICAP</v>
          </cell>
          <cell r="I10137" t="str">
            <v>Adm.omk</v>
          </cell>
          <cell r="V10137">
            <v>0</v>
          </cell>
        </row>
        <row r="10138">
          <cell r="A10138" t="str">
            <v>RANDERS</v>
          </cell>
          <cell r="C10138" t="str">
            <v>HANDICAP</v>
          </cell>
          <cell r="I10138" t="str">
            <v>EB</v>
          </cell>
          <cell r="V10138">
            <v>2646</v>
          </cell>
        </row>
        <row r="10139">
          <cell r="A10139" t="str">
            <v>RANDERS</v>
          </cell>
          <cell r="C10139" t="str">
            <v>HANDICAP</v>
          </cell>
          <cell r="I10139" t="str">
            <v>Ture</v>
          </cell>
          <cell r="V10139">
            <v>2</v>
          </cell>
        </row>
        <row r="10140">
          <cell r="A10140" t="str">
            <v>RANDERS</v>
          </cell>
          <cell r="C10140" t="str">
            <v>HANDICAP</v>
          </cell>
          <cell r="I10140" t="str">
            <v>Rejselængde</v>
          </cell>
          <cell r="V10140">
            <v>342</v>
          </cell>
        </row>
        <row r="10141">
          <cell r="A10141" t="str">
            <v>RANDERS</v>
          </cell>
          <cell r="C10141" t="str">
            <v>HANDICAP</v>
          </cell>
          <cell r="I10141" t="str">
            <v>Passagerer</v>
          </cell>
          <cell r="V10141">
            <v>4</v>
          </cell>
        </row>
        <row r="10142">
          <cell r="A10142" t="str">
            <v>RANDERS</v>
          </cell>
          <cell r="C10142" t="str">
            <v>HANDICAP</v>
          </cell>
          <cell r="I10142" t="str">
            <v>Netto</v>
          </cell>
          <cell r="V10142">
            <v>7361.93</v>
          </cell>
        </row>
        <row r="10143">
          <cell r="A10143" t="str">
            <v>RANDERS</v>
          </cell>
          <cell r="C10143" t="str">
            <v>HANDICAP</v>
          </cell>
          <cell r="I10143" t="str">
            <v>Adm.omk</v>
          </cell>
          <cell r="V10143">
            <v>0</v>
          </cell>
        </row>
        <row r="10144">
          <cell r="A10144" t="str">
            <v>RANDERS</v>
          </cell>
          <cell r="C10144" t="str">
            <v>HANDICAP</v>
          </cell>
          <cell r="I10144" t="str">
            <v>EB</v>
          </cell>
          <cell r="V10144">
            <v>2032</v>
          </cell>
        </row>
        <row r="10145">
          <cell r="A10145" t="str">
            <v>RANDERS</v>
          </cell>
          <cell r="C10145" t="str">
            <v>HANDICAP</v>
          </cell>
          <cell r="I10145" t="str">
            <v>Ture</v>
          </cell>
          <cell r="V10145">
            <v>8</v>
          </cell>
        </row>
        <row r="10146">
          <cell r="A10146" t="str">
            <v>RANDERS</v>
          </cell>
          <cell r="C10146" t="str">
            <v>HANDICAP</v>
          </cell>
          <cell r="I10146" t="str">
            <v>Rejselængde</v>
          </cell>
          <cell r="V10146">
            <v>460</v>
          </cell>
        </row>
        <row r="10147">
          <cell r="A10147" t="str">
            <v>RANDERS</v>
          </cell>
          <cell r="C10147" t="str">
            <v>HANDICAP</v>
          </cell>
          <cell r="I10147" t="str">
            <v>Passagerer</v>
          </cell>
          <cell r="V10147">
            <v>9</v>
          </cell>
        </row>
        <row r="10148">
          <cell r="A10148" t="str">
            <v>RANDERS</v>
          </cell>
          <cell r="C10148" t="str">
            <v>HANDICAP</v>
          </cell>
          <cell r="I10148" t="str">
            <v>Netto</v>
          </cell>
          <cell r="V10148">
            <v>11741.39</v>
          </cell>
        </row>
        <row r="10149">
          <cell r="A10149" t="str">
            <v>RANDERS</v>
          </cell>
          <cell r="C10149" t="str">
            <v>HANDICAP</v>
          </cell>
          <cell r="I10149" t="str">
            <v>Adm.omk</v>
          </cell>
          <cell r="V10149">
            <v>0</v>
          </cell>
        </row>
        <row r="10150">
          <cell r="A10150" t="str">
            <v>RANDERS</v>
          </cell>
          <cell r="C10150" t="str">
            <v>HANDICAP</v>
          </cell>
          <cell r="I10150" t="str">
            <v>EB</v>
          </cell>
          <cell r="V10150">
            <v>6014</v>
          </cell>
        </row>
        <row r="10151">
          <cell r="A10151" t="str">
            <v>RANDERS</v>
          </cell>
          <cell r="C10151" t="str">
            <v>HANDICAP</v>
          </cell>
          <cell r="I10151" t="str">
            <v>Ture</v>
          </cell>
          <cell r="V10151">
            <v>23</v>
          </cell>
        </row>
        <row r="10152">
          <cell r="A10152" t="str">
            <v>RANDERS</v>
          </cell>
          <cell r="C10152" t="str">
            <v>HANDICAP</v>
          </cell>
          <cell r="I10152" t="str">
            <v>Rejselængde</v>
          </cell>
          <cell r="V10152">
            <v>1422</v>
          </cell>
        </row>
        <row r="10153">
          <cell r="A10153" t="str">
            <v>RANDERS</v>
          </cell>
          <cell r="C10153" t="str">
            <v>HANDICAP</v>
          </cell>
          <cell r="I10153" t="str">
            <v>Passagerer</v>
          </cell>
          <cell r="V10153">
            <v>26</v>
          </cell>
        </row>
        <row r="10154">
          <cell r="A10154" t="str">
            <v>RANDERS</v>
          </cell>
          <cell r="C10154" t="str">
            <v>HANDICAP</v>
          </cell>
          <cell r="I10154" t="str">
            <v>Netto</v>
          </cell>
          <cell r="V10154">
            <v>4587.1499999999996</v>
          </cell>
        </row>
        <row r="10155">
          <cell r="A10155" t="str">
            <v>RANDERS</v>
          </cell>
          <cell r="C10155" t="str">
            <v>HANDICAP</v>
          </cell>
          <cell r="I10155" t="str">
            <v>Adm.omk</v>
          </cell>
          <cell r="V10155">
            <v>0</v>
          </cell>
        </row>
        <row r="10156">
          <cell r="A10156" t="str">
            <v>RANDERS</v>
          </cell>
          <cell r="C10156" t="str">
            <v>HANDICAP</v>
          </cell>
          <cell r="I10156" t="str">
            <v>EB</v>
          </cell>
          <cell r="V10156">
            <v>1508</v>
          </cell>
        </row>
        <row r="10157">
          <cell r="A10157" t="str">
            <v>RANDERS</v>
          </cell>
          <cell r="C10157" t="str">
            <v>HANDICAP</v>
          </cell>
          <cell r="I10157" t="str">
            <v>Ture</v>
          </cell>
          <cell r="V10157">
            <v>6</v>
          </cell>
        </row>
        <row r="10158">
          <cell r="A10158" t="str">
            <v>RANDERS</v>
          </cell>
          <cell r="C10158" t="str">
            <v>HANDICAP</v>
          </cell>
          <cell r="I10158" t="str">
            <v>Rejselængde</v>
          </cell>
          <cell r="V10158">
            <v>311</v>
          </cell>
        </row>
        <row r="10159">
          <cell r="A10159" t="str">
            <v>RANDERS</v>
          </cell>
          <cell r="C10159" t="str">
            <v>HANDICAP</v>
          </cell>
          <cell r="I10159" t="str">
            <v>Passagerer</v>
          </cell>
          <cell r="V10159">
            <v>7</v>
          </cell>
        </row>
        <row r="10160">
          <cell r="A10160" t="str">
            <v>RANDERS</v>
          </cell>
          <cell r="C10160" t="str">
            <v>HANDICAP</v>
          </cell>
          <cell r="I10160" t="str">
            <v>Netto</v>
          </cell>
          <cell r="V10160">
            <v>479.54</v>
          </cell>
        </row>
        <row r="10161">
          <cell r="A10161" t="str">
            <v>RANDERS</v>
          </cell>
          <cell r="C10161" t="str">
            <v>HANDICAP</v>
          </cell>
          <cell r="I10161" t="str">
            <v>Adm.omk</v>
          </cell>
          <cell r="V10161">
            <v>0</v>
          </cell>
        </row>
        <row r="10162">
          <cell r="A10162" t="str">
            <v>RANDERS</v>
          </cell>
          <cell r="C10162" t="str">
            <v>HANDICAP</v>
          </cell>
          <cell r="I10162" t="str">
            <v>EB</v>
          </cell>
          <cell r="V10162">
            <v>236</v>
          </cell>
        </row>
        <row r="10163">
          <cell r="A10163" t="str">
            <v>RANDERS</v>
          </cell>
          <cell r="C10163" t="str">
            <v>HANDICAP</v>
          </cell>
          <cell r="I10163" t="str">
            <v>Ture</v>
          </cell>
          <cell r="V10163">
            <v>1</v>
          </cell>
        </row>
        <row r="10164">
          <cell r="A10164" t="str">
            <v>RANDERS</v>
          </cell>
          <cell r="C10164" t="str">
            <v>HANDICAP</v>
          </cell>
          <cell r="I10164" t="str">
            <v>Rejselængde</v>
          </cell>
          <cell r="V10164">
            <v>59</v>
          </cell>
        </row>
        <row r="10165">
          <cell r="A10165" t="str">
            <v>RANDERS</v>
          </cell>
          <cell r="C10165" t="str">
            <v>HANDICAP</v>
          </cell>
          <cell r="I10165" t="str">
            <v>Passagerer</v>
          </cell>
          <cell r="V10165">
            <v>2</v>
          </cell>
        </row>
        <row r="10166">
          <cell r="A10166" t="str">
            <v>RANDERS</v>
          </cell>
          <cell r="C10166" t="str">
            <v>HANDICAP</v>
          </cell>
          <cell r="I10166" t="str">
            <v>Netto</v>
          </cell>
          <cell r="V10166">
            <v>141.49</v>
          </cell>
        </row>
        <row r="10167">
          <cell r="A10167" t="str">
            <v>RANDERS</v>
          </cell>
          <cell r="C10167" t="str">
            <v>HANDICAP</v>
          </cell>
          <cell r="I10167" t="str">
            <v>Adm.omk</v>
          </cell>
          <cell r="V10167">
            <v>0</v>
          </cell>
        </row>
        <row r="10168">
          <cell r="A10168" t="str">
            <v>RANDERS</v>
          </cell>
          <cell r="C10168" t="str">
            <v>HANDICAP</v>
          </cell>
          <cell r="I10168" t="str">
            <v>EB</v>
          </cell>
          <cell r="V10168">
            <v>1271</v>
          </cell>
        </row>
        <row r="10169">
          <cell r="A10169" t="str">
            <v>RANDERS</v>
          </cell>
          <cell r="C10169" t="str">
            <v>HANDICAP</v>
          </cell>
          <cell r="I10169" t="str">
            <v>Ture</v>
          </cell>
          <cell r="V10169">
            <v>1</v>
          </cell>
        </row>
        <row r="10170">
          <cell r="A10170" t="str">
            <v>RANDERS</v>
          </cell>
          <cell r="C10170" t="str">
            <v>HANDICAP</v>
          </cell>
          <cell r="I10170" t="str">
            <v>Rejselængde</v>
          </cell>
          <cell r="V10170">
            <v>167</v>
          </cell>
        </row>
        <row r="10171">
          <cell r="A10171" t="str">
            <v>RANDERS</v>
          </cell>
          <cell r="C10171" t="str">
            <v>HANDICAP</v>
          </cell>
          <cell r="I10171" t="str">
            <v>Passagerer</v>
          </cell>
          <cell r="V10171">
            <v>1</v>
          </cell>
        </row>
        <row r="10172">
          <cell r="A10172" t="str">
            <v>RANDERS</v>
          </cell>
          <cell r="C10172" t="str">
            <v>HANDICAP</v>
          </cell>
          <cell r="I10172" t="str">
            <v>Netto</v>
          </cell>
          <cell r="V10172">
            <v>315.29000000000002</v>
          </cell>
        </row>
        <row r="10173">
          <cell r="A10173" t="str">
            <v>RANDERS</v>
          </cell>
          <cell r="C10173" t="str">
            <v>HANDICAP</v>
          </cell>
          <cell r="I10173" t="str">
            <v>Adm.omk</v>
          </cell>
          <cell r="V10173">
            <v>0</v>
          </cell>
        </row>
        <row r="10174">
          <cell r="A10174" t="str">
            <v>RANDERS</v>
          </cell>
          <cell r="C10174" t="str">
            <v>HANDICAP</v>
          </cell>
          <cell r="I10174" t="str">
            <v>EB</v>
          </cell>
          <cell r="V10174">
            <v>186</v>
          </cell>
        </row>
        <row r="10175">
          <cell r="A10175" t="str">
            <v>RANDERS</v>
          </cell>
          <cell r="C10175" t="str">
            <v>HANDICAP</v>
          </cell>
          <cell r="I10175" t="str">
            <v>Ture</v>
          </cell>
          <cell r="V10175">
            <v>1</v>
          </cell>
        </row>
        <row r="10176">
          <cell r="A10176" t="str">
            <v>RANDERS</v>
          </cell>
          <cell r="C10176" t="str">
            <v>HANDICAP</v>
          </cell>
          <cell r="I10176" t="str">
            <v>Rejselængde</v>
          </cell>
          <cell r="V10176">
            <v>31</v>
          </cell>
        </row>
        <row r="10177">
          <cell r="A10177" t="str">
            <v>RANDERS</v>
          </cell>
          <cell r="C10177" t="str">
            <v>HANDICAP</v>
          </cell>
          <cell r="I10177" t="str">
            <v>Passagerer</v>
          </cell>
          <cell r="V10177">
            <v>2</v>
          </cell>
        </row>
        <row r="10178">
          <cell r="A10178" t="str">
            <v>RANDERS</v>
          </cell>
          <cell r="C10178" t="str">
            <v>FLEXTUR</v>
          </cell>
          <cell r="I10178" t="str">
            <v>Netto</v>
          </cell>
          <cell r="V10178">
            <v>29.19</v>
          </cell>
        </row>
        <row r="10179">
          <cell r="A10179" t="str">
            <v>RANDERS</v>
          </cell>
          <cell r="C10179" t="str">
            <v>FLEXTUR</v>
          </cell>
          <cell r="I10179" t="str">
            <v>Adm.omk</v>
          </cell>
          <cell r="V10179">
            <v>32.159999999999997</v>
          </cell>
        </row>
        <row r="10180">
          <cell r="A10180" t="str">
            <v>RANDERS</v>
          </cell>
          <cell r="C10180" t="str">
            <v>FLEXTUR</v>
          </cell>
          <cell r="I10180" t="str">
            <v>EB</v>
          </cell>
          <cell r="V10180">
            <v>0</v>
          </cell>
        </row>
        <row r="10181">
          <cell r="A10181" t="str">
            <v>RANDERS</v>
          </cell>
          <cell r="C10181" t="str">
            <v>FLEXTUR</v>
          </cell>
          <cell r="I10181" t="str">
            <v>Ture</v>
          </cell>
          <cell r="V10181">
            <v>1</v>
          </cell>
        </row>
        <row r="10182">
          <cell r="A10182" t="str">
            <v>RANDERS</v>
          </cell>
          <cell r="C10182" t="str">
            <v>FLEXTUR</v>
          </cell>
          <cell r="I10182" t="str">
            <v>Rejselængde</v>
          </cell>
          <cell r="V10182">
            <v>0</v>
          </cell>
        </row>
        <row r="10183">
          <cell r="A10183" t="str">
            <v>RANDERS</v>
          </cell>
          <cell r="C10183" t="str">
            <v>FLEXTUR</v>
          </cell>
          <cell r="I10183" t="str">
            <v>Passagerer</v>
          </cell>
          <cell r="V10183">
            <v>1</v>
          </cell>
        </row>
        <row r="10184">
          <cell r="A10184" t="str">
            <v>RANDERS</v>
          </cell>
          <cell r="C10184" t="str">
            <v>FLEXTUR</v>
          </cell>
          <cell r="I10184" t="str">
            <v>Netto</v>
          </cell>
          <cell r="V10184">
            <v>302273.95999999996</v>
          </cell>
        </row>
        <row r="10185">
          <cell r="A10185" t="str">
            <v>RANDERS</v>
          </cell>
          <cell r="C10185" t="str">
            <v>FLEXTUR</v>
          </cell>
          <cell r="I10185" t="str">
            <v>Adm.omk</v>
          </cell>
          <cell r="V10185">
            <v>76637.279999999984</v>
          </cell>
        </row>
        <row r="10186">
          <cell r="A10186" t="str">
            <v>RANDERS</v>
          </cell>
          <cell r="C10186" t="str">
            <v>FLEXTUR</v>
          </cell>
          <cell r="I10186" t="str">
            <v>EB</v>
          </cell>
          <cell r="V10186">
            <v>158129</v>
          </cell>
        </row>
        <row r="10187">
          <cell r="A10187" t="str">
            <v>RANDERS</v>
          </cell>
          <cell r="C10187" t="str">
            <v>FLEXTUR</v>
          </cell>
          <cell r="I10187" t="str">
            <v>Ture</v>
          </cell>
          <cell r="V10187">
            <v>2383</v>
          </cell>
        </row>
        <row r="10188">
          <cell r="A10188" t="str">
            <v>RANDERS</v>
          </cell>
          <cell r="C10188" t="str">
            <v>FLEXTUR</v>
          </cell>
          <cell r="I10188" t="str">
            <v>Rejselængde</v>
          </cell>
          <cell r="V10188">
            <v>32953</v>
          </cell>
        </row>
        <row r="10189">
          <cell r="A10189" t="str">
            <v>RANDERS</v>
          </cell>
          <cell r="C10189" t="str">
            <v>FLEXTUR</v>
          </cell>
          <cell r="I10189" t="str">
            <v>Passagerer</v>
          </cell>
          <cell r="V10189">
            <v>2654</v>
          </cell>
        </row>
        <row r="10190">
          <cell r="A10190" t="str">
            <v>RANDERS</v>
          </cell>
          <cell r="C10190" t="str">
            <v>FLEXTUR</v>
          </cell>
          <cell r="I10190" t="str">
            <v>Netto</v>
          </cell>
          <cell r="V10190">
            <v>287.68</v>
          </cell>
        </row>
        <row r="10191">
          <cell r="A10191" t="str">
            <v>RANDERS</v>
          </cell>
          <cell r="C10191" t="str">
            <v>FLEXTUR</v>
          </cell>
          <cell r="I10191" t="str">
            <v>Adm.omk</v>
          </cell>
          <cell r="V10191">
            <v>96.47999999999999</v>
          </cell>
        </row>
        <row r="10192">
          <cell r="A10192" t="str">
            <v>RANDERS</v>
          </cell>
          <cell r="C10192" t="str">
            <v>FLEXTUR</v>
          </cell>
          <cell r="I10192" t="str">
            <v>EB</v>
          </cell>
          <cell r="V10192">
            <v>225</v>
          </cell>
        </row>
        <row r="10193">
          <cell r="A10193" t="str">
            <v>RANDERS</v>
          </cell>
          <cell r="C10193" t="str">
            <v>FLEXTUR</v>
          </cell>
          <cell r="I10193" t="str">
            <v>Ture</v>
          </cell>
          <cell r="V10193">
            <v>3</v>
          </cell>
        </row>
        <row r="10194">
          <cell r="A10194" t="str">
            <v>RANDERS</v>
          </cell>
          <cell r="C10194" t="str">
            <v>FLEXTUR</v>
          </cell>
          <cell r="I10194" t="str">
            <v>Rejselængde</v>
          </cell>
          <cell r="V10194">
            <v>55</v>
          </cell>
        </row>
        <row r="10195">
          <cell r="A10195" t="str">
            <v>RANDERS</v>
          </cell>
          <cell r="C10195" t="str">
            <v>FLEXTUR</v>
          </cell>
          <cell r="I10195" t="str">
            <v>Passagerer</v>
          </cell>
          <cell r="V10195">
            <v>3</v>
          </cell>
        </row>
        <row r="10196">
          <cell r="A10196" t="str">
            <v>RANDERS</v>
          </cell>
          <cell r="C10196" t="str">
            <v>FLEXTUR</v>
          </cell>
          <cell r="I10196" t="str">
            <v>Netto</v>
          </cell>
          <cell r="V10196">
            <v>239317.06000000003</v>
          </cell>
        </row>
        <row r="10197">
          <cell r="A10197" t="str">
            <v>RANDERS</v>
          </cell>
          <cell r="C10197" t="str">
            <v>FLEXTUR</v>
          </cell>
          <cell r="I10197" t="str">
            <v>Adm.omk</v>
          </cell>
          <cell r="V10197">
            <v>67664.639999999999</v>
          </cell>
        </row>
        <row r="10198">
          <cell r="A10198" t="str">
            <v>RANDERS</v>
          </cell>
          <cell r="C10198" t="str">
            <v>FLEXTUR</v>
          </cell>
          <cell r="I10198" t="str">
            <v>EB</v>
          </cell>
          <cell r="V10198">
            <v>111300</v>
          </cell>
        </row>
        <row r="10199">
          <cell r="A10199" t="str">
            <v>RANDERS</v>
          </cell>
          <cell r="C10199" t="str">
            <v>FLEXTUR</v>
          </cell>
          <cell r="I10199" t="str">
            <v>Ture</v>
          </cell>
          <cell r="V10199">
            <v>2104</v>
          </cell>
        </row>
        <row r="10200">
          <cell r="A10200" t="str">
            <v>RANDERS</v>
          </cell>
          <cell r="C10200" t="str">
            <v>FLEXTUR</v>
          </cell>
          <cell r="I10200" t="str">
            <v>Rejselængde</v>
          </cell>
          <cell r="V10200">
            <v>26607</v>
          </cell>
        </row>
        <row r="10201">
          <cell r="A10201" t="str">
            <v>RANDERS</v>
          </cell>
          <cell r="C10201" t="str">
            <v>FLEXTUR</v>
          </cell>
          <cell r="I10201" t="str">
            <v>Passagerer</v>
          </cell>
          <cell r="V10201">
            <v>2204</v>
          </cell>
        </row>
        <row r="10202">
          <cell r="A10202" t="str">
            <v>RANDERS</v>
          </cell>
          <cell r="C10202" t="str">
            <v>FLEXTUR</v>
          </cell>
          <cell r="I10202" t="str">
            <v>Netto</v>
          </cell>
          <cell r="V10202">
            <v>613.33000000000004</v>
          </cell>
        </row>
        <row r="10203">
          <cell r="A10203" t="str">
            <v>RANDERS</v>
          </cell>
          <cell r="C10203" t="str">
            <v>FLEXTUR</v>
          </cell>
          <cell r="I10203" t="str">
            <v>Adm.omk</v>
          </cell>
          <cell r="V10203">
            <v>32.159999999999997</v>
          </cell>
        </row>
        <row r="10204">
          <cell r="A10204" t="str">
            <v>RANDERS</v>
          </cell>
          <cell r="C10204" t="str">
            <v>FLEXTUR</v>
          </cell>
          <cell r="I10204" t="str">
            <v>EB</v>
          </cell>
          <cell r="V10204">
            <v>0</v>
          </cell>
        </row>
        <row r="10205">
          <cell r="A10205" t="str">
            <v>RANDERS</v>
          </cell>
          <cell r="C10205" t="str">
            <v>FLEXTUR</v>
          </cell>
          <cell r="I10205" t="str">
            <v>Ture</v>
          </cell>
          <cell r="V10205">
            <v>1</v>
          </cell>
        </row>
        <row r="10206">
          <cell r="A10206" t="str">
            <v>RANDERS</v>
          </cell>
          <cell r="C10206" t="str">
            <v>FLEXTUR</v>
          </cell>
          <cell r="I10206" t="str">
            <v>Rejselængde</v>
          </cell>
          <cell r="V10206">
            <v>9</v>
          </cell>
        </row>
        <row r="10207">
          <cell r="A10207" t="str">
            <v>RANDERS</v>
          </cell>
          <cell r="C10207" t="str">
            <v>FLEXTUR</v>
          </cell>
          <cell r="I10207" t="str">
            <v>Passagerer</v>
          </cell>
          <cell r="V10207">
            <v>1</v>
          </cell>
        </row>
        <row r="10208">
          <cell r="A10208" t="str">
            <v>RANDERS</v>
          </cell>
          <cell r="C10208" t="str">
            <v>FLEXTUR</v>
          </cell>
          <cell r="I10208" t="str">
            <v>Netto</v>
          </cell>
          <cell r="V10208">
            <v>26428.870000000003</v>
          </cell>
        </row>
        <row r="10209">
          <cell r="A10209" t="str">
            <v>RANDERS</v>
          </cell>
          <cell r="C10209" t="str">
            <v>FLEXTUR</v>
          </cell>
          <cell r="I10209" t="str">
            <v>Adm.omk</v>
          </cell>
          <cell r="V10209">
            <v>6850.08</v>
          </cell>
        </row>
        <row r="10210">
          <cell r="A10210" t="str">
            <v>RANDERS</v>
          </cell>
          <cell r="C10210" t="str">
            <v>FLEXTUR</v>
          </cell>
          <cell r="I10210" t="str">
            <v>EB</v>
          </cell>
          <cell r="V10210">
            <v>11820</v>
          </cell>
        </row>
        <row r="10211">
          <cell r="A10211" t="str">
            <v>RANDERS</v>
          </cell>
          <cell r="C10211" t="str">
            <v>FLEXTUR</v>
          </cell>
          <cell r="I10211" t="str">
            <v>Ture</v>
          </cell>
          <cell r="V10211">
            <v>213</v>
          </cell>
        </row>
        <row r="10212">
          <cell r="A10212" t="str">
            <v>RANDERS</v>
          </cell>
          <cell r="C10212" t="str">
            <v>FLEXTUR</v>
          </cell>
          <cell r="I10212" t="str">
            <v>Rejselængde</v>
          </cell>
          <cell r="V10212">
            <v>2471</v>
          </cell>
        </row>
        <row r="10213">
          <cell r="A10213" t="str">
            <v>RANDERS</v>
          </cell>
          <cell r="C10213" t="str">
            <v>FLEXTUR</v>
          </cell>
          <cell r="I10213" t="str">
            <v>Passagerer</v>
          </cell>
          <cell r="V10213">
            <v>241</v>
          </cell>
        </row>
        <row r="10214">
          <cell r="A10214" t="str">
            <v>RANDERS</v>
          </cell>
          <cell r="C10214" t="str">
            <v>FLEXTUR</v>
          </cell>
          <cell r="I10214" t="str">
            <v>Netto</v>
          </cell>
          <cell r="V10214">
            <v>42198.7</v>
          </cell>
        </row>
        <row r="10215">
          <cell r="A10215" t="str">
            <v>RANDERS</v>
          </cell>
          <cell r="C10215" t="str">
            <v>FLEXTUR</v>
          </cell>
          <cell r="I10215" t="str">
            <v>Adm.omk</v>
          </cell>
          <cell r="V10215">
            <v>11674.08</v>
          </cell>
        </row>
        <row r="10216">
          <cell r="A10216" t="str">
            <v>RANDERS</v>
          </cell>
          <cell r="C10216" t="str">
            <v>FLEXTUR</v>
          </cell>
          <cell r="I10216" t="str">
            <v>EB</v>
          </cell>
          <cell r="V10216">
            <v>20009</v>
          </cell>
        </row>
        <row r="10217">
          <cell r="A10217" t="str">
            <v>RANDERS</v>
          </cell>
          <cell r="C10217" t="str">
            <v>FLEXTUR</v>
          </cell>
          <cell r="I10217" t="str">
            <v>Ture</v>
          </cell>
          <cell r="V10217">
            <v>363</v>
          </cell>
        </row>
        <row r="10218">
          <cell r="A10218" t="str">
            <v>RANDERS</v>
          </cell>
          <cell r="C10218" t="str">
            <v>FLEXTUR</v>
          </cell>
          <cell r="I10218" t="str">
            <v>Rejselængde</v>
          </cell>
          <cell r="V10218">
            <v>4105</v>
          </cell>
        </row>
        <row r="10219">
          <cell r="A10219" t="str">
            <v>RANDERS</v>
          </cell>
          <cell r="C10219" t="str">
            <v>FLEXTUR</v>
          </cell>
          <cell r="I10219" t="str">
            <v>Passagerer</v>
          </cell>
          <cell r="V10219">
            <v>394</v>
          </cell>
        </row>
        <row r="10220">
          <cell r="A10220" t="str">
            <v>RANDERS</v>
          </cell>
          <cell r="C10220" t="str">
            <v>FLEXTUR</v>
          </cell>
          <cell r="I10220" t="str">
            <v>Netto</v>
          </cell>
          <cell r="V10220">
            <v>1107.25</v>
          </cell>
        </row>
        <row r="10221">
          <cell r="A10221" t="str">
            <v>RANDERS</v>
          </cell>
          <cell r="C10221" t="str">
            <v>FLEXTUR</v>
          </cell>
          <cell r="I10221" t="str">
            <v>Adm.omk</v>
          </cell>
          <cell r="V10221">
            <v>482.4</v>
          </cell>
        </row>
        <row r="10222">
          <cell r="A10222" t="str">
            <v>RANDERS</v>
          </cell>
          <cell r="C10222" t="str">
            <v>FLEXTUR</v>
          </cell>
          <cell r="I10222" t="str">
            <v>EB</v>
          </cell>
          <cell r="V10222">
            <v>2727</v>
          </cell>
        </row>
        <row r="10223">
          <cell r="A10223" t="str">
            <v>RANDERS</v>
          </cell>
          <cell r="C10223" t="str">
            <v>FLEXTUR</v>
          </cell>
          <cell r="I10223" t="str">
            <v>Ture</v>
          </cell>
          <cell r="V10223">
            <v>15</v>
          </cell>
        </row>
        <row r="10224">
          <cell r="A10224" t="str">
            <v>RANDERS</v>
          </cell>
          <cell r="C10224" t="str">
            <v>FLEXTUR</v>
          </cell>
          <cell r="I10224" t="str">
            <v>Rejselængde</v>
          </cell>
          <cell r="V10224">
            <v>229</v>
          </cell>
        </row>
        <row r="10225">
          <cell r="A10225" t="str">
            <v>RANDERS</v>
          </cell>
          <cell r="C10225" t="str">
            <v>FLEXTUR</v>
          </cell>
          <cell r="I10225" t="str">
            <v>Passagerer</v>
          </cell>
          <cell r="V10225">
            <v>15</v>
          </cell>
        </row>
        <row r="10226">
          <cell r="A10226" t="str">
            <v>RANDERS</v>
          </cell>
          <cell r="C10226" t="str">
            <v>FLEXTUR</v>
          </cell>
          <cell r="I10226" t="str">
            <v>Netto</v>
          </cell>
          <cell r="V10226">
            <v>93.15</v>
          </cell>
        </row>
        <row r="10227">
          <cell r="A10227" t="str">
            <v>RANDERS</v>
          </cell>
          <cell r="C10227" t="str">
            <v>FLEXTUR</v>
          </cell>
          <cell r="I10227" t="str">
            <v>Adm.omk</v>
          </cell>
          <cell r="V10227">
            <v>32.159999999999997</v>
          </cell>
        </row>
        <row r="10228">
          <cell r="A10228" t="str">
            <v>RANDERS</v>
          </cell>
          <cell r="C10228" t="str">
            <v>FLEXTUR</v>
          </cell>
          <cell r="I10228" t="str">
            <v>EB</v>
          </cell>
          <cell r="V10228">
            <v>42</v>
          </cell>
        </row>
        <row r="10229">
          <cell r="A10229" t="str">
            <v>RANDERS</v>
          </cell>
          <cell r="C10229" t="str">
            <v>FLEXTUR</v>
          </cell>
          <cell r="I10229" t="str">
            <v>Ture</v>
          </cell>
          <cell r="V10229">
            <v>1</v>
          </cell>
        </row>
        <row r="10230">
          <cell r="A10230" t="str">
            <v>RANDERS</v>
          </cell>
          <cell r="C10230" t="str">
            <v>FLEXTUR</v>
          </cell>
          <cell r="I10230" t="str">
            <v>Rejselængde</v>
          </cell>
          <cell r="V10230">
            <v>6</v>
          </cell>
        </row>
        <row r="10231">
          <cell r="A10231" t="str">
            <v>RANDERS</v>
          </cell>
          <cell r="C10231" t="str">
            <v>FLEXTUR</v>
          </cell>
          <cell r="I10231" t="str">
            <v>Passagerer</v>
          </cell>
          <cell r="V10231">
            <v>1</v>
          </cell>
        </row>
        <row r="10232">
          <cell r="A10232" t="str">
            <v>RANDERS</v>
          </cell>
          <cell r="C10232" t="str">
            <v>HANDICAP</v>
          </cell>
          <cell r="I10232" t="str">
            <v>Netto</v>
          </cell>
          <cell r="V10232">
            <v>1427.75</v>
          </cell>
        </row>
        <row r="10233">
          <cell r="A10233" t="str">
            <v>RANDERS</v>
          </cell>
          <cell r="C10233" t="str">
            <v>HANDICAP</v>
          </cell>
          <cell r="I10233" t="str">
            <v>Adm.omk</v>
          </cell>
          <cell r="V10233">
            <v>0</v>
          </cell>
        </row>
        <row r="10234">
          <cell r="A10234" t="str">
            <v>RANDERS</v>
          </cell>
          <cell r="C10234" t="str">
            <v>HANDICAP</v>
          </cell>
          <cell r="I10234" t="str">
            <v>EB</v>
          </cell>
          <cell r="V10234">
            <v>0</v>
          </cell>
        </row>
        <row r="10235">
          <cell r="A10235" t="str">
            <v>RANDERS</v>
          </cell>
          <cell r="C10235" t="str">
            <v>HANDICAP</v>
          </cell>
          <cell r="I10235" t="str">
            <v>Ture</v>
          </cell>
          <cell r="V10235">
            <v>4</v>
          </cell>
        </row>
        <row r="10236">
          <cell r="A10236" t="str">
            <v>RANDERS</v>
          </cell>
          <cell r="C10236" t="str">
            <v>HANDICAP</v>
          </cell>
          <cell r="I10236" t="str">
            <v>Rejselængde</v>
          </cell>
          <cell r="V10236">
            <v>92</v>
          </cell>
        </row>
        <row r="10237">
          <cell r="A10237" t="str">
            <v>RANDERS</v>
          </cell>
          <cell r="C10237" t="str">
            <v>HANDICAP</v>
          </cell>
          <cell r="I10237" t="str">
            <v>Passagerer</v>
          </cell>
          <cell r="V10237">
            <v>4</v>
          </cell>
        </row>
        <row r="10238">
          <cell r="A10238" t="str">
            <v>RANDERS</v>
          </cell>
          <cell r="C10238" t="str">
            <v>HANDICAP</v>
          </cell>
          <cell r="I10238" t="str">
            <v>Netto</v>
          </cell>
          <cell r="V10238">
            <v>693.52</v>
          </cell>
        </row>
        <row r="10239">
          <cell r="A10239" t="str">
            <v>RANDERS</v>
          </cell>
          <cell r="C10239" t="str">
            <v>HANDICAP</v>
          </cell>
          <cell r="I10239" t="str">
            <v>Adm.omk</v>
          </cell>
          <cell r="V10239">
            <v>0</v>
          </cell>
        </row>
        <row r="10240">
          <cell r="A10240" t="str">
            <v>RANDERS</v>
          </cell>
          <cell r="C10240" t="str">
            <v>HANDICAP</v>
          </cell>
          <cell r="I10240" t="str">
            <v>EB</v>
          </cell>
          <cell r="V10240">
            <v>0</v>
          </cell>
        </row>
        <row r="10241">
          <cell r="A10241" t="str">
            <v>RANDERS</v>
          </cell>
          <cell r="C10241" t="str">
            <v>HANDICAP</v>
          </cell>
          <cell r="I10241" t="str">
            <v>Ture</v>
          </cell>
          <cell r="V10241">
            <v>1</v>
          </cell>
        </row>
        <row r="10242">
          <cell r="A10242" t="str">
            <v>RANDERS</v>
          </cell>
          <cell r="C10242" t="str">
            <v>HANDICAP</v>
          </cell>
          <cell r="I10242" t="str">
            <v>Rejselængde</v>
          </cell>
          <cell r="V10242">
            <v>34</v>
          </cell>
        </row>
        <row r="10243">
          <cell r="A10243" t="str">
            <v>RANDERS</v>
          </cell>
          <cell r="C10243" t="str">
            <v>HANDICAP</v>
          </cell>
          <cell r="I10243" t="str">
            <v>Passagerer</v>
          </cell>
          <cell r="V10243">
            <v>1</v>
          </cell>
        </row>
        <row r="10244">
          <cell r="A10244" t="str">
            <v>RANDERS</v>
          </cell>
          <cell r="C10244" t="str">
            <v>HANDICAP</v>
          </cell>
          <cell r="I10244" t="str">
            <v>Netto</v>
          </cell>
          <cell r="V10244">
            <v>-4000</v>
          </cell>
        </row>
        <row r="10245">
          <cell r="A10245" t="str">
            <v>RANDERS</v>
          </cell>
          <cell r="C10245" t="str">
            <v>HANDICAP</v>
          </cell>
          <cell r="I10245" t="str">
            <v>Adm.omk</v>
          </cell>
          <cell r="V10245">
            <v>0</v>
          </cell>
        </row>
        <row r="10246">
          <cell r="A10246" t="str">
            <v>RANDERS</v>
          </cell>
          <cell r="C10246" t="str">
            <v>HANDICAP</v>
          </cell>
          <cell r="I10246" t="str">
            <v>EB</v>
          </cell>
          <cell r="V10246">
            <v>4000</v>
          </cell>
        </row>
        <row r="10247">
          <cell r="A10247" t="str">
            <v>RANDERS</v>
          </cell>
          <cell r="C10247" t="str">
            <v>HANDICAP</v>
          </cell>
          <cell r="I10247" t="str">
            <v>Ture</v>
          </cell>
          <cell r="V10247">
            <v>24</v>
          </cell>
        </row>
        <row r="10248">
          <cell r="A10248" t="str">
            <v>RANDERS</v>
          </cell>
          <cell r="C10248" t="str">
            <v>HANDICAP</v>
          </cell>
          <cell r="I10248" t="str">
            <v>Rejselængde</v>
          </cell>
          <cell r="V10248">
            <v>120</v>
          </cell>
        </row>
        <row r="10249">
          <cell r="A10249" t="str">
            <v>RANDERS</v>
          </cell>
          <cell r="C10249" t="str">
            <v>HANDICAP</v>
          </cell>
          <cell r="I10249" t="str">
            <v>Passagerer</v>
          </cell>
          <cell r="V10249">
            <v>26</v>
          </cell>
        </row>
        <row r="10250">
          <cell r="A10250" t="str">
            <v>RANDERS</v>
          </cell>
          <cell r="C10250" t="str">
            <v>HANDICAP</v>
          </cell>
          <cell r="I10250" t="str">
            <v>Netto</v>
          </cell>
          <cell r="V10250">
            <v>980626.57000000007</v>
          </cell>
        </row>
        <row r="10251">
          <cell r="A10251" t="str">
            <v>RANDERS</v>
          </cell>
          <cell r="C10251" t="str">
            <v>HANDICAP</v>
          </cell>
          <cell r="I10251" t="str">
            <v>Adm.omk</v>
          </cell>
          <cell r="V10251">
            <v>0</v>
          </cell>
        </row>
        <row r="10252">
          <cell r="A10252" t="str">
            <v>RANDERS</v>
          </cell>
          <cell r="C10252" t="str">
            <v>HANDICAP</v>
          </cell>
          <cell r="I10252" t="str">
            <v>EB</v>
          </cell>
          <cell r="V10252">
            <v>154433</v>
          </cell>
        </row>
        <row r="10253">
          <cell r="A10253" t="str">
            <v>RANDERS</v>
          </cell>
          <cell r="C10253" t="str">
            <v>HANDICAP</v>
          </cell>
          <cell r="I10253" t="str">
            <v>Ture</v>
          </cell>
          <cell r="V10253">
            <v>2880</v>
          </cell>
        </row>
        <row r="10254">
          <cell r="A10254" t="str">
            <v>RANDERS</v>
          </cell>
          <cell r="C10254" t="str">
            <v>HANDICAP</v>
          </cell>
          <cell r="I10254" t="str">
            <v>Rejselængde</v>
          </cell>
          <cell r="V10254">
            <v>22569</v>
          </cell>
        </row>
        <row r="10255">
          <cell r="A10255" t="str">
            <v>RANDERS</v>
          </cell>
          <cell r="C10255" t="str">
            <v>HANDICAP</v>
          </cell>
          <cell r="I10255" t="str">
            <v>Passagerer</v>
          </cell>
          <cell r="V10255">
            <v>3924</v>
          </cell>
        </row>
        <row r="10256">
          <cell r="A10256" t="str">
            <v>RANDERS</v>
          </cell>
          <cell r="C10256" t="str">
            <v>HANDICAP</v>
          </cell>
          <cell r="I10256" t="str">
            <v>Netto</v>
          </cell>
          <cell r="V10256">
            <v>668474.17999999993</v>
          </cell>
        </row>
        <row r="10257">
          <cell r="A10257" t="str">
            <v>RANDERS</v>
          </cell>
          <cell r="C10257" t="str">
            <v>HANDICAP</v>
          </cell>
          <cell r="I10257" t="str">
            <v>Adm.omk</v>
          </cell>
          <cell r="V10257">
            <v>0</v>
          </cell>
        </row>
        <row r="10258">
          <cell r="A10258" t="str">
            <v>RANDERS</v>
          </cell>
          <cell r="C10258" t="str">
            <v>HANDICAP</v>
          </cell>
          <cell r="I10258" t="str">
            <v>EB</v>
          </cell>
          <cell r="V10258">
            <v>232721</v>
          </cell>
        </row>
        <row r="10259">
          <cell r="A10259" t="str">
            <v>RANDERS</v>
          </cell>
          <cell r="C10259" t="str">
            <v>HANDICAP</v>
          </cell>
          <cell r="I10259" t="str">
            <v>Ture</v>
          </cell>
          <cell r="V10259">
            <v>4554</v>
          </cell>
        </row>
        <row r="10260">
          <cell r="A10260" t="str">
            <v>RANDERS</v>
          </cell>
          <cell r="C10260" t="str">
            <v>HANDICAP</v>
          </cell>
          <cell r="I10260" t="str">
            <v>Rejselængde</v>
          </cell>
          <cell r="V10260">
            <v>28715</v>
          </cell>
        </row>
        <row r="10261">
          <cell r="A10261" t="str">
            <v>RANDERS</v>
          </cell>
          <cell r="C10261" t="str">
            <v>HANDICAP</v>
          </cell>
          <cell r="I10261" t="str">
            <v>Passagerer</v>
          </cell>
          <cell r="V10261">
            <v>5071</v>
          </cell>
        </row>
        <row r="10262">
          <cell r="A10262" t="str">
            <v>RANDERS</v>
          </cell>
          <cell r="C10262" t="str">
            <v>HANDICAP</v>
          </cell>
          <cell r="I10262" t="str">
            <v>Netto</v>
          </cell>
          <cell r="V10262">
            <v>1818524.26</v>
          </cell>
        </row>
        <row r="10263">
          <cell r="A10263" t="str">
            <v>RANDERS</v>
          </cell>
          <cell r="C10263" t="str">
            <v>HANDICAP</v>
          </cell>
          <cell r="I10263" t="str">
            <v>Adm.omk</v>
          </cell>
          <cell r="V10263">
            <v>0</v>
          </cell>
        </row>
        <row r="10264">
          <cell r="A10264" t="str">
            <v>RANDERS</v>
          </cell>
          <cell r="C10264" t="str">
            <v>HANDICAP</v>
          </cell>
          <cell r="I10264" t="str">
            <v>EB</v>
          </cell>
          <cell r="V10264">
            <v>299835</v>
          </cell>
        </row>
        <row r="10265">
          <cell r="A10265" t="str">
            <v>RANDERS</v>
          </cell>
          <cell r="C10265" t="str">
            <v>HANDICAP</v>
          </cell>
          <cell r="I10265" t="str">
            <v>Ture</v>
          </cell>
          <cell r="V10265">
            <v>5300</v>
          </cell>
        </row>
        <row r="10266">
          <cell r="A10266" t="str">
            <v>RANDERS</v>
          </cell>
          <cell r="C10266" t="str">
            <v>HANDICAP</v>
          </cell>
          <cell r="I10266" t="str">
            <v>Rejselængde</v>
          </cell>
          <cell r="V10266">
            <v>45114</v>
          </cell>
        </row>
        <row r="10267">
          <cell r="A10267" t="str">
            <v>RANDERS</v>
          </cell>
          <cell r="C10267" t="str">
            <v>HANDICAP</v>
          </cell>
          <cell r="I10267" t="str">
            <v>Passagerer</v>
          </cell>
          <cell r="V10267">
            <v>6565</v>
          </cell>
        </row>
        <row r="10268">
          <cell r="A10268" t="str">
            <v>RANDERS</v>
          </cell>
          <cell r="C10268" t="str">
            <v>HANDICAP</v>
          </cell>
          <cell r="I10268" t="str">
            <v>Netto</v>
          </cell>
          <cell r="V10268">
            <v>825473.82000000007</v>
          </cell>
        </row>
        <row r="10269">
          <cell r="A10269" t="str">
            <v>RANDERS</v>
          </cell>
          <cell r="C10269" t="str">
            <v>HANDICAP</v>
          </cell>
          <cell r="I10269" t="str">
            <v>Adm.omk</v>
          </cell>
          <cell r="V10269">
            <v>0</v>
          </cell>
        </row>
        <row r="10270">
          <cell r="A10270" t="str">
            <v>RANDERS</v>
          </cell>
          <cell r="C10270" t="str">
            <v>HANDICAP</v>
          </cell>
          <cell r="I10270" t="str">
            <v>EB</v>
          </cell>
          <cell r="V10270">
            <v>274285</v>
          </cell>
        </row>
        <row r="10271">
          <cell r="A10271" t="str">
            <v>RANDERS</v>
          </cell>
          <cell r="C10271" t="str">
            <v>HANDICAP</v>
          </cell>
          <cell r="I10271" t="str">
            <v>Ture</v>
          </cell>
          <cell r="V10271">
            <v>5512</v>
          </cell>
        </row>
        <row r="10272">
          <cell r="A10272" t="str">
            <v>RANDERS</v>
          </cell>
          <cell r="C10272" t="str">
            <v>HANDICAP</v>
          </cell>
          <cell r="I10272" t="str">
            <v>Rejselængde</v>
          </cell>
          <cell r="V10272">
            <v>35400</v>
          </cell>
        </row>
        <row r="10273">
          <cell r="A10273" t="str">
            <v>RANDERS</v>
          </cell>
          <cell r="C10273" t="str">
            <v>HANDICAP</v>
          </cell>
          <cell r="I10273" t="str">
            <v>Passagerer</v>
          </cell>
          <cell r="V10273">
            <v>5988</v>
          </cell>
        </row>
        <row r="10274">
          <cell r="A10274" t="str">
            <v>RANDERS</v>
          </cell>
          <cell r="C10274" t="str">
            <v>HANDICAP</v>
          </cell>
          <cell r="I10274" t="str">
            <v>Netto</v>
          </cell>
          <cell r="V10274">
            <v>249416.27</v>
          </cell>
        </row>
        <row r="10275">
          <cell r="A10275" t="str">
            <v>RANDERS</v>
          </cell>
          <cell r="C10275" t="str">
            <v>HANDICAP</v>
          </cell>
          <cell r="I10275" t="str">
            <v>Adm.omk</v>
          </cell>
          <cell r="V10275">
            <v>0</v>
          </cell>
        </row>
        <row r="10276">
          <cell r="A10276" t="str">
            <v>RANDERS</v>
          </cell>
          <cell r="C10276" t="str">
            <v>HANDICAP</v>
          </cell>
          <cell r="I10276" t="str">
            <v>EB</v>
          </cell>
          <cell r="V10276">
            <v>35816</v>
          </cell>
        </row>
        <row r="10277">
          <cell r="A10277" t="str">
            <v>RANDERS</v>
          </cell>
          <cell r="C10277" t="str">
            <v>HANDICAP</v>
          </cell>
          <cell r="I10277" t="str">
            <v>Ture</v>
          </cell>
          <cell r="V10277">
            <v>683</v>
          </cell>
        </row>
        <row r="10278">
          <cell r="A10278" t="str">
            <v>RANDERS</v>
          </cell>
          <cell r="C10278" t="str">
            <v>HANDICAP</v>
          </cell>
          <cell r="I10278" t="str">
            <v>Rejselængde</v>
          </cell>
          <cell r="V10278">
            <v>5740</v>
          </cell>
        </row>
        <row r="10279">
          <cell r="A10279" t="str">
            <v>RANDERS</v>
          </cell>
          <cell r="C10279" t="str">
            <v>HANDICAP</v>
          </cell>
          <cell r="I10279" t="str">
            <v>Passagerer</v>
          </cell>
          <cell r="V10279">
            <v>879</v>
          </cell>
        </row>
        <row r="10280">
          <cell r="A10280" t="str">
            <v>RANDERS</v>
          </cell>
          <cell r="C10280" t="str">
            <v>HANDICAP</v>
          </cell>
          <cell r="I10280" t="str">
            <v>Netto</v>
          </cell>
          <cell r="V10280">
            <v>124818.95</v>
          </cell>
        </row>
        <row r="10281">
          <cell r="A10281" t="str">
            <v>RANDERS</v>
          </cell>
          <cell r="C10281" t="str">
            <v>HANDICAP</v>
          </cell>
          <cell r="I10281" t="str">
            <v>Adm.omk</v>
          </cell>
          <cell r="V10281">
            <v>0</v>
          </cell>
        </row>
        <row r="10282">
          <cell r="A10282" t="str">
            <v>RANDERS</v>
          </cell>
          <cell r="C10282" t="str">
            <v>HANDICAP</v>
          </cell>
          <cell r="I10282" t="str">
            <v>EB</v>
          </cell>
          <cell r="V10282">
            <v>42823</v>
          </cell>
        </row>
        <row r="10283">
          <cell r="A10283" t="str">
            <v>RANDERS</v>
          </cell>
          <cell r="C10283" t="str">
            <v>HANDICAP</v>
          </cell>
          <cell r="I10283" t="str">
            <v>Ture</v>
          </cell>
          <cell r="V10283">
            <v>837</v>
          </cell>
        </row>
        <row r="10284">
          <cell r="A10284" t="str">
            <v>RANDERS</v>
          </cell>
          <cell r="C10284" t="str">
            <v>HANDICAP</v>
          </cell>
          <cell r="I10284" t="str">
            <v>Rejselængde</v>
          </cell>
          <cell r="V10284">
            <v>5288</v>
          </cell>
        </row>
        <row r="10285">
          <cell r="A10285" t="str">
            <v>RANDERS</v>
          </cell>
          <cell r="C10285" t="str">
            <v>HANDICAP</v>
          </cell>
          <cell r="I10285" t="str">
            <v>Passagerer</v>
          </cell>
          <cell r="V10285">
            <v>1003</v>
          </cell>
        </row>
        <row r="10286">
          <cell r="A10286" t="str">
            <v>RANDERS</v>
          </cell>
          <cell r="C10286" t="str">
            <v>PLUSTUR</v>
          </cell>
          <cell r="I10286" t="str">
            <v>Netto</v>
          </cell>
          <cell r="V10286">
            <v>86170.62000000001</v>
          </cell>
        </row>
        <row r="10287">
          <cell r="A10287" t="str">
            <v>RANDERS</v>
          </cell>
          <cell r="C10287" t="str">
            <v>PLUSTUR</v>
          </cell>
          <cell r="I10287" t="str">
            <v>Adm.omk</v>
          </cell>
          <cell r="V10287">
            <v>26885.760000000002</v>
          </cell>
        </row>
        <row r="10288">
          <cell r="A10288" t="str">
            <v>RANDERS</v>
          </cell>
          <cell r="C10288" t="str">
            <v>PLUSTUR</v>
          </cell>
          <cell r="I10288" t="str">
            <v>EB</v>
          </cell>
          <cell r="V10288">
            <v>12087</v>
          </cell>
        </row>
        <row r="10289">
          <cell r="A10289" t="str">
            <v>RANDERS</v>
          </cell>
          <cell r="C10289" t="str">
            <v>PLUSTUR</v>
          </cell>
          <cell r="I10289" t="str">
            <v>Ture</v>
          </cell>
          <cell r="V10289">
            <v>836</v>
          </cell>
        </row>
        <row r="10290">
          <cell r="A10290" t="str">
            <v>RANDERS</v>
          </cell>
          <cell r="C10290" t="str">
            <v>PLUSTUR</v>
          </cell>
          <cell r="I10290" t="str">
            <v>Rejselængde</v>
          </cell>
          <cell r="V10290">
            <v>5646</v>
          </cell>
        </row>
        <row r="10291">
          <cell r="A10291" t="str">
            <v>RANDERS</v>
          </cell>
          <cell r="C10291" t="str">
            <v>PLUSTUR</v>
          </cell>
          <cell r="I10291" t="str">
            <v>Passagerer</v>
          </cell>
          <cell r="V10291">
            <v>934</v>
          </cell>
        </row>
        <row r="10292">
          <cell r="A10292" t="str">
            <v>RANDERS</v>
          </cell>
          <cell r="C10292" t="str">
            <v>PLUSTUR</v>
          </cell>
          <cell r="I10292" t="str">
            <v>Netto</v>
          </cell>
          <cell r="V10292">
            <v>101156.02</v>
          </cell>
        </row>
        <row r="10293">
          <cell r="A10293" t="str">
            <v>RANDERS</v>
          </cell>
          <cell r="C10293" t="str">
            <v>PLUSTUR</v>
          </cell>
          <cell r="I10293" t="str">
            <v>Adm.omk</v>
          </cell>
          <cell r="V10293">
            <v>26274.720000000001</v>
          </cell>
        </row>
        <row r="10294">
          <cell r="A10294" t="str">
            <v>RANDERS</v>
          </cell>
          <cell r="C10294" t="str">
            <v>PLUSTUR</v>
          </cell>
          <cell r="I10294" t="str">
            <v>EB</v>
          </cell>
          <cell r="V10294">
            <v>21220</v>
          </cell>
        </row>
        <row r="10295">
          <cell r="A10295" t="str">
            <v>RANDERS</v>
          </cell>
          <cell r="C10295" t="str">
            <v>PLUSTUR</v>
          </cell>
          <cell r="I10295" t="str">
            <v>Ture</v>
          </cell>
          <cell r="V10295">
            <v>817</v>
          </cell>
        </row>
        <row r="10296">
          <cell r="A10296" t="str">
            <v>RANDERS</v>
          </cell>
          <cell r="C10296" t="str">
            <v>PLUSTUR</v>
          </cell>
          <cell r="I10296" t="str">
            <v>Rejselængde</v>
          </cell>
          <cell r="V10296">
            <v>8641</v>
          </cell>
        </row>
        <row r="10297">
          <cell r="A10297" t="str">
            <v>RANDERS</v>
          </cell>
          <cell r="C10297" t="str">
            <v>PLUSTUR</v>
          </cell>
          <cell r="I10297" t="str">
            <v>Passagerer</v>
          </cell>
          <cell r="V10297">
            <v>963</v>
          </cell>
        </row>
        <row r="10298">
          <cell r="A10298" t="str">
            <v>RANDERS</v>
          </cell>
          <cell r="C10298" t="str">
            <v>PLUSTUR</v>
          </cell>
          <cell r="I10298" t="str">
            <v>Netto</v>
          </cell>
          <cell r="V10298">
            <v>1205.97</v>
          </cell>
        </row>
        <row r="10299">
          <cell r="A10299" t="str">
            <v>RANDERS</v>
          </cell>
          <cell r="C10299" t="str">
            <v>PLUSTUR</v>
          </cell>
          <cell r="I10299" t="str">
            <v>Adm.omk</v>
          </cell>
          <cell r="V10299">
            <v>353.76</v>
          </cell>
        </row>
        <row r="10300">
          <cell r="A10300" t="str">
            <v>RANDERS</v>
          </cell>
          <cell r="C10300" t="str">
            <v>PLUSTUR</v>
          </cell>
          <cell r="I10300" t="str">
            <v>EB</v>
          </cell>
          <cell r="V10300">
            <v>528</v>
          </cell>
        </row>
        <row r="10301">
          <cell r="A10301" t="str">
            <v>RANDERS</v>
          </cell>
          <cell r="C10301" t="str">
            <v>PLUSTUR</v>
          </cell>
          <cell r="I10301" t="str">
            <v>Ture</v>
          </cell>
          <cell r="V10301">
            <v>11</v>
          </cell>
        </row>
        <row r="10302">
          <cell r="A10302" t="str">
            <v>RANDERS</v>
          </cell>
          <cell r="C10302" t="str">
            <v>PLUSTUR</v>
          </cell>
          <cell r="I10302" t="str">
            <v>Rejselængde</v>
          </cell>
          <cell r="V10302">
            <v>165</v>
          </cell>
        </row>
        <row r="10303">
          <cell r="A10303" t="str">
            <v>RANDERS</v>
          </cell>
          <cell r="C10303" t="str">
            <v>PLUSTUR</v>
          </cell>
          <cell r="I10303" t="str">
            <v>Passagerer</v>
          </cell>
          <cell r="V10303">
            <v>11</v>
          </cell>
        </row>
        <row r="10304">
          <cell r="A10304" t="str">
            <v>RANDERS</v>
          </cell>
          <cell r="C10304" t="str">
            <v>PLUSTUR</v>
          </cell>
          <cell r="I10304" t="str">
            <v>Netto</v>
          </cell>
          <cell r="V10304">
            <v>2705.83</v>
          </cell>
        </row>
        <row r="10305">
          <cell r="A10305" t="str">
            <v>RANDERS</v>
          </cell>
          <cell r="C10305" t="str">
            <v>PLUSTUR</v>
          </cell>
          <cell r="I10305" t="str">
            <v>Adm.omk</v>
          </cell>
          <cell r="V10305">
            <v>932.63999999999987</v>
          </cell>
        </row>
        <row r="10306">
          <cell r="A10306" t="str">
            <v>RANDERS</v>
          </cell>
          <cell r="C10306" t="str">
            <v>PLUSTUR</v>
          </cell>
          <cell r="I10306" t="str">
            <v>EB</v>
          </cell>
          <cell r="V10306">
            <v>600</v>
          </cell>
        </row>
        <row r="10307">
          <cell r="A10307" t="str">
            <v>RANDERS</v>
          </cell>
          <cell r="C10307" t="str">
            <v>PLUSTUR</v>
          </cell>
          <cell r="I10307" t="str">
            <v>Ture</v>
          </cell>
          <cell r="V10307">
            <v>29</v>
          </cell>
        </row>
        <row r="10308">
          <cell r="A10308" t="str">
            <v>RANDERS</v>
          </cell>
          <cell r="C10308" t="str">
            <v>PLUSTUR</v>
          </cell>
          <cell r="I10308" t="str">
            <v>Rejselængde</v>
          </cell>
          <cell r="V10308">
            <v>218</v>
          </cell>
        </row>
        <row r="10309">
          <cell r="A10309" t="str">
            <v>RANDERS</v>
          </cell>
          <cell r="C10309" t="str">
            <v>PLUSTUR</v>
          </cell>
          <cell r="I10309" t="str">
            <v>Passagerer</v>
          </cell>
          <cell r="V10309">
            <v>29</v>
          </cell>
        </row>
        <row r="10310">
          <cell r="A10310" t="str">
            <v>RANDERS</v>
          </cell>
          <cell r="C10310" t="str">
            <v>PLUSTUR</v>
          </cell>
          <cell r="I10310" t="str">
            <v>Netto</v>
          </cell>
          <cell r="V10310">
            <v>166.53</v>
          </cell>
        </row>
        <row r="10311">
          <cell r="A10311" t="str">
            <v>RANDERS</v>
          </cell>
          <cell r="C10311" t="str">
            <v>PLUSTUR</v>
          </cell>
          <cell r="I10311" t="str">
            <v>Adm.omk</v>
          </cell>
          <cell r="V10311">
            <v>32.159999999999997</v>
          </cell>
        </row>
        <row r="10312">
          <cell r="A10312" t="str">
            <v>RANDERS</v>
          </cell>
          <cell r="C10312" t="str">
            <v>PLUSTUR</v>
          </cell>
          <cell r="I10312" t="str">
            <v>EB</v>
          </cell>
          <cell r="V10312">
            <v>27</v>
          </cell>
        </row>
        <row r="10313">
          <cell r="A10313" t="str">
            <v>RANDERS</v>
          </cell>
          <cell r="C10313" t="str">
            <v>PLUSTUR</v>
          </cell>
          <cell r="I10313" t="str">
            <v>Ture</v>
          </cell>
          <cell r="V10313">
            <v>1</v>
          </cell>
        </row>
        <row r="10314">
          <cell r="A10314" t="str">
            <v>RANDERS</v>
          </cell>
          <cell r="C10314" t="str">
            <v>PLUSTUR</v>
          </cell>
          <cell r="I10314" t="str">
            <v>Rejselængde</v>
          </cell>
          <cell r="V10314">
            <v>9</v>
          </cell>
        </row>
        <row r="10315">
          <cell r="A10315" t="str">
            <v>RANDERS</v>
          </cell>
          <cell r="C10315" t="str">
            <v>PLUSTUR</v>
          </cell>
          <cell r="I10315" t="str">
            <v>Passagerer</v>
          </cell>
          <cell r="V10315">
            <v>2</v>
          </cell>
        </row>
        <row r="10316">
          <cell r="A10316" t="str">
            <v>RANDERS</v>
          </cell>
          <cell r="C10316" t="str">
            <v>TELETAXI</v>
          </cell>
          <cell r="I10316" t="str">
            <v>Netto</v>
          </cell>
          <cell r="V10316">
            <v>140.51</v>
          </cell>
        </row>
        <row r="10317">
          <cell r="A10317" t="str">
            <v>RANDERS</v>
          </cell>
          <cell r="C10317" t="str">
            <v>TELETAXI</v>
          </cell>
          <cell r="I10317" t="str">
            <v>Adm.omk</v>
          </cell>
          <cell r="V10317">
            <v>32.159999999999997</v>
          </cell>
        </row>
        <row r="10318">
          <cell r="A10318" t="str">
            <v>RANDERS</v>
          </cell>
          <cell r="C10318" t="str">
            <v>TELETAXI</v>
          </cell>
          <cell r="I10318" t="str">
            <v>EB</v>
          </cell>
          <cell r="V10318">
            <v>0</v>
          </cell>
        </row>
        <row r="10319">
          <cell r="A10319" t="str">
            <v>RANDERS</v>
          </cell>
          <cell r="C10319" t="str">
            <v>TELETAXI</v>
          </cell>
          <cell r="I10319" t="str">
            <v>Ture</v>
          </cell>
          <cell r="V10319">
            <v>1</v>
          </cell>
        </row>
        <row r="10320">
          <cell r="A10320" t="str">
            <v>RANDERS</v>
          </cell>
          <cell r="C10320" t="str">
            <v>TELETAXI</v>
          </cell>
          <cell r="I10320" t="str">
            <v>Rejselængde</v>
          </cell>
          <cell r="V10320">
            <v>6</v>
          </cell>
        </row>
        <row r="10321">
          <cell r="A10321" t="str">
            <v>RANDERS</v>
          </cell>
          <cell r="C10321" t="str">
            <v>TELETAXI</v>
          </cell>
          <cell r="I10321" t="str">
            <v>Passagerer</v>
          </cell>
          <cell r="V10321">
            <v>1</v>
          </cell>
        </row>
        <row r="10322">
          <cell r="A10322" t="str">
            <v>RANDERS</v>
          </cell>
          <cell r="C10322" t="str">
            <v>TELETAXI</v>
          </cell>
          <cell r="I10322" t="str">
            <v>Netto</v>
          </cell>
          <cell r="V10322">
            <v>3770.12</v>
          </cell>
        </row>
        <row r="10323">
          <cell r="A10323" t="str">
            <v>RANDERS</v>
          </cell>
          <cell r="C10323" t="str">
            <v>TELETAXI</v>
          </cell>
          <cell r="I10323" t="str">
            <v>Adm.omk</v>
          </cell>
          <cell r="V10323">
            <v>996.96</v>
          </cell>
        </row>
        <row r="10324">
          <cell r="A10324" t="str">
            <v>RANDERS</v>
          </cell>
          <cell r="C10324" t="str">
            <v>TELETAXI</v>
          </cell>
          <cell r="I10324" t="str">
            <v>EB</v>
          </cell>
          <cell r="V10324">
            <v>720</v>
          </cell>
        </row>
        <row r="10325">
          <cell r="A10325" t="str">
            <v>RANDERS</v>
          </cell>
          <cell r="C10325" t="str">
            <v>TELETAXI</v>
          </cell>
          <cell r="I10325" t="str">
            <v>Ture</v>
          </cell>
          <cell r="V10325">
            <v>31</v>
          </cell>
        </row>
        <row r="10326">
          <cell r="A10326" t="str">
            <v>RANDERS</v>
          </cell>
          <cell r="C10326" t="str">
            <v>TELETAXI</v>
          </cell>
          <cell r="I10326" t="str">
            <v>Rejselængde</v>
          </cell>
          <cell r="V10326">
            <v>168</v>
          </cell>
        </row>
        <row r="10327">
          <cell r="A10327" t="str">
            <v>RANDERS</v>
          </cell>
          <cell r="C10327" t="str">
            <v>TELETAXI</v>
          </cell>
          <cell r="I10327" t="str">
            <v>Passagerer</v>
          </cell>
          <cell r="V10327">
            <v>33</v>
          </cell>
        </row>
        <row r="10328">
          <cell r="A10328" t="str">
            <v>RANDERS</v>
          </cell>
          <cell r="C10328" t="str">
            <v>TELETAXI</v>
          </cell>
          <cell r="I10328" t="str">
            <v>Netto</v>
          </cell>
          <cell r="V10328">
            <v>269.14999999999998</v>
          </cell>
        </row>
        <row r="10329">
          <cell r="A10329" t="str">
            <v>RANDERS</v>
          </cell>
          <cell r="C10329" t="str">
            <v>TELETAXI</v>
          </cell>
          <cell r="I10329" t="str">
            <v>Adm.omk</v>
          </cell>
          <cell r="V10329">
            <v>64.319999999999993</v>
          </cell>
        </row>
        <row r="10330">
          <cell r="A10330" t="str">
            <v>RANDERS</v>
          </cell>
          <cell r="C10330" t="str">
            <v>TELETAXI</v>
          </cell>
          <cell r="I10330" t="str">
            <v>EB</v>
          </cell>
          <cell r="V10330">
            <v>48</v>
          </cell>
        </row>
        <row r="10331">
          <cell r="A10331" t="str">
            <v>RANDERS</v>
          </cell>
          <cell r="C10331" t="str">
            <v>TELETAXI</v>
          </cell>
          <cell r="I10331" t="str">
            <v>Ture</v>
          </cell>
          <cell r="V10331">
            <v>2</v>
          </cell>
        </row>
        <row r="10332">
          <cell r="A10332" t="str">
            <v>RANDERS</v>
          </cell>
          <cell r="C10332" t="str">
            <v>TELETAXI</v>
          </cell>
          <cell r="I10332" t="str">
            <v>Rejselængde</v>
          </cell>
          <cell r="V10332">
            <v>7</v>
          </cell>
        </row>
        <row r="10333">
          <cell r="A10333" t="str">
            <v>RANDERS</v>
          </cell>
          <cell r="C10333" t="str">
            <v>TELETAXI</v>
          </cell>
          <cell r="I10333" t="str">
            <v>Passagerer</v>
          </cell>
          <cell r="V10333">
            <v>2</v>
          </cell>
        </row>
        <row r="10334">
          <cell r="A10334" t="str">
            <v>RANDERS</v>
          </cell>
          <cell r="C10334" t="str">
            <v>TELETAXI</v>
          </cell>
          <cell r="I10334" t="str">
            <v>Netto</v>
          </cell>
          <cell r="V10334">
            <v>987.22</v>
          </cell>
        </row>
        <row r="10335">
          <cell r="A10335" t="str">
            <v>RANDERS</v>
          </cell>
          <cell r="C10335" t="str">
            <v>TELETAXI</v>
          </cell>
          <cell r="I10335" t="str">
            <v>Adm.omk</v>
          </cell>
          <cell r="V10335">
            <v>257.27999999999997</v>
          </cell>
        </row>
        <row r="10336">
          <cell r="A10336" t="str">
            <v>RANDERS</v>
          </cell>
          <cell r="C10336" t="str">
            <v>TELETAXI</v>
          </cell>
          <cell r="I10336" t="str">
            <v>EB</v>
          </cell>
          <cell r="V10336">
            <v>0</v>
          </cell>
        </row>
        <row r="10337">
          <cell r="A10337" t="str">
            <v>RANDERS</v>
          </cell>
          <cell r="C10337" t="str">
            <v>TELETAXI</v>
          </cell>
          <cell r="I10337" t="str">
            <v>Ture</v>
          </cell>
          <cell r="V10337">
            <v>8</v>
          </cell>
        </row>
        <row r="10338">
          <cell r="A10338" t="str">
            <v>RANDERS</v>
          </cell>
          <cell r="C10338" t="str">
            <v>TELETAXI</v>
          </cell>
          <cell r="I10338" t="str">
            <v>Rejselængde</v>
          </cell>
          <cell r="V10338">
            <v>25</v>
          </cell>
        </row>
        <row r="10339">
          <cell r="A10339" t="str">
            <v>RANDERS</v>
          </cell>
          <cell r="C10339" t="str">
            <v>TELETAXI</v>
          </cell>
          <cell r="I10339" t="str">
            <v>Passagerer</v>
          </cell>
          <cell r="V10339">
            <v>8</v>
          </cell>
        </row>
        <row r="10340">
          <cell r="A10340" t="str">
            <v>RANDERS</v>
          </cell>
          <cell r="C10340" t="str">
            <v>TELETAXI</v>
          </cell>
          <cell r="I10340" t="str">
            <v>Netto</v>
          </cell>
          <cell r="V10340">
            <v>404.25</v>
          </cell>
        </row>
        <row r="10341">
          <cell r="A10341" t="str">
            <v>RANDERS</v>
          </cell>
          <cell r="C10341" t="str">
            <v>TELETAXI</v>
          </cell>
          <cell r="I10341" t="str">
            <v>Adm.omk</v>
          </cell>
          <cell r="V10341">
            <v>64.319999999999993</v>
          </cell>
        </row>
        <row r="10342">
          <cell r="A10342" t="str">
            <v>RANDERS</v>
          </cell>
          <cell r="C10342" t="str">
            <v>TELETAXI</v>
          </cell>
          <cell r="I10342" t="str">
            <v>EB</v>
          </cell>
          <cell r="V10342">
            <v>0</v>
          </cell>
        </row>
        <row r="10343">
          <cell r="A10343" t="str">
            <v>RANDERS</v>
          </cell>
          <cell r="C10343" t="str">
            <v>TELETAXI</v>
          </cell>
          <cell r="I10343" t="str">
            <v>Ture</v>
          </cell>
          <cell r="V10343">
            <v>2</v>
          </cell>
        </row>
        <row r="10344">
          <cell r="A10344" t="str">
            <v>RANDERS</v>
          </cell>
          <cell r="C10344" t="str">
            <v>TELETAXI</v>
          </cell>
          <cell r="I10344" t="str">
            <v>Rejselængde</v>
          </cell>
          <cell r="V10344">
            <v>4</v>
          </cell>
        </row>
        <row r="10345">
          <cell r="A10345" t="str">
            <v>RANDERS</v>
          </cell>
          <cell r="C10345" t="str">
            <v>TELETAXI</v>
          </cell>
          <cell r="I10345" t="str">
            <v>Passagerer</v>
          </cell>
          <cell r="V10345">
            <v>4</v>
          </cell>
        </row>
        <row r="10346">
          <cell r="A10346" t="str">
            <v>RANDERS</v>
          </cell>
          <cell r="C10346" t="str">
            <v>TELETAXI</v>
          </cell>
          <cell r="I10346" t="str">
            <v>Netto</v>
          </cell>
          <cell r="V10346">
            <v>162.63</v>
          </cell>
        </row>
        <row r="10347">
          <cell r="A10347" t="str">
            <v>RANDERS</v>
          </cell>
          <cell r="C10347" t="str">
            <v>TELETAXI</v>
          </cell>
          <cell r="I10347" t="str">
            <v>Adm.omk</v>
          </cell>
          <cell r="V10347">
            <v>64.319999999999993</v>
          </cell>
        </row>
        <row r="10348">
          <cell r="A10348" t="str">
            <v>RANDERS</v>
          </cell>
          <cell r="C10348" t="str">
            <v>TELETAXI</v>
          </cell>
          <cell r="I10348" t="str">
            <v>EB</v>
          </cell>
          <cell r="V10348">
            <v>0</v>
          </cell>
        </row>
        <row r="10349">
          <cell r="A10349" t="str">
            <v>RANDERS</v>
          </cell>
          <cell r="C10349" t="str">
            <v>TELETAXI</v>
          </cell>
          <cell r="I10349" t="str">
            <v>Ture</v>
          </cell>
          <cell r="V10349">
            <v>2</v>
          </cell>
        </row>
        <row r="10350">
          <cell r="A10350" t="str">
            <v>RANDERS</v>
          </cell>
          <cell r="C10350" t="str">
            <v>TELETAXI</v>
          </cell>
          <cell r="I10350" t="str">
            <v>Rejselængde</v>
          </cell>
          <cell r="V10350">
            <v>4</v>
          </cell>
        </row>
        <row r="10351">
          <cell r="A10351" t="str">
            <v>RANDERS</v>
          </cell>
          <cell r="C10351" t="str">
            <v>TELETAXI</v>
          </cell>
          <cell r="I10351" t="str">
            <v>Passagerer</v>
          </cell>
          <cell r="V10351">
            <v>2</v>
          </cell>
        </row>
        <row r="10352">
          <cell r="A10352" t="str">
            <v>RANDERS</v>
          </cell>
          <cell r="C10352" t="str">
            <v>TELETAXI</v>
          </cell>
          <cell r="I10352" t="str">
            <v>Netto</v>
          </cell>
          <cell r="V10352">
            <v>2499.2899999999995</v>
          </cell>
        </row>
        <row r="10353">
          <cell r="A10353" t="str">
            <v>RANDERS</v>
          </cell>
          <cell r="C10353" t="str">
            <v>TELETAXI</v>
          </cell>
          <cell r="I10353" t="str">
            <v>Adm.omk</v>
          </cell>
          <cell r="V10353">
            <v>514.55999999999995</v>
          </cell>
        </row>
        <row r="10354">
          <cell r="A10354" t="str">
            <v>RANDERS</v>
          </cell>
          <cell r="C10354" t="str">
            <v>TELETAXI</v>
          </cell>
          <cell r="I10354" t="str">
            <v>EB</v>
          </cell>
          <cell r="V10354">
            <v>468</v>
          </cell>
        </row>
        <row r="10355">
          <cell r="A10355" t="str">
            <v>RANDERS</v>
          </cell>
          <cell r="C10355" t="str">
            <v>TELETAXI</v>
          </cell>
          <cell r="I10355" t="str">
            <v>Ture</v>
          </cell>
          <cell r="V10355">
            <v>16</v>
          </cell>
        </row>
        <row r="10356">
          <cell r="A10356" t="str">
            <v>RANDERS</v>
          </cell>
          <cell r="C10356" t="str">
            <v>TELETAXI</v>
          </cell>
          <cell r="I10356" t="str">
            <v>Rejselængde</v>
          </cell>
          <cell r="V10356">
            <v>62</v>
          </cell>
        </row>
        <row r="10357">
          <cell r="A10357" t="str">
            <v>RANDERS</v>
          </cell>
          <cell r="C10357" t="str">
            <v>TELETAXI</v>
          </cell>
          <cell r="I10357" t="str">
            <v>Passagerer</v>
          </cell>
          <cell r="V10357">
            <v>20</v>
          </cell>
        </row>
        <row r="10358">
          <cell r="A10358" t="str">
            <v>RANDERS</v>
          </cell>
          <cell r="C10358" t="str">
            <v>TELETAXI</v>
          </cell>
          <cell r="I10358" t="str">
            <v>Netto</v>
          </cell>
          <cell r="V10358">
            <v>384.79</v>
          </cell>
        </row>
        <row r="10359">
          <cell r="A10359" t="str">
            <v>RANDERS</v>
          </cell>
          <cell r="C10359" t="str">
            <v>TELETAXI</v>
          </cell>
          <cell r="I10359" t="str">
            <v>Adm.omk</v>
          </cell>
          <cell r="V10359">
            <v>64.319999999999993</v>
          </cell>
        </row>
        <row r="10360">
          <cell r="A10360" t="str">
            <v>RANDERS</v>
          </cell>
          <cell r="C10360" t="str">
            <v>TELETAXI</v>
          </cell>
          <cell r="I10360" t="str">
            <v>EB</v>
          </cell>
          <cell r="V10360">
            <v>0</v>
          </cell>
        </row>
        <row r="10361">
          <cell r="A10361" t="str">
            <v>RANDERS</v>
          </cell>
          <cell r="C10361" t="str">
            <v>TELETAXI</v>
          </cell>
          <cell r="I10361" t="str">
            <v>Ture</v>
          </cell>
          <cell r="V10361">
            <v>2</v>
          </cell>
        </row>
        <row r="10362">
          <cell r="A10362" t="str">
            <v>RANDERS</v>
          </cell>
          <cell r="C10362" t="str">
            <v>TELETAXI</v>
          </cell>
          <cell r="I10362" t="str">
            <v>Rejselængde</v>
          </cell>
          <cell r="V10362">
            <v>10</v>
          </cell>
        </row>
        <row r="10363">
          <cell r="A10363" t="str">
            <v>RANDERS</v>
          </cell>
          <cell r="C10363" t="str">
            <v>TELETAXI</v>
          </cell>
          <cell r="I10363" t="str">
            <v>Passagerer</v>
          </cell>
          <cell r="V10363">
            <v>3</v>
          </cell>
        </row>
        <row r="10364">
          <cell r="A10364" t="str">
            <v>RANDERS</v>
          </cell>
          <cell r="C10364" t="str">
            <v>TELETAXI</v>
          </cell>
          <cell r="I10364" t="str">
            <v>Netto</v>
          </cell>
          <cell r="V10364">
            <v>472.72999999999996</v>
          </cell>
        </row>
        <row r="10365">
          <cell r="A10365" t="str">
            <v>RANDERS</v>
          </cell>
          <cell r="C10365" t="str">
            <v>TELETAXI</v>
          </cell>
          <cell r="I10365" t="str">
            <v>Adm.omk</v>
          </cell>
          <cell r="V10365">
            <v>160.79999999999998</v>
          </cell>
        </row>
        <row r="10366">
          <cell r="A10366" t="str">
            <v>RANDERS</v>
          </cell>
          <cell r="C10366" t="str">
            <v>TELETAXI</v>
          </cell>
          <cell r="I10366" t="str">
            <v>EB</v>
          </cell>
          <cell r="V10366">
            <v>24</v>
          </cell>
        </row>
        <row r="10367">
          <cell r="A10367" t="str">
            <v>RANDERS</v>
          </cell>
          <cell r="C10367" t="str">
            <v>TELETAXI</v>
          </cell>
          <cell r="I10367" t="str">
            <v>Ture</v>
          </cell>
          <cell r="V10367">
            <v>5</v>
          </cell>
        </row>
        <row r="10368">
          <cell r="A10368" t="str">
            <v>RANDERS</v>
          </cell>
          <cell r="C10368" t="str">
            <v>TELETAXI</v>
          </cell>
          <cell r="I10368" t="str">
            <v>Rejselængde</v>
          </cell>
          <cell r="V10368">
            <v>10</v>
          </cell>
        </row>
        <row r="10369">
          <cell r="A10369" t="str">
            <v>RANDERS</v>
          </cell>
          <cell r="C10369" t="str">
            <v>TELETAXI</v>
          </cell>
          <cell r="I10369" t="str">
            <v>Passagerer</v>
          </cell>
          <cell r="V10369">
            <v>5</v>
          </cell>
        </row>
        <row r="10370">
          <cell r="A10370" t="str">
            <v>RANDERS</v>
          </cell>
          <cell r="C10370" t="str">
            <v>TELETAXI</v>
          </cell>
          <cell r="I10370" t="str">
            <v>Netto</v>
          </cell>
          <cell r="V10370">
            <v>2016.3400000000001</v>
          </cell>
        </row>
        <row r="10371">
          <cell r="A10371" t="str">
            <v>RANDERS</v>
          </cell>
          <cell r="C10371" t="str">
            <v>TELETAXI</v>
          </cell>
          <cell r="I10371" t="str">
            <v>Adm.omk</v>
          </cell>
          <cell r="V10371">
            <v>418.08000000000004</v>
          </cell>
        </row>
        <row r="10372">
          <cell r="A10372" t="str">
            <v>RANDERS</v>
          </cell>
          <cell r="C10372" t="str">
            <v>TELETAXI</v>
          </cell>
          <cell r="I10372" t="str">
            <v>EB</v>
          </cell>
          <cell r="V10372">
            <v>24</v>
          </cell>
        </row>
        <row r="10373">
          <cell r="A10373" t="str">
            <v>RANDERS</v>
          </cell>
          <cell r="C10373" t="str">
            <v>TELETAXI</v>
          </cell>
          <cell r="I10373" t="str">
            <v>Ture</v>
          </cell>
          <cell r="V10373">
            <v>13</v>
          </cell>
        </row>
        <row r="10374">
          <cell r="A10374" t="str">
            <v>RANDERS</v>
          </cell>
          <cell r="C10374" t="str">
            <v>TELETAXI</v>
          </cell>
          <cell r="I10374" t="str">
            <v>Rejselængde</v>
          </cell>
          <cell r="V10374">
            <v>27</v>
          </cell>
        </row>
        <row r="10375">
          <cell r="A10375" t="str">
            <v>RANDERS</v>
          </cell>
          <cell r="C10375" t="str">
            <v>TELETAXI</v>
          </cell>
          <cell r="I10375" t="str">
            <v>Passagerer</v>
          </cell>
          <cell r="V10375">
            <v>23</v>
          </cell>
        </row>
        <row r="10376">
          <cell r="A10376" t="str">
            <v>RANDERS</v>
          </cell>
          <cell r="C10376" t="str">
            <v>TELETAXI</v>
          </cell>
          <cell r="I10376" t="str">
            <v>Netto</v>
          </cell>
          <cell r="V10376">
            <v>662.95999999999992</v>
          </cell>
        </row>
        <row r="10377">
          <cell r="A10377" t="str">
            <v>RANDERS</v>
          </cell>
          <cell r="C10377" t="str">
            <v>TELETAXI</v>
          </cell>
          <cell r="I10377" t="str">
            <v>Adm.omk</v>
          </cell>
          <cell r="V10377">
            <v>160.79999999999998</v>
          </cell>
        </row>
        <row r="10378">
          <cell r="A10378" t="str">
            <v>RANDERS</v>
          </cell>
          <cell r="C10378" t="str">
            <v>TELETAXI</v>
          </cell>
          <cell r="I10378" t="str">
            <v>EB</v>
          </cell>
          <cell r="V10378">
            <v>216</v>
          </cell>
        </row>
        <row r="10379">
          <cell r="A10379" t="str">
            <v>RANDERS</v>
          </cell>
          <cell r="C10379" t="str">
            <v>TELETAXI</v>
          </cell>
          <cell r="I10379" t="str">
            <v>Ture</v>
          </cell>
          <cell r="V10379">
            <v>5</v>
          </cell>
        </row>
        <row r="10380">
          <cell r="A10380" t="str">
            <v>RANDERS</v>
          </cell>
          <cell r="C10380" t="str">
            <v>TELETAXI</v>
          </cell>
          <cell r="I10380" t="str">
            <v>Rejselængde</v>
          </cell>
          <cell r="V10380">
            <v>23</v>
          </cell>
        </row>
        <row r="10381">
          <cell r="A10381" t="str">
            <v>RANDERS</v>
          </cell>
          <cell r="C10381" t="str">
            <v>TELETAXI</v>
          </cell>
          <cell r="I10381" t="str">
            <v>Passagerer</v>
          </cell>
          <cell r="V10381">
            <v>9</v>
          </cell>
        </row>
        <row r="10382">
          <cell r="A10382" t="str">
            <v>RANDERS</v>
          </cell>
          <cell r="C10382" t="str">
            <v>TELETAXI</v>
          </cell>
          <cell r="I10382" t="str">
            <v>Netto</v>
          </cell>
          <cell r="V10382">
            <v>2661.4900000000002</v>
          </cell>
        </row>
        <row r="10383">
          <cell r="A10383" t="str">
            <v>RANDERS</v>
          </cell>
          <cell r="C10383" t="str">
            <v>TELETAXI</v>
          </cell>
          <cell r="I10383" t="str">
            <v>Adm.omk</v>
          </cell>
          <cell r="V10383">
            <v>450.2399999999999</v>
          </cell>
        </row>
        <row r="10384">
          <cell r="A10384" t="str">
            <v>RANDERS</v>
          </cell>
          <cell r="C10384" t="str">
            <v>TELETAXI</v>
          </cell>
          <cell r="I10384" t="str">
            <v>EB</v>
          </cell>
          <cell r="V10384">
            <v>244</v>
          </cell>
        </row>
        <row r="10385">
          <cell r="A10385" t="str">
            <v>RANDERS</v>
          </cell>
          <cell r="C10385" t="str">
            <v>TELETAXI</v>
          </cell>
          <cell r="I10385" t="str">
            <v>Ture</v>
          </cell>
          <cell r="V10385">
            <v>14</v>
          </cell>
        </row>
        <row r="10386">
          <cell r="A10386" t="str">
            <v>RANDERS</v>
          </cell>
          <cell r="C10386" t="str">
            <v>TELETAXI</v>
          </cell>
          <cell r="I10386" t="str">
            <v>Rejselængde</v>
          </cell>
          <cell r="V10386">
            <v>72</v>
          </cell>
        </row>
        <row r="10387">
          <cell r="A10387" t="str">
            <v>RANDERS</v>
          </cell>
          <cell r="C10387" t="str">
            <v>TELETAXI</v>
          </cell>
          <cell r="I10387" t="str">
            <v>Passagerer</v>
          </cell>
          <cell r="V10387">
            <v>23</v>
          </cell>
        </row>
        <row r="10388">
          <cell r="A10388" t="str">
            <v>RANDERS</v>
          </cell>
          <cell r="C10388" t="str">
            <v>TELETAXI</v>
          </cell>
          <cell r="I10388" t="str">
            <v>Netto</v>
          </cell>
          <cell r="V10388">
            <v>257.35000000000002</v>
          </cell>
        </row>
        <row r="10389">
          <cell r="A10389" t="str">
            <v>RANDERS</v>
          </cell>
          <cell r="C10389" t="str">
            <v>TELETAXI</v>
          </cell>
          <cell r="I10389" t="str">
            <v>Adm.omk</v>
          </cell>
          <cell r="V10389">
            <v>64.319999999999993</v>
          </cell>
        </row>
        <row r="10390">
          <cell r="A10390" t="str">
            <v>RANDERS</v>
          </cell>
          <cell r="C10390" t="str">
            <v>TELETAXI</v>
          </cell>
          <cell r="I10390" t="str">
            <v>EB</v>
          </cell>
          <cell r="V10390">
            <v>0</v>
          </cell>
        </row>
        <row r="10391">
          <cell r="A10391" t="str">
            <v>RANDERS</v>
          </cell>
          <cell r="C10391" t="str">
            <v>TELETAXI</v>
          </cell>
          <cell r="I10391" t="str">
            <v>Ture</v>
          </cell>
          <cell r="V10391">
            <v>2</v>
          </cell>
        </row>
        <row r="10392">
          <cell r="A10392" t="str">
            <v>RANDERS</v>
          </cell>
          <cell r="C10392" t="str">
            <v>TELETAXI</v>
          </cell>
          <cell r="I10392" t="str">
            <v>Rejselængde</v>
          </cell>
          <cell r="V10392">
            <v>24</v>
          </cell>
        </row>
        <row r="10393">
          <cell r="A10393" t="str">
            <v>RANDERS</v>
          </cell>
          <cell r="C10393" t="str">
            <v>TELETAXI</v>
          </cell>
          <cell r="I10393" t="str">
            <v>Passagerer</v>
          </cell>
          <cell r="V10393">
            <v>2</v>
          </cell>
        </row>
        <row r="10394">
          <cell r="A10394" t="str">
            <v>RANDERS</v>
          </cell>
          <cell r="C10394" t="str">
            <v>TELETAXI</v>
          </cell>
          <cell r="I10394" t="str">
            <v>Netto</v>
          </cell>
          <cell r="V10394">
            <v>154.84</v>
          </cell>
        </row>
        <row r="10395">
          <cell r="A10395" t="str">
            <v>RANDERS</v>
          </cell>
          <cell r="C10395" t="str">
            <v>TELETAXI</v>
          </cell>
          <cell r="I10395" t="str">
            <v>Adm.omk</v>
          </cell>
          <cell r="V10395">
            <v>32.159999999999997</v>
          </cell>
        </row>
        <row r="10396">
          <cell r="A10396" t="str">
            <v>RANDERS</v>
          </cell>
          <cell r="C10396" t="str">
            <v>TELETAXI</v>
          </cell>
          <cell r="I10396" t="str">
            <v>EB</v>
          </cell>
          <cell r="V10396">
            <v>0</v>
          </cell>
        </row>
        <row r="10397">
          <cell r="A10397" t="str">
            <v>RANDERS</v>
          </cell>
          <cell r="C10397" t="str">
            <v>TELETAXI</v>
          </cell>
          <cell r="I10397" t="str">
            <v>Ture</v>
          </cell>
          <cell r="V10397">
            <v>1</v>
          </cell>
        </row>
        <row r="10398">
          <cell r="A10398" t="str">
            <v>RANDERS</v>
          </cell>
          <cell r="C10398" t="str">
            <v>TELETAXI</v>
          </cell>
          <cell r="I10398" t="str">
            <v>Rejselængde</v>
          </cell>
          <cell r="V10398">
            <v>14</v>
          </cell>
        </row>
        <row r="10399">
          <cell r="A10399" t="str">
            <v>RANDERS</v>
          </cell>
          <cell r="C10399" t="str">
            <v>TELETAXI</v>
          </cell>
          <cell r="I10399" t="str">
            <v>Passagerer</v>
          </cell>
          <cell r="V10399">
            <v>1</v>
          </cell>
        </row>
        <row r="10400">
          <cell r="A10400" t="str">
            <v>RANDERS</v>
          </cell>
          <cell r="C10400" t="str">
            <v>TELETAXI</v>
          </cell>
          <cell r="I10400" t="str">
            <v>Netto</v>
          </cell>
          <cell r="V10400">
            <v>1285.97</v>
          </cell>
        </row>
        <row r="10401">
          <cell r="A10401" t="str">
            <v>RANDERS</v>
          </cell>
          <cell r="C10401" t="str">
            <v>TELETAXI</v>
          </cell>
          <cell r="I10401" t="str">
            <v>Adm.omk</v>
          </cell>
          <cell r="V10401">
            <v>257.28000000000003</v>
          </cell>
        </row>
        <row r="10402">
          <cell r="A10402" t="str">
            <v>RANDERS</v>
          </cell>
          <cell r="C10402" t="str">
            <v>TELETAXI</v>
          </cell>
          <cell r="I10402" t="str">
            <v>EB</v>
          </cell>
          <cell r="V10402">
            <v>0</v>
          </cell>
        </row>
        <row r="10403">
          <cell r="A10403" t="str">
            <v>RANDERS</v>
          </cell>
          <cell r="C10403" t="str">
            <v>TELETAXI</v>
          </cell>
          <cell r="I10403" t="str">
            <v>Ture</v>
          </cell>
          <cell r="V10403">
            <v>8</v>
          </cell>
        </row>
        <row r="10404">
          <cell r="A10404" t="str">
            <v>RANDERS</v>
          </cell>
          <cell r="C10404" t="str">
            <v>TELETAXI</v>
          </cell>
          <cell r="I10404" t="str">
            <v>Rejselængde</v>
          </cell>
          <cell r="V10404">
            <v>88</v>
          </cell>
        </row>
        <row r="10405">
          <cell r="A10405" t="str">
            <v>RANDERS</v>
          </cell>
          <cell r="C10405" t="str">
            <v>TELETAXI</v>
          </cell>
          <cell r="I10405" t="str">
            <v>Passagerer</v>
          </cell>
          <cell r="V10405">
            <v>8</v>
          </cell>
        </row>
        <row r="10406">
          <cell r="A10406" t="str">
            <v>RANDERS</v>
          </cell>
          <cell r="C10406" t="str">
            <v>TELETAXI</v>
          </cell>
          <cell r="I10406" t="str">
            <v>Netto</v>
          </cell>
          <cell r="V10406">
            <v>4134.3099999999995</v>
          </cell>
        </row>
        <row r="10407">
          <cell r="A10407" t="str">
            <v>RANDERS</v>
          </cell>
          <cell r="C10407" t="str">
            <v>TELETAXI</v>
          </cell>
          <cell r="I10407" t="str">
            <v>Adm.omk</v>
          </cell>
          <cell r="V10407">
            <v>611.04</v>
          </cell>
        </row>
        <row r="10408">
          <cell r="A10408" t="str">
            <v>RANDERS</v>
          </cell>
          <cell r="C10408" t="str">
            <v>TELETAXI</v>
          </cell>
          <cell r="I10408" t="str">
            <v>EB</v>
          </cell>
          <cell r="V10408">
            <v>610</v>
          </cell>
        </row>
        <row r="10409">
          <cell r="A10409" t="str">
            <v>RANDERS</v>
          </cell>
          <cell r="C10409" t="str">
            <v>TELETAXI</v>
          </cell>
          <cell r="I10409" t="str">
            <v>Ture</v>
          </cell>
          <cell r="V10409">
            <v>19</v>
          </cell>
        </row>
        <row r="10410">
          <cell r="A10410" t="str">
            <v>RANDERS</v>
          </cell>
          <cell r="C10410" t="str">
            <v>TELETAXI</v>
          </cell>
          <cell r="I10410" t="str">
            <v>Rejselængde</v>
          </cell>
          <cell r="V10410">
            <v>242</v>
          </cell>
        </row>
        <row r="10411">
          <cell r="A10411" t="str">
            <v>RANDERS</v>
          </cell>
          <cell r="C10411" t="str">
            <v>TELETAXI</v>
          </cell>
          <cell r="I10411" t="str">
            <v>Passagerer</v>
          </cell>
          <cell r="V10411">
            <v>20</v>
          </cell>
        </row>
        <row r="10412">
          <cell r="A10412" t="str">
            <v>RANDERS</v>
          </cell>
          <cell r="C10412" t="str">
            <v>TELETAXI</v>
          </cell>
          <cell r="I10412" t="str">
            <v>Netto</v>
          </cell>
          <cell r="V10412">
            <v>1306.5999999999999</v>
          </cell>
        </row>
        <row r="10413">
          <cell r="A10413" t="str">
            <v>RANDERS</v>
          </cell>
          <cell r="C10413" t="str">
            <v>TELETAXI</v>
          </cell>
          <cell r="I10413" t="str">
            <v>Adm.omk</v>
          </cell>
          <cell r="V10413">
            <v>289.43999999999994</v>
          </cell>
        </row>
        <row r="10414">
          <cell r="A10414" t="str">
            <v>RANDERS</v>
          </cell>
          <cell r="C10414" t="str">
            <v>TELETAXI</v>
          </cell>
          <cell r="I10414" t="str">
            <v>EB</v>
          </cell>
          <cell r="V10414">
            <v>0</v>
          </cell>
        </row>
        <row r="10415">
          <cell r="A10415" t="str">
            <v>RANDERS</v>
          </cell>
          <cell r="C10415" t="str">
            <v>TELETAXI</v>
          </cell>
          <cell r="I10415" t="str">
            <v>Ture</v>
          </cell>
          <cell r="V10415">
            <v>9</v>
          </cell>
        </row>
        <row r="10416">
          <cell r="A10416" t="str">
            <v>RANDERS</v>
          </cell>
          <cell r="C10416" t="str">
            <v>TELETAXI</v>
          </cell>
          <cell r="I10416" t="str">
            <v>Rejselængde</v>
          </cell>
          <cell r="V10416">
            <v>90</v>
          </cell>
        </row>
        <row r="10417">
          <cell r="A10417" t="str">
            <v>RANDERS</v>
          </cell>
          <cell r="C10417" t="str">
            <v>TELETAXI</v>
          </cell>
          <cell r="I10417" t="str">
            <v>Passagerer</v>
          </cell>
          <cell r="V10417">
            <v>9</v>
          </cell>
        </row>
        <row r="10418">
          <cell r="A10418" t="str">
            <v>RANDERS</v>
          </cell>
          <cell r="C10418" t="str">
            <v>TELETAXI</v>
          </cell>
          <cell r="I10418" t="str">
            <v>Netto</v>
          </cell>
          <cell r="V10418">
            <v>2350.87</v>
          </cell>
        </row>
        <row r="10419">
          <cell r="A10419" t="str">
            <v>RANDERS</v>
          </cell>
          <cell r="C10419" t="str">
            <v>TELETAXI</v>
          </cell>
          <cell r="I10419" t="str">
            <v>Adm.omk</v>
          </cell>
          <cell r="V10419">
            <v>514.56000000000006</v>
          </cell>
        </row>
        <row r="10420">
          <cell r="A10420" t="str">
            <v>RANDERS</v>
          </cell>
          <cell r="C10420" t="str">
            <v>TELETAXI</v>
          </cell>
          <cell r="I10420" t="str">
            <v>EB</v>
          </cell>
          <cell r="V10420">
            <v>24</v>
          </cell>
        </row>
        <row r="10421">
          <cell r="A10421" t="str">
            <v>RANDERS</v>
          </cell>
          <cell r="C10421" t="str">
            <v>TELETAXI</v>
          </cell>
          <cell r="I10421" t="str">
            <v>Ture</v>
          </cell>
          <cell r="V10421">
            <v>16</v>
          </cell>
        </row>
        <row r="10422">
          <cell r="A10422" t="str">
            <v>RANDERS</v>
          </cell>
          <cell r="C10422" t="str">
            <v>TELETAXI</v>
          </cell>
          <cell r="I10422" t="str">
            <v>Rejselængde</v>
          </cell>
          <cell r="V10422">
            <v>160</v>
          </cell>
        </row>
        <row r="10423">
          <cell r="A10423" t="str">
            <v>RANDERS</v>
          </cell>
          <cell r="C10423" t="str">
            <v>TELETAXI</v>
          </cell>
          <cell r="I10423" t="str">
            <v>Passagerer</v>
          </cell>
          <cell r="V10423">
            <v>16</v>
          </cell>
        </row>
        <row r="10424">
          <cell r="A10424" t="str">
            <v>RANDERS</v>
          </cell>
          <cell r="C10424" t="str">
            <v>TELETAXI</v>
          </cell>
          <cell r="I10424" t="str">
            <v>Netto</v>
          </cell>
          <cell r="V10424">
            <v>974.25</v>
          </cell>
        </row>
        <row r="10425">
          <cell r="A10425" t="str">
            <v>RANDERS</v>
          </cell>
          <cell r="C10425" t="str">
            <v>TELETAXI</v>
          </cell>
          <cell r="I10425" t="str">
            <v>Adm.omk</v>
          </cell>
          <cell r="V10425">
            <v>128.63999999999999</v>
          </cell>
        </row>
        <row r="10426">
          <cell r="A10426" t="str">
            <v>RANDERS</v>
          </cell>
          <cell r="C10426" t="str">
            <v>TELETAXI</v>
          </cell>
          <cell r="I10426" t="str">
            <v>EB</v>
          </cell>
          <cell r="V10426">
            <v>136</v>
          </cell>
        </row>
        <row r="10427">
          <cell r="A10427" t="str">
            <v>RANDERS</v>
          </cell>
          <cell r="C10427" t="str">
            <v>TELETAXI</v>
          </cell>
          <cell r="I10427" t="str">
            <v>Ture</v>
          </cell>
          <cell r="V10427">
            <v>4</v>
          </cell>
        </row>
        <row r="10428">
          <cell r="A10428" t="str">
            <v>RANDERS</v>
          </cell>
          <cell r="C10428" t="str">
            <v>TELETAXI</v>
          </cell>
          <cell r="I10428" t="str">
            <v>Rejselængde</v>
          </cell>
          <cell r="V10428">
            <v>54</v>
          </cell>
        </row>
        <row r="10429">
          <cell r="A10429" t="str">
            <v>RANDERS</v>
          </cell>
          <cell r="C10429" t="str">
            <v>TELETAXI</v>
          </cell>
          <cell r="I10429" t="str">
            <v>Passagerer</v>
          </cell>
          <cell r="V10429">
            <v>4</v>
          </cell>
        </row>
        <row r="10430">
          <cell r="A10430" t="str">
            <v>RANDERS</v>
          </cell>
          <cell r="C10430" t="str">
            <v>TELETAXI</v>
          </cell>
          <cell r="I10430" t="str">
            <v>Netto</v>
          </cell>
          <cell r="V10430">
            <v>5738.6600000000008</v>
          </cell>
        </row>
        <row r="10431">
          <cell r="A10431" t="str">
            <v>RANDERS</v>
          </cell>
          <cell r="C10431" t="str">
            <v>TELETAXI</v>
          </cell>
          <cell r="I10431" t="str">
            <v>Adm.omk</v>
          </cell>
          <cell r="V10431">
            <v>868.32</v>
          </cell>
        </row>
        <row r="10432">
          <cell r="A10432" t="str">
            <v>RANDERS</v>
          </cell>
          <cell r="C10432" t="str">
            <v>TELETAXI</v>
          </cell>
          <cell r="I10432" t="str">
            <v>EB</v>
          </cell>
          <cell r="V10432">
            <v>70</v>
          </cell>
        </row>
        <row r="10433">
          <cell r="A10433" t="str">
            <v>RANDERS</v>
          </cell>
          <cell r="C10433" t="str">
            <v>TELETAXI</v>
          </cell>
          <cell r="I10433" t="str">
            <v>Ture</v>
          </cell>
          <cell r="V10433">
            <v>27</v>
          </cell>
        </row>
        <row r="10434">
          <cell r="A10434" t="str">
            <v>RANDERS</v>
          </cell>
          <cell r="C10434" t="str">
            <v>TELETAXI</v>
          </cell>
          <cell r="I10434" t="str">
            <v>Rejselængde</v>
          </cell>
          <cell r="V10434">
            <v>312</v>
          </cell>
        </row>
        <row r="10435">
          <cell r="A10435" t="str">
            <v>RANDERS</v>
          </cell>
          <cell r="C10435" t="str">
            <v>TELETAXI</v>
          </cell>
          <cell r="I10435" t="str">
            <v>Passagerer</v>
          </cell>
          <cell r="V10435">
            <v>27</v>
          </cell>
        </row>
        <row r="10436">
          <cell r="A10436" t="str">
            <v>RANDERS</v>
          </cell>
          <cell r="C10436" t="str">
            <v>TELETAXI</v>
          </cell>
          <cell r="I10436" t="str">
            <v>Netto</v>
          </cell>
          <cell r="V10436">
            <v>517.17999999999995</v>
          </cell>
        </row>
        <row r="10437">
          <cell r="A10437" t="str">
            <v>RANDERS</v>
          </cell>
          <cell r="C10437" t="str">
            <v>TELETAXI</v>
          </cell>
          <cell r="I10437" t="str">
            <v>Adm.omk</v>
          </cell>
          <cell r="V10437">
            <v>32.159999999999997</v>
          </cell>
        </row>
        <row r="10438">
          <cell r="A10438" t="str">
            <v>RANDERS</v>
          </cell>
          <cell r="C10438" t="str">
            <v>TELETAXI</v>
          </cell>
          <cell r="I10438" t="str">
            <v>EB</v>
          </cell>
          <cell r="V10438">
            <v>0</v>
          </cell>
        </row>
        <row r="10439">
          <cell r="A10439" t="str">
            <v>RANDERS</v>
          </cell>
          <cell r="C10439" t="str">
            <v>TELETAXI</v>
          </cell>
          <cell r="I10439" t="str">
            <v>Ture</v>
          </cell>
          <cell r="V10439">
            <v>1</v>
          </cell>
        </row>
        <row r="10440">
          <cell r="A10440" t="str">
            <v>RANDERS</v>
          </cell>
          <cell r="C10440" t="str">
            <v>TELETAXI</v>
          </cell>
          <cell r="I10440" t="str">
            <v>Rejselængde</v>
          </cell>
          <cell r="V10440">
            <v>8</v>
          </cell>
        </row>
        <row r="10441">
          <cell r="A10441" t="str">
            <v>RANDERS</v>
          </cell>
          <cell r="C10441" t="str">
            <v>TELETAXI</v>
          </cell>
          <cell r="I10441" t="str">
            <v>Passagerer</v>
          </cell>
          <cell r="V10441">
            <v>2</v>
          </cell>
        </row>
        <row r="10442">
          <cell r="A10442" t="str">
            <v>RANDERS</v>
          </cell>
          <cell r="C10442" t="str">
            <v>TELETAXI</v>
          </cell>
          <cell r="I10442" t="str">
            <v>Netto</v>
          </cell>
          <cell r="V10442">
            <v>630.80999999999995</v>
          </cell>
        </row>
        <row r="10443">
          <cell r="A10443" t="str">
            <v>RANDERS</v>
          </cell>
          <cell r="C10443" t="str">
            <v>TELETAXI</v>
          </cell>
          <cell r="I10443" t="str">
            <v>Adm.omk</v>
          </cell>
          <cell r="V10443">
            <v>96.47999999999999</v>
          </cell>
        </row>
        <row r="10444">
          <cell r="A10444" t="str">
            <v>RANDERS</v>
          </cell>
          <cell r="C10444" t="str">
            <v>TELETAXI</v>
          </cell>
          <cell r="I10444" t="str">
            <v>EB</v>
          </cell>
          <cell r="V10444">
            <v>96</v>
          </cell>
        </row>
        <row r="10445">
          <cell r="A10445" t="str">
            <v>RANDERS</v>
          </cell>
          <cell r="C10445" t="str">
            <v>TELETAXI</v>
          </cell>
          <cell r="I10445" t="str">
            <v>Ture</v>
          </cell>
          <cell r="V10445">
            <v>3</v>
          </cell>
        </row>
        <row r="10446">
          <cell r="A10446" t="str">
            <v>RANDERS</v>
          </cell>
          <cell r="C10446" t="str">
            <v>TELETAXI</v>
          </cell>
          <cell r="I10446" t="str">
            <v>Rejselængde</v>
          </cell>
          <cell r="V10446">
            <v>15</v>
          </cell>
        </row>
        <row r="10447">
          <cell r="A10447" t="str">
            <v>RANDERS</v>
          </cell>
          <cell r="C10447" t="str">
            <v>TELETAXI</v>
          </cell>
          <cell r="I10447" t="str">
            <v>Passagerer</v>
          </cell>
          <cell r="V10447">
            <v>4</v>
          </cell>
        </row>
        <row r="10448">
          <cell r="A10448" t="str">
            <v>RANDERS</v>
          </cell>
          <cell r="C10448" t="str">
            <v>TELETAXI</v>
          </cell>
          <cell r="I10448" t="str">
            <v>Netto</v>
          </cell>
          <cell r="V10448">
            <v>814.32</v>
          </cell>
        </row>
        <row r="10449">
          <cell r="A10449" t="str">
            <v>RANDERS</v>
          </cell>
          <cell r="C10449" t="str">
            <v>TELETAXI</v>
          </cell>
          <cell r="I10449" t="str">
            <v>Adm.omk</v>
          </cell>
          <cell r="V10449">
            <v>64.319999999999993</v>
          </cell>
        </row>
        <row r="10450">
          <cell r="A10450" t="str">
            <v>RANDERS</v>
          </cell>
          <cell r="C10450" t="str">
            <v>TELETAXI</v>
          </cell>
          <cell r="I10450" t="str">
            <v>EB</v>
          </cell>
          <cell r="V10450">
            <v>0</v>
          </cell>
        </row>
        <row r="10451">
          <cell r="A10451" t="str">
            <v>RANDERS</v>
          </cell>
          <cell r="C10451" t="str">
            <v>TELETAXI</v>
          </cell>
          <cell r="I10451" t="str">
            <v>Ture</v>
          </cell>
          <cell r="V10451">
            <v>2</v>
          </cell>
        </row>
        <row r="10452">
          <cell r="A10452" t="str">
            <v>RANDERS</v>
          </cell>
          <cell r="C10452" t="str">
            <v>TELETAXI</v>
          </cell>
          <cell r="I10452" t="str">
            <v>Rejselængde</v>
          </cell>
          <cell r="V10452">
            <v>26</v>
          </cell>
        </row>
        <row r="10453">
          <cell r="A10453" t="str">
            <v>RANDERS</v>
          </cell>
          <cell r="C10453" t="str">
            <v>TELETAXI</v>
          </cell>
          <cell r="I10453" t="str">
            <v>Passagerer</v>
          </cell>
          <cell r="V10453">
            <v>2</v>
          </cell>
        </row>
        <row r="10454">
          <cell r="A10454" t="str">
            <v>RANDERS</v>
          </cell>
          <cell r="C10454" t="str">
            <v>TELETAXI</v>
          </cell>
          <cell r="I10454" t="str">
            <v>Netto</v>
          </cell>
          <cell r="V10454">
            <v>2708.2200000000003</v>
          </cell>
        </row>
        <row r="10455">
          <cell r="A10455" t="str">
            <v>RANDERS</v>
          </cell>
          <cell r="C10455" t="str">
            <v>TELETAXI</v>
          </cell>
          <cell r="I10455" t="str">
            <v>Adm.omk</v>
          </cell>
          <cell r="V10455">
            <v>353.75999999999993</v>
          </cell>
        </row>
        <row r="10456">
          <cell r="A10456" t="str">
            <v>RANDERS</v>
          </cell>
          <cell r="C10456" t="str">
            <v>TELETAXI</v>
          </cell>
          <cell r="I10456" t="str">
            <v>EB</v>
          </cell>
          <cell r="V10456">
            <v>0</v>
          </cell>
        </row>
        <row r="10457">
          <cell r="A10457" t="str">
            <v>RANDERS</v>
          </cell>
          <cell r="C10457" t="str">
            <v>TELETAXI</v>
          </cell>
          <cell r="I10457" t="str">
            <v>Ture</v>
          </cell>
          <cell r="V10457">
            <v>11</v>
          </cell>
        </row>
        <row r="10458">
          <cell r="A10458" t="str">
            <v>RANDERS</v>
          </cell>
          <cell r="C10458" t="str">
            <v>TELETAXI</v>
          </cell>
          <cell r="I10458" t="str">
            <v>Rejselængde</v>
          </cell>
          <cell r="V10458">
            <v>131</v>
          </cell>
        </row>
        <row r="10459">
          <cell r="A10459" t="str">
            <v>RANDERS</v>
          </cell>
          <cell r="C10459" t="str">
            <v>TELETAXI</v>
          </cell>
          <cell r="I10459" t="str">
            <v>Passagerer</v>
          </cell>
          <cell r="V10459">
            <v>11</v>
          </cell>
        </row>
        <row r="10460">
          <cell r="A10460" t="str">
            <v>RANDERS</v>
          </cell>
          <cell r="C10460" t="str">
            <v>TELETAXI</v>
          </cell>
          <cell r="I10460" t="str">
            <v>Netto</v>
          </cell>
          <cell r="V10460">
            <v>262.05</v>
          </cell>
        </row>
        <row r="10461">
          <cell r="A10461" t="str">
            <v>RANDERS</v>
          </cell>
          <cell r="C10461" t="str">
            <v>TELETAXI</v>
          </cell>
          <cell r="I10461" t="str">
            <v>Adm.omk</v>
          </cell>
          <cell r="V10461">
            <v>64.319999999999993</v>
          </cell>
        </row>
        <row r="10462">
          <cell r="A10462" t="str">
            <v>RANDERS</v>
          </cell>
          <cell r="C10462" t="str">
            <v>TELETAXI</v>
          </cell>
          <cell r="I10462" t="str">
            <v>EB</v>
          </cell>
          <cell r="V10462">
            <v>0</v>
          </cell>
        </row>
        <row r="10463">
          <cell r="A10463" t="str">
            <v>RANDERS</v>
          </cell>
          <cell r="C10463" t="str">
            <v>TELETAXI</v>
          </cell>
          <cell r="I10463" t="str">
            <v>Ture</v>
          </cell>
          <cell r="V10463">
            <v>2</v>
          </cell>
        </row>
        <row r="10464">
          <cell r="A10464" t="str">
            <v>RANDERS</v>
          </cell>
          <cell r="C10464" t="str">
            <v>TELETAXI</v>
          </cell>
          <cell r="I10464" t="str">
            <v>Rejselængde</v>
          </cell>
          <cell r="V10464">
            <v>16</v>
          </cell>
        </row>
        <row r="10465">
          <cell r="A10465" t="str">
            <v>RANDERS</v>
          </cell>
          <cell r="C10465" t="str">
            <v>TELETAXI</v>
          </cell>
          <cell r="I10465" t="str">
            <v>Passagerer</v>
          </cell>
          <cell r="V10465">
            <v>2</v>
          </cell>
        </row>
        <row r="10466">
          <cell r="A10466" t="str">
            <v>RANDERS</v>
          </cell>
          <cell r="C10466" t="str">
            <v>TELETAXI</v>
          </cell>
          <cell r="I10466" t="str">
            <v>Netto</v>
          </cell>
          <cell r="V10466">
            <v>1757.3299999999997</v>
          </cell>
        </row>
        <row r="10467">
          <cell r="A10467" t="str">
            <v>RANDERS</v>
          </cell>
          <cell r="C10467" t="str">
            <v>TELETAXI</v>
          </cell>
          <cell r="I10467" t="str">
            <v>Adm.omk</v>
          </cell>
          <cell r="V10467">
            <v>225.11999999999998</v>
          </cell>
        </row>
        <row r="10468">
          <cell r="A10468" t="str">
            <v>RANDERS</v>
          </cell>
          <cell r="C10468" t="str">
            <v>TELETAXI</v>
          </cell>
          <cell r="I10468" t="str">
            <v>EB</v>
          </cell>
          <cell r="V10468">
            <v>276</v>
          </cell>
        </row>
        <row r="10469">
          <cell r="A10469" t="str">
            <v>RANDERS</v>
          </cell>
          <cell r="C10469" t="str">
            <v>TELETAXI</v>
          </cell>
          <cell r="I10469" t="str">
            <v>Ture</v>
          </cell>
          <cell r="V10469">
            <v>7</v>
          </cell>
        </row>
        <row r="10470">
          <cell r="A10470" t="str">
            <v>RANDERS</v>
          </cell>
          <cell r="C10470" t="str">
            <v>TELETAXI</v>
          </cell>
          <cell r="I10470" t="str">
            <v>Rejselængde</v>
          </cell>
          <cell r="V10470">
            <v>71</v>
          </cell>
        </row>
        <row r="10471">
          <cell r="A10471" t="str">
            <v>RANDERS</v>
          </cell>
          <cell r="C10471" t="str">
            <v>TELETAXI</v>
          </cell>
          <cell r="I10471" t="str">
            <v>Passagerer</v>
          </cell>
          <cell r="V10471">
            <v>10</v>
          </cell>
        </row>
        <row r="10472">
          <cell r="A10472" t="str">
            <v>RANDERS</v>
          </cell>
          <cell r="C10472" t="str">
            <v>TELETAXI</v>
          </cell>
          <cell r="I10472" t="str">
            <v>Netto</v>
          </cell>
          <cell r="V10472">
            <v>4576.93</v>
          </cell>
        </row>
        <row r="10473">
          <cell r="A10473" t="str">
            <v>RANDERS</v>
          </cell>
          <cell r="C10473" t="str">
            <v>TELETAXI</v>
          </cell>
          <cell r="I10473" t="str">
            <v>Adm.omk</v>
          </cell>
          <cell r="V10473">
            <v>482.39999999999992</v>
          </cell>
        </row>
        <row r="10474">
          <cell r="A10474" t="str">
            <v>RANDERS</v>
          </cell>
          <cell r="C10474" t="str">
            <v>TELETAXI</v>
          </cell>
          <cell r="I10474" t="str">
            <v>EB</v>
          </cell>
          <cell r="V10474">
            <v>24</v>
          </cell>
        </row>
        <row r="10475">
          <cell r="A10475" t="str">
            <v>RANDERS</v>
          </cell>
          <cell r="C10475" t="str">
            <v>TELETAXI</v>
          </cell>
          <cell r="I10475" t="str">
            <v>Ture</v>
          </cell>
          <cell r="V10475">
            <v>15</v>
          </cell>
        </row>
        <row r="10476">
          <cell r="A10476" t="str">
            <v>RANDERS</v>
          </cell>
          <cell r="C10476" t="str">
            <v>TELETAXI</v>
          </cell>
          <cell r="I10476" t="str">
            <v>Rejselængde</v>
          </cell>
          <cell r="V10476">
            <v>176</v>
          </cell>
        </row>
        <row r="10477">
          <cell r="A10477" t="str">
            <v>RANDERS</v>
          </cell>
          <cell r="C10477" t="str">
            <v>TELETAXI</v>
          </cell>
          <cell r="I10477" t="str">
            <v>Passagerer</v>
          </cell>
          <cell r="V10477">
            <v>15</v>
          </cell>
        </row>
        <row r="10478">
          <cell r="A10478" t="str">
            <v>RANDERS</v>
          </cell>
          <cell r="C10478" t="str">
            <v>TELETAXI</v>
          </cell>
          <cell r="I10478" t="str">
            <v>Netto</v>
          </cell>
          <cell r="V10478">
            <v>17131.580000000002</v>
          </cell>
        </row>
        <row r="10479">
          <cell r="A10479" t="str">
            <v>RANDERS</v>
          </cell>
          <cell r="C10479" t="str">
            <v>TELETAXI</v>
          </cell>
          <cell r="I10479" t="str">
            <v>Adm.omk</v>
          </cell>
          <cell r="V10479">
            <v>2154.7200000000003</v>
          </cell>
        </row>
        <row r="10480">
          <cell r="A10480" t="str">
            <v>RANDERS</v>
          </cell>
          <cell r="C10480" t="str">
            <v>TELETAXI</v>
          </cell>
          <cell r="I10480" t="str">
            <v>EB</v>
          </cell>
          <cell r="V10480">
            <v>0</v>
          </cell>
        </row>
        <row r="10481">
          <cell r="A10481" t="str">
            <v>RANDERS</v>
          </cell>
          <cell r="C10481" t="str">
            <v>TELETAXI</v>
          </cell>
          <cell r="I10481" t="str">
            <v>Ture</v>
          </cell>
          <cell r="V10481">
            <v>67</v>
          </cell>
        </row>
        <row r="10482">
          <cell r="A10482" t="str">
            <v>RANDERS</v>
          </cell>
          <cell r="C10482" t="str">
            <v>TELETAXI</v>
          </cell>
          <cell r="I10482" t="str">
            <v>Rejselængde</v>
          </cell>
          <cell r="V10482">
            <v>871</v>
          </cell>
        </row>
        <row r="10483">
          <cell r="A10483" t="str">
            <v>RANDERS</v>
          </cell>
          <cell r="C10483" t="str">
            <v>TELETAXI</v>
          </cell>
          <cell r="I10483" t="str">
            <v>Passagerer</v>
          </cell>
          <cell r="V10483">
            <v>67</v>
          </cell>
        </row>
        <row r="10484">
          <cell r="A10484" t="str">
            <v>RANDERS</v>
          </cell>
          <cell r="C10484" t="str">
            <v>TELETAXI</v>
          </cell>
          <cell r="I10484" t="str">
            <v>Netto</v>
          </cell>
          <cell r="V10484">
            <v>745.68000000000006</v>
          </cell>
        </row>
        <row r="10485">
          <cell r="A10485" t="str">
            <v>RANDERS</v>
          </cell>
          <cell r="C10485" t="str">
            <v>TELETAXI</v>
          </cell>
          <cell r="I10485" t="str">
            <v>Adm.omk</v>
          </cell>
          <cell r="V10485">
            <v>192.95999999999998</v>
          </cell>
        </row>
        <row r="10486">
          <cell r="A10486" t="str">
            <v>RANDERS</v>
          </cell>
          <cell r="C10486" t="str">
            <v>TELETAXI</v>
          </cell>
          <cell r="I10486" t="str">
            <v>EB</v>
          </cell>
          <cell r="V10486">
            <v>119</v>
          </cell>
        </row>
        <row r="10487">
          <cell r="A10487" t="str">
            <v>RANDERS</v>
          </cell>
          <cell r="C10487" t="str">
            <v>TELETAXI</v>
          </cell>
          <cell r="I10487" t="str">
            <v>Ture</v>
          </cell>
          <cell r="V10487">
            <v>6</v>
          </cell>
        </row>
        <row r="10488">
          <cell r="A10488" t="str">
            <v>RANDERS</v>
          </cell>
          <cell r="C10488" t="str">
            <v>TELETAXI</v>
          </cell>
          <cell r="I10488" t="str">
            <v>Rejselængde</v>
          </cell>
          <cell r="V10488">
            <v>17</v>
          </cell>
        </row>
        <row r="10489">
          <cell r="A10489" t="str">
            <v>RANDERS</v>
          </cell>
          <cell r="C10489" t="str">
            <v>TELETAXI</v>
          </cell>
          <cell r="I10489" t="str">
            <v>Passagerer</v>
          </cell>
          <cell r="V10489">
            <v>6</v>
          </cell>
        </row>
        <row r="10490">
          <cell r="A10490" t="str">
            <v>RANDERS</v>
          </cell>
          <cell r="C10490" t="str">
            <v>TELETAXI</v>
          </cell>
          <cell r="I10490" t="str">
            <v>Netto</v>
          </cell>
          <cell r="V10490">
            <v>34442.710000000006</v>
          </cell>
        </row>
        <row r="10491">
          <cell r="A10491" t="str">
            <v>RANDERS</v>
          </cell>
          <cell r="C10491" t="str">
            <v>TELETAXI</v>
          </cell>
          <cell r="I10491" t="str">
            <v>Adm.omk</v>
          </cell>
          <cell r="V10491">
            <v>7075.2000000000007</v>
          </cell>
        </row>
        <row r="10492">
          <cell r="A10492" t="str">
            <v>RANDERS</v>
          </cell>
          <cell r="C10492" t="str">
            <v>TELETAXI</v>
          </cell>
          <cell r="I10492" t="str">
            <v>EB</v>
          </cell>
          <cell r="V10492">
            <v>544</v>
          </cell>
        </row>
        <row r="10493">
          <cell r="A10493" t="str">
            <v>RANDERS</v>
          </cell>
          <cell r="C10493" t="str">
            <v>TELETAXI</v>
          </cell>
          <cell r="I10493" t="str">
            <v>Ture</v>
          </cell>
          <cell r="V10493">
            <v>220</v>
          </cell>
        </row>
        <row r="10494">
          <cell r="A10494" t="str">
            <v>RANDERS</v>
          </cell>
          <cell r="C10494" t="str">
            <v>TELETAXI</v>
          </cell>
          <cell r="I10494" t="str">
            <v>Rejselængde</v>
          </cell>
          <cell r="V10494">
            <v>2246</v>
          </cell>
        </row>
        <row r="10495">
          <cell r="A10495" t="str">
            <v>RANDERS</v>
          </cell>
          <cell r="C10495" t="str">
            <v>TELETAXI</v>
          </cell>
          <cell r="I10495" t="str">
            <v>Passagerer</v>
          </cell>
          <cell r="V10495">
            <v>225</v>
          </cell>
        </row>
        <row r="10496">
          <cell r="A10496" t="str">
            <v>RANDERS</v>
          </cell>
          <cell r="C10496" t="str">
            <v>TELETAXI</v>
          </cell>
          <cell r="I10496" t="str">
            <v>Netto</v>
          </cell>
          <cell r="V10496">
            <v>9588.41</v>
          </cell>
        </row>
        <row r="10497">
          <cell r="A10497" t="str">
            <v>RANDERS</v>
          </cell>
          <cell r="C10497" t="str">
            <v>TELETAXI</v>
          </cell>
          <cell r="I10497" t="str">
            <v>Adm.omk</v>
          </cell>
          <cell r="V10497">
            <v>1093.44</v>
          </cell>
        </row>
        <row r="10498">
          <cell r="A10498" t="str">
            <v>RANDERS</v>
          </cell>
          <cell r="C10498" t="str">
            <v>TELETAXI</v>
          </cell>
          <cell r="I10498" t="str">
            <v>EB</v>
          </cell>
          <cell r="V10498">
            <v>27</v>
          </cell>
        </row>
        <row r="10499">
          <cell r="A10499" t="str">
            <v>RANDERS</v>
          </cell>
          <cell r="C10499" t="str">
            <v>TELETAXI</v>
          </cell>
          <cell r="I10499" t="str">
            <v>Ture</v>
          </cell>
          <cell r="V10499">
            <v>34</v>
          </cell>
        </row>
        <row r="10500">
          <cell r="A10500" t="str">
            <v>RANDERS</v>
          </cell>
          <cell r="C10500" t="str">
            <v>TELETAXI</v>
          </cell>
          <cell r="I10500" t="str">
            <v>Rejselængde</v>
          </cell>
          <cell r="V10500">
            <v>620</v>
          </cell>
        </row>
        <row r="10501">
          <cell r="A10501" t="str">
            <v>RANDERS</v>
          </cell>
          <cell r="C10501" t="str">
            <v>TELETAXI</v>
          </cell>
          <cell r="I10501" t="str">
            <v>Passagerer</v>
          </cell>
          <cell r="V10501">
            <v>47</v>
          </cell>
        </row>
        <row r="10502">
          <cell r="A10502" t="str">
            <v>RANDERS</v>
          </cell>
          <cell r="C10502" t="str">
            <v>TELETAXI</v>
          </cell>
          <cell r="I10502" t="str">
            <v>Netto</v>
          </cell>
          <cell r="V10502">
            <v>36269.490000000005</v>
          </cell>
        </row>
        <row r="10503">
          <cell r="A10503" t="str">
            <v>RANDERS</v>
          </cell>
          <cell r="C10503" t="str">
            <v>TELETAXI</v>
          </cell>
          <cell r="I10503" t="str">
            <v>Adm.omk</v>
          </cell>
          <cell r="V10503">
            <v>3794.88</v>
          </cell>
        </row>
        <row r="10504">
          <cell r="A10504" t="str">
            <v>RANDERS</v>
          </cell>
          <cell r="C10504" t="str">
            <v>TELETAXI</v>
          </cell>
          <cell r="I10504" t="str">
            <v>EB</v>
          </cell>
          <cell r="V10504">
            <v>135</v>
          </cell>
        </row>
        <row r="10505">
          <cell r="A10505" t="str">
            <v>RANDERS</v>
          </cell>
          <cell r="C10505" t="str">
            <v>TELETAXI</v>
          </cell>
          <cell r="I10505" t="str">
            <v>Ture</v>
          </cell>
          <cell r="V10505">
            <v>118</v>
          </cell>
        </row>
        <row r="10506">
          <cell r="A10506" t="str">
            <v>RANDERS</v>
          </cell>
          <cell r="C10506" t="str">
            <v>TELETAXI</v>
          </cell>
          <cell r="I10506" t="str">
            <v>Rejselængde</v>
          </cell>
          <cell r="V10506">
            <v>2106</v>
          </cell>
        </row>
        <row r="10507">
          <cell r="A10507" t="str">
            <v>RANDERS</v>
          </cell>
          <cell r="C10507" t="str">
            <v>TELETAXI</v>
          </cell>
          <cell r="I10507" t="str">
            <v>Passagerer</v>
          </cell>
          <cell r="V10507">
            <v>206</v>
          </cell>
        </row>
        <row r="10508">
          <cell r="A10508" t="str">
            <v>RANDERS</v>
          </cell>
          <cell r="C10508" t="str">
            <v>TELETAXI</v>
          </cell>
          <cell r="I10508" t="str">
            <v>Netto</v>
          </cell>
          <cell r="V10508">
            <v>222.64</v>
          </cell>
        </row>
        <row r="10509">
          <cell r="A10509" t="str">
            <v>RANDERS</v>
          </cell>
          <cell r="C10509" t="str">
            <v>TELETAXI</v>
          </cell>
          <cell r="I10509" t="str">
            <v>Adm.omk</v>
          </cell>
          <cell r="V10509">
            <v>32.159999999999997</v>
          </cell>
        </row>
        <row r="10510">
          <cell r="A10510" t="str">
            <v>RANDERS</v>
          </cell>
          <cell r="C10510" t="str">
            <v>TELETAXI</v>
          </cell>
          <cell r="I10510" t="str">
            <v>EB</v>
          </cell>
          <cell r="V10510">
            <v>0</v>
          </cell>
        </row>
        <row r="10511">
          <cell r="A10511" t="str">
            <v>RANDERS</v>
          </cell>
          <cell r="C10511" t="str">
            <v>TELETAXI</v>
          </cell>
          <cell r="I10511" t="str">
            <v>Ture</v>
          </cell>
          <cell r="V10511">
            <v>1</v>
          </cell>
        </row>
        <row r="10512">
          <cell r="A10512" t="str">
            <v>RANDERS</v>
          </cell>
          <cell r="C10512" t="str">
            <v>TELETAXI</v>
          </cell>
          <cell r="I10512" t="str">
            <v>Rejselængde</v>
          </cell>
          <cell r="V10512">
            <v>18</v>
          </cell>
        </row>
        <row r="10513">
          <cell r="A10513" t="str">
            <v>RANDERS</v>
          </cell>
          <cell r="C10513" t="str">
            <v>TELETAXI</v>
          </cell>
          <cell r="I10513" t="str">
            <v>Passagerer</v>
          </cell>
          <cell r="V10513">
            <v>1</v>
          </cell>
        </row>
        <row r="10514">
          <cell r="A10514" t="str">
            <v>RANDERS</v>
          </cell>
          <cell r="C10514" t="str">
            <v>TELETAXI</v>
          </cell>
          <cell r="I10514" t="str">
            <v>Netto</v>
          </cell>
          <cell r="V10514">
            <v>327.43</v>
          </cell>
        </row>
        <row r="10515">
          <cell r="A10515" t="str">
            <v>RANDERS</v>
          </cell>
          <cell r="C10515" t="str">
            <v>TELETAXI</v>
          </cell>
          <cell r="I10515" t="str">
            <v>Adm.omk</v>
          </cell>
          <cell r="V10515">
            <v>32.159999999999997</v>
          </cell>
        </row>
        <row r="10516">
          <cell r="A10516" t="str">
            <v>RANDERS</v>
          </cell>
          <cell r="C10516" t="str">
            <v>TELETAXI</v>
          </cell>
          <cell r="I10516" t="str">
            <v>EB</v>
          </cell>
          <cell r="V10516">
            <v>0</v>
          </cell>
        </row>
        <row r="10517">
          <cell r="A10517" t="str">
            <v>RANDERS</v>
          </cell>
          <cell r="C10517" t="str">
            <v>TELETAXI</v>
          </cell>
          <cell r="I10517" t="str">
            <v>Ture</v>
          </cell>
          <cell r="V10517">
            <v>1</v>
          </cell>
        </row>
        <row r="10518">
          <cell r="A10518" t="str">
            <v>RANDERS</v>
          </cell>
          <cell r="C10518" t="str">
            <v>TELETAXI</v>
          </cell>
          <cell r="I10518" t="str">
            <v>Rejselængde</v>
          </cell>
          <cell r="V10518">
            <v>21</v>
          </cell>
        </row>
        <row r="10519">
          <cell r="A10519" t="str">
            <v>RANDERS</v>
          </cell>
          <cell r="C10519" t="str">
            <v>TELETAXI</v>
          </cell>
          <cell r="I10519" t="str">
            <v>Passagerer</v>
          </cell>
          <cell r="V10519">
            <v>1</v>
          </cell>
        </row>
        <row r="10520">
          <cell r="A10520" t="str">
            <v>RANDERS</v>
          </cell>
          <cell r="C10520" t="str">
            <v>TELETAXI</v>
          </cell>
          <cell r="I10520" t="str">
            <v>Netto</v>
          </cell>
          <cell r="V10520">
            <v>5845.7699999999995</v>
          </cell>
        </row>
        <row r="10521">
          <cell r="A10521" t="str">
            <v>RANDERS</v>
          </cell>
          <cell r="C10521" t="str">
            <v>TELETAXI</v>
          </cell>
          <cell r="I10521" t="str">
            <v>Adm.omk</v>
          </cell>
          <cell r="V10521">
            <v>643.19999999999993</v>
          </cell>
        </row>
        <row r="10522">
          <cell r="A10522" t="str">
            <v>RANDERS</v>
          </cell>
          <cell r="C10522" t="str">
            <v>TELETAXI</v>
          </cell>
          <cell r="I10522" t="str">
            <v>EB</v>
          </cell>
          <cell r="V10522">
            <v>0</v>
          </cell>
        </row>
        <row r="10523">
          <cell r="A10523" t="str">
            <v>RANDERS</v>
          </cell>
          <cell r="C10523" t="str">
            <v>TELETAXI</v>
          </cell>
          <cell r="I10523" t="str">
            <v>Ture</v>
          </cell>
          <cell r="V10523">
            <v>20</v>
          </cell>
        </row>
        <row r="10524">
          <cell r="A10524" t="str">
            <v>RANDERS</v>
          </cell>
          <cell r="C10524" t="str">
            <v>TELETAXI</v>
          </cell>
          <cell r="I10524" t="str">
            <v>Rejselængde</v>
          </cell>
          <cell r="V10524">
            <v>420</v>
          </cell>
        </row>
        <row r="10525">
          <cell r="A10525" t="str">
            <v>RANDERS</v>
          </cell>
          <cell r="C10525" t="str">
            <v>TELETAXI</v>
          </cell>
          <cell r="I10525" t="str">
            <v>Passagerer</v>
          </cell>
          <cell r="V10525">
            <v>20</v>
          </cell>
        </row>
        <row r="10526">
          <cell r="A10526" t="str">
            <v>RANDERS</v>
          </cell>
          <cell r="C10526" t="str">
            <v>TELETAXI</v>
          </cell>
          <cell r="I10526" t="str">
            <v>Netto</v>
          </cell>
          <cell r="V10526">
            <v>2170.4499999999998</v>
          </cell>
        </row>
        <row r="10527">
          <cell r="A10527" t="str">
            <v>RANDERS</v>
          </cell>
          <cell r="C10527" t="str">
            <v>TELETAXI</v>
          </cell>
          <cell r="I10527" t="str">
            <v>Adm.omk</v>
          </cell>
          <cell r="V10527">
            <v>160.79999999999998</v>
          </cell>
        </row>
        <row r="10528">
          <cell r="A10528" t="str">
            <v>RANDERS</v>
          </cell>
          <cell r="C10528" t="str">
            <v>TELETAXI</v>
          </cell>
          <cell r="I10528" t="str">
            <v>EB</v>
          </cell>
          <cell r="V10528">
            <v>0</v>
          </cell>
        </row>
        <row r="10529">
          <cell r="A10529" t="str">
            <v>RANDERS</v>
          </cell>
          <cell r="C10529" t="str">
            <v>TELETAXI</v>
          </cell>
          <cell r="I10529" t="str">
            <v>Ture</v>
          </cell>
          <cell r="V10529">
            <v>5</v>
          </cell>
        </row>
        <row r="10530">
          <cell r="A10530" t="str">
            <v>RANDERS</v>
          </cell>
          <cell r="C10530" t="str">
            <v>TELETAXI</v>
          </cell>
          <cell r="I10530" t="str">
            <v>Rejselængde</v>
          </cell>
          <cell r="V10530">
            <v>80</v>
          </cell>
        </row>
        <row r="10531">
          <cell r="A10531" t="str">
            <v>RANDERS</v>
          </cell>
          <cell r="C10531" t="str">
            <v>TELETAXI</v>
          </cell>
          <cell r="I10531" t="str">
            <v>Passagerer</v>
          </cell>
          <cell r="V10531">
            <v>12</v>
          </cell>
        </row>
        <row r="10532">
          <cell r="A10532" t="str">
            <v>RANDERS</v>
          </cell>
          <cell r="C10532" t="str">
            <v>TELETAXI</v>
          </cell>
          <cell r="I10532" t="str">
            <v>Netto</v>
          </cell>
          <cell r="V10532">
            <v>1096.24</v>
          </cell>
        </row>
        <row r="10533">
          <cell r="A10533" t="str">
            <v>RANDERS</v>
          </cell>
          <cell r="C10533" t="str">
            <v>TELETAXI</v>
          </cell>
          <cell r="I10533" t="str">
            <v>Adm.omk</v>
          </cell>
          <cell r="V10533">
            <v>160.79999999999998</v>
          </cell>
        </row>
        <row r="10534">
          <cell r="A10534" t="str">
            <v>RANDERS</v>
          </cell>
          <cell r="C10534" t="str">
            <v>TELETAXI</v>
          </cell>
          <cell r="I10534" t="str">
            <v>EB</v>
          </cell>
          <cell r="V10534">
            <v>324</v>
          </cell>
        </row>
        <row r="10535">
          <cell r="A10535" t="str">
            <v>RANDERS</v>
          </cell>
          <cell r="C10535" t="str">
            <v>TELETAXI</v>
          </cell>
          <cell r="I10535" t="str">
            <v>Ture</v>
          </cell>
          <cell r="V10535">
            <v>5</v>
          </cell>
        </row>
        <row r="10536">
          <cell r="A10536" t="str">
            <v>RANDERS</v>
          </cell>
          <cell r="C10536" t="str">
            <v>TELETAXI</v>
          </cell>
          <cell r="I10536" t="str">
            <v>Rejselængde</v>
          </cell>
          <cell r="V10536">
            <v>100</v>
          </cell>
        </row>
        <row r="10537">
          <cell r="A10537" t="str">
            <v>RANDERS</v>
          </cell>
          <cell r="C10537" t="str">
            <v>TELETAXI</v>
          </cell>
          <cell r="I10537" t="str">
            <v>Passagerer</v>
          </cell>
          <cell r="V10537">
            <v>6</v>
          </cell>
        </row>
        <row r="10538">
          <cell r="A10538" t="str">
            <v>RANDERS</v>
          </cell>
          <cell r="C10538" t="str">
            <v>TELETAXI</v>
          </cell>
          <cell r="I10538" t="str">
            <v>Netto</v>
          </cell>
          <cell r="V10538">
            <v>1123.8399999999999</v>
          </cell>
        </row>
        <row r="10539">
          <cell r="A10539" t="str">
            <v>RANDERS</v>
          </cell>
          <cell r="C10539" t="str">
            <v>TELETAXI</v>
          </cell>
          <cell r="I10539" t="str">
            <v>Adm.omk</v>
          </cell>
          <cell r="V10539">
            <v>160.80000000000001</v>
          </cell>
        </row>
        <row r="10540">
          <cell r="A10540" t="str">
            <v>RANDERS</v>
          </cell>
          <cell r="C10540" t="str">
            <v>TELETAXI</v>
          </cell>
          <cell r="I10540" t="str">
            <v>EB</v>
          </cell>
          <cell r="V10540">
            <v>32</v>
          </cell>
        </row>
        <row r="10541">
          <cell r="A10541" t="str">
            <v>RANDERS</v>
          </cell>
          <cell r="C10541" t="str">
            <v>TELETAXI</v>
          </cell>
          <cell r="I10541" t="str">
            <v>Ture</v>
          </cell>
          <cell r="V10541">
            <v>5</v>
          </cell>
        </row>
        <row r="10542">
          <cell r="A10542" t="str">
            <v>RANDERS</v>
          </cell>
          <cell r="C10542" t="str">
            <v>TELETAXI</v>
          </cell>
          <cell r="I10542" t="str">
            <v>Rejselængde</v>
          </cell>
          <cell r="V10542">
            <v>111</v>
          </cell>
        </row>
        <row r="10543">
          <cell r="A10543" t="str">
            <v>RANDERS</v>
          </cell>
          <cell r="C10543" t="str">
            <v>TELETAXI</v>
          </cell>
          <cell r="I10543" t="str">
            <v>Passagerer</v>
          </cell>
          <cell r="V10543">
            <v>5</v>
          </cell>
        </row>
        <row r="10544">
          <cell r="A10544" t="str">
            <v>RANDERS</v>
          </cell>
          <cell r="C10544" t="str">
            <v>TELETAXI</v>
          </cell>
          <cell r="I10544" t="str">
            <v>Netto</v>
          </cell>
          <cell r="V10544">
            <v>809.83</v>
          </cell>
        </row>
        <row r="10545">
          <cell r="A10545" t="str">
            <v>RANDERS</v>
          </cell>
          <cell r="C10545" t="str">
            <v>TELETAXI</v>
          </cell>
          <cell r="I10545" t="str">
            <v>Adm.omk</v>
          </cell>
          <cell r="V10545">
            <v>64.319999999999993</v>
          </cell>
        </row>
        <row r="10546">
          <cell r="A10546" t="str">
            <v>RANDERS</v>
          </cell>
          <cell r="C10546" t="str">
            <v>TELETAXI</v>
          </cell>
          <cell r="I10546" t="str">
            <v>EB</v>
          </cell>
          <cell r="V10546">
            <v>0</v>
          </cell>
        </row>
        <row r="10547">
          <cell r="A10547" t="str">
            <v>RANDERS</v>
          </cell>
          <cell r="C10547" t="str">
            <v>TELETAXI</v>
          </cell>
          <cell r="I10547" t="str">
            <v>Ture</v>
          </cell>
          <cell r="V10547">
            <v>2</v>
          </cell>
        </row>
        <row r="10548">
          <cell r="A10548" t="str">
            <v>RANDERS</v>
          </cell>
          <cell r="C10548" t="str">
            <v>TELETAXI</v>
          </cell>
          <cell r="I10548" t="str">
            <v>Rejselængde</v>
          </cell>
          <cell r="V10548">
            <v>42</v>
          </cell>
        </row>
        <row r="10549">
          <cell r="A10549" t="str">
            <v>RANDERS</v>
          </cell>
          <cell r="C10549" t="str">
            <v>TELETAXI</v>
          </cell>
          <cell r="I10549" t="str">
            <v>Passagerer</v>
          </cell>
          <cell r="V10549">
            <v>4</v>
          </cell>
        </row>
        <row r="10550">
          <cell r="A10550" t="str">
            <v>RANDERS</v>
          </cell>
          <cell r="C10550" t="str">
            <v>TELETAXI</v>
          </cell>
          <cell r="I10550" t="str">
            <v>Netto</v>
          </cell>
          <cell r="V10550">
            <v>7900.4400000000005</v>
          </cell>
        </row>
        <row r="10551">
          <cell r="A10551" t="str">
            <v>RANDERS</v>
          </cell>
          <cell r="C10551" t="str">
            <v>TELETAXI</v>
          </cell>
          <cell r="I10551" t="str">
            <v>Adm.omk</v>
          </cell>
          <cell r="V10551">
            <v>1061.28</v>
          </cell>
        </row>
        <row r="10552">
          <cell r="A10552" t="str">
            <v>RANDERS</v>
          </cell>
          <cell r="C10552" t="str">
            <v>TELETAXI</v>
          </cell>
          <cell r="I10552" t="str">
            <v>EB</v>
          </cell>
          <cell r="V10552">
            <v>3197</v>
          </cell>
        </row>
        <row r="10553">
          <cell r="A10553" t="str">
            <v>RANDERS</v>
          </cell>
          <cell r="C10553" t="str">
            <v>TELETAXI</v>
          </cell>
          <cell r="I10553" t="str">
            <v>Ture</v>
          </cell>
          <cell r="V10553">
            <v>33</v>
          </cell>
        </row>
        <row r="10554">
          <cell r="A10554" t="str">
            <v>RANDERS</v>
          </cell>
          <cell r="C10554" t="str">
            <v>TELETAXI</v>
          </cell>
          <cell r="I10554" t="str">
            <v>Rejselængde</v>
          </cell>
          <cell r="V10554">
            <v>715</v>
          </cell>
        </row>
        <row r="10555">
          <cell r="A10555" t="str">
            <v>RANDERS</v>
          </cell>
          <cell r="C10555" t="str">
            <v>TELETAXI</v>
          </cell>
          <cell r="I10555" t="str">
            <v>Passagerer</v>
          </cell>
          <cell r="V10555">
            <v>54</v>
          </cell>
        </row>
        <row r="10556">
          <cell r="A10556" t="str">
            <v>RANDERS</v>
          </cell>
          <cell r="C10556" t="str">
            <v>TELETAXI</v>
          </cell>
          <cell r="I10556" t="str">
            <v>Netto</v>
          </cell>
          <cell r="V10556">
            <v>212157.80000000002</v>
          </cell>
        </row>
        <row r="10557">
          <cell r="A10557" t="str">
            <v>RANDERS</v>
          </cell>
          <cell r="C10557" t="str">
            <v>TELETAXI</v>
          </cell>
          <cell r="I10557" t="str">
            <v>Adm.omk</v>
          </cell>
          <cell r="V10557">
            <v>24055.68</v>
          </cell>
        </row>
        <row r="10558">
          <cell r="A10558" t="str">
            <v>RANDERS</v>
          </cell>
          <cell r="C10558" t="str">
            <v>TELETAXI</v>
          </cell>
          <cell r="I10558" t="str">
            <v>EB</v>
          </cell>
          <cell r="V10558">
            <v>293</v>
          </cell>
        </row>
        <row r="10559">
          <cell r="A10559" t="str">
            <v>RANDERS</v>
          </cell>
          <cell r="C10559" t="str">
            <v>TELETAXI</v>
          </cell>
          <cell r="I10559" t="str">
            <v>Ture</v>
          </cell>
          <cell r="V10559">
            <v>748</v>
          </cell>
        </row>
        <row r="10560">
          <cell r="A10560" t="str">
            <v>RANDERS</v>
          </cell>
          <cell r="C10560" t="str">
            <v>TELETAXI</v>
          </cell>
          <cell r="I10560" t="str">
            <v>Rejselængde</v>
          </cell>
          <cell r="V10560">
            <v>16622</v>
          </cell>
        </row>
        <row r="10561">
          <cell r="A10561" t="str">
            <v>RANDERS</v>
          </cell>
          <cell r="C10561" t="str">
            <v>TELETAXI</v>
          </cell>
          <cell r="I10561" t="str">
            <v>Passagerer</v>
          </cell>
          <cell r="V10561">
            <v>755</v>
          </cell>
        </row>
        <row r="10562">
          <cell r="A10562" t="str">
            <v>RANDERS</v>
          </cell>
          <cell r="C10562" t="str">
            <v>TELETAXI</v>
          </cell>
          <cell r="I10562" t="str">
            <v>Netto</v>
          </cell>
          <cell r="V10562">
            <v>285.49</v>
          </cell>
        </row>
        <row r="10563">
          <cell r="A10563" t="str">
            <v>RANDERS</v>
          </cell>
          <cell r="C10563" t="str">
            <v>TELETAXI</v>
          </cell>
          <cell r="I10563" t="str">
            <v>Adm.omk</v>
          </cell>
          <cell r="V10563">
            <v>32.159999999999997</v>
          </cell>
        </row>
        <row r="10564">
          <cell r="A10564" t="str">
            <v>RANDERS</v>
          </cell>
          <cell r="C10564" t="str">
            <v>TELETAXI</v>
          </cell>
          <cell r="I10564" t="str">
            <v>EB</v>
          </cell>
          <cell r="V10564">
            <v>0</v>
          </cell>
        </row>
        <row r="10565">
          <cell r="A10565" t="str">
            <v>RANDERS</v>
          </cell>
          <cell r="C10565" t="str">
            <v>TELETAXI</v>
          </cell>
          <cell r="I10565" t="str">
            <v>Ture</v>
          </cell>
          <cell r="V10565">
            <v>1</v>
          </cell>
        </row>
        <row r="10566">
          <cell r="A10566" t="str">
            <v>RANDERS</v>
          </cell>
          <cell r="C10566" t="str">
            <v>TELETAXI</v>
          </cell>
          <cell r="I10566" t="str">
            <v>Rejselængde</v>
          </cell>
          <cell r="V10566">
            <v>13</v>
          </cell>
        </row>
        <row r="10567">
          <cell r="A10567" t="str">
            <v>RANDERS</v>
          </cell>
          <cell r="C10567" t="str">
            <v>TELETAXI</v>
          </cell>
          <cell r="I10567" t="str">
            <v>Passagerer</v>
          </cell>
          <cell r="V10567">
            <v>1</v>
          </cell>
        </row>
        <row r="10568">
          <cell r="A10568" t="str">
            <v>RANDERS</v>
          </cell>
          <cell r="C10568" t="str">
            <v>TELETAXI</v>
          </cell>
          <cell r="I10568" t="str">
            <v>Netto</v>
          </cell>
          <cell r="V10568">
            <v>367.13</v>
          </cell>
        </row>
        <row r="10569">
          <cell r="A10569" t="str">
            <v>RANDERS</v>
          </cell>
          <cell r="C10569" t="str">
            <v>TELETAXI</v>
          </cell>
          <cell r="I10569" t="str">
            <v>Adm.omk</v>
          </cell>
          <cell r="V10569">
            <v>32.159999999999997</v>
          </cell>
        </row>
        <row r="10570">
          <cell r="A10570" t="str">
            <v>RANDERS</v>
          </cell>
          <cell r="C10570" t="str">
            <v>TELETAXI</v>
          </cell>
          <cell r="I10570" t="str">
            <v>EB</v>
          </cell>
          <cell r="V10570">
            <v>0</v>
          </cell>
        </row>
        <row r="10571">
          <cell r="A10571" t="str">
            <v>RANDERS</v>
          </cell>
          <cell r="C10571" t="str">
            <v>TELETAXI</v>
          </cell>
          <cell r="I10571" t="str">
            <v>Ture</v>
          </cell>
          <cell r="V10571">
            <v>1</v>
          </cell>
        </row>
        <row r="10572">
          <cell r="A10572" t="str">
            <v>RANDERS</v>
          </cell>
          <cell r="C10572" t="str">
            <v>TELETAXI</v>
          </cell>
          <cell r="I10572" t="str">
            <v>Rejselængde</v>
          </cell>
          <cell r="V10572">
            <v>7</v>
          </cell>
        </row>
        <row r="10573">
          <cell r="A10573" t="str">
            <v>RANDERS</v>
          </cell>
          <cell r="C10573" t="str">
            <v>TELETAXI</v>
          </cell>
          <cell r="I10573" t="str">
            <v>Passagerer</v>
          </cell>
          <cell r="V10573">
            <v>2</v>
          </cell>
        </row>
        <row r="10574">
          <cell r="A10574" t="str">
            <v>RANDERS</v>
          </cell>
          <cell r="C10574" t="str">
            <v>TELETAXI</v>
          </cell>
          <cell r="I10574" t="str">
            <v>Netto</v>
          </cell>
          <cell r="V10574">
            <v>1005.44</v>
          </cell>
        </row>
        <row r="10575">
          <cell r="A10575" t="str">
            <v>RANDERS</v>
          </cell>
          <cell r="C10575" t="str">
            <v>TELETAXI</v>
          </cell>
          <cell r="I10575" t="str">
            <v>Adm.omk</v>
          </cell>
          <cell r="V10575">
            <v>128.63999999999999</v>
          </cell>
        </row>
        <row r="10576">
          <cell r="A10576" t="str">
            <v>RANDERS</v>
          </cell>
          <cell r="C10576" t="str">
            <v>TELETAXI</v>
          </cell>
          <cell r="I10576" t="str">
            <v>EB</v>
          </cell>
          <cell r="V10576">
            <v>96</v>
          </cell>
        </row>
        <row r="10577">
          <cell r="A10577" t="str">
            <v>RANDERS</v>
          </cell>
          <cell r="C10577" t="str">
            <v>TELETAXI</v>
          </cell>
          <cell r="I10577" t="str">
            <v>Ture</v>
          </cell>
          <cell r="V10577">
            <v>4</v>
          </cell>
        </row>
        <row r="10578">
          <cell r="A10578" t="str">
            <v>RANDERS</v>
          </cell>
          <cell r="C10578" t="str">
            <v>TELETAXI</v>
          </cell>
          <cell r="I10578" t="str">
            <v>Rejselængde</v>
          </cell>
          <cell r="V10578">
            <v>51</v>
          </cell>
        </row>
        <row r="10579">
          <cell r="A10579" t="str">
            <v>RANDERS</v>
          </cell>
          <cell r="C10579" t="str">
            <v>TELETAXI</v>
          </cell>
          <cell r="I10579" t="str">
            <v>Passagerer</v>
          </cell>
          <cell r="V10579">
            <v>4</v>
          </cell>
        </row>
        <row r="10580">
          <cell r="A10580" t="str">
            <v>RANDERS</v>
          </cell>
          <cell r="C10580" t="str">
            <v>TELETAXI</v>
          </cell>
          <cell r="I10580" t="str">
            <v>Netto</v>
          </cell>
          <cell r="V10580">
            <v>195.49</v>
          </cell>
        </row>
        <row r="10581">
          <cell r="A10581" t="str">
            <v>RANDERS</v>
          </cell>
          <cell r="C10581" t="str">
            <v>TELETAXI</v>
          </cell>
          <cell r="I10581" t="str">
            <v>Adm.omk</v>
          </cell>
          <cell r="V10581">
            <v>32.159999999999997</v>
          </cell>
        </row>
        <row r="10582">
          <cell r="A10582" t="str">
            <v>RANDERS</v>
          </cell>
          <cell r="C10582" t="str">
            <v>TELETAXI</v>
          </cell>
          <cell r="I10582" t="str">
            <v>EB</v>
          </cell>
          <cell r="V10582">
            <v>0</v>
          </cell>
        </row>
        <row r="10583">
          <cell r="A10583" t="str">
            <v>RANDERS</v>
          </cell>
          <cell r="C10583" t="str">
            <v>TELETAXI</v>
          </cell>
          <cell r="I10583" t="str">
            <v>Ture</v>
          </cell>
          <cell r="V10583">
            <v>1</v>
          </cell>
        </row>
        <row r="10584">
          <cell r="A10584" t="str">
            <v>RANDERS</v>
          </cell>
          <cell r="C10584" t="str">
            <v>TELETAXI</v>
          </cell>
          <cell r="I10584" t="str">
            <v>Rejselængde</v>
          </cell>
          <cell r="V10584">
            <v>11</v>
          </cell>
        </row>
        <row r="10585">
          <cell r="A10585" t="str">
            <v>RANDERS</v>
          </cell>
          <cell r="C10585" t="str">
            <v>TELETAXI</v>
          </cell>
          <cell r="I10585" t="str">
            <v>Passagerer</v>
          </cell>
          <cell r="V10585">
            <v>1</v>
          </cell>
        </row>
        <row r="10586">
          <cell r="A10586" t="str">
            <v>RANDERS</v>
          </cell>
          <cell r="C10586" t="str">
            <v>TELETAXI</v>
          </cell>
          <cell r="I10586" t="str">
            <v>Netto</v>
          </cell>
          <cell r="V10586">
            <v>354.9</v>
          </cell>
        </row>
        <row r="10587">
          <cell r="A10587" t="str">
            <v>RANDERS</v>
          </cell>
          <cell r="C10587" t="str">
            <v>TELETAXI</v>
          </cell>
          <cell r="I10587" t="str">
            <v>Adm.omk</v>
          </cell>
          <cell r="V10587">
            <v>32.159999999999997</v>
          </cell>
        </row>
        <row r="10588">
          <cell r="A10588" t="str">
            <v>RANDERS</v>
          </cell>
          <cell r="C10588" t="str">
            <v>TELETAXI</v>
          </cell>
          <cell r="I10588" t="str">
            <v>EB</v>
          </cell>
          <cell r="V10588">
            <v>0</v>
          </cell>
        </row>
        <row r="10589">
          <cell r="A10589" t="str">
            <v>RANDERS</v>
          </cell>
          <cell r="C10589" t="str">
            <v>TELETAXI</v>
          </cell>
          <cell r="I10589" t="str">
            <v>Ture</v>
          </cell>
          <cell r="V10589">
            <v>1</v>
          </cell>
        </row>
        <row r="10590">
          <cell r="A10590" t="str">
            <v>RANDERS</v>
          </cell>
          <cell r="C10590" t="str">
            <v>TELETAXI</v>
          </cell>
          <cell r="I10590" t="str">
            <v>Rejselængde</v>
          </cell>
          <cell r="V10590">
            <v>13</v>
          </cell>
        </row>
        <row r="10591">
          <cell r="A10591" t="str">
            <v>RANDERS</v>
          </cell>
          <cell r="C10591" t="str">
            <v>TELETAXI</v>
          </cell>
          <cell r="I10591" t="str">
            <v>Passagerer</v>
          </cell>
          <cell r="V10591">
            <v>1</v>
          </cell>
        </row>
        <row r="10592">
          <cell r="A10592" t="str">
            <v>RANDERS</v>
          </cell>
          <cell r="C10592" t="str">
            <v>TELETAXI</v>
          </cell>
          <cell r="I10592" t="str">
            <v>Netto</v>
          </cell>
          <cell r="V10592">
            <v>673.8</v>
          </cell>
        </row>
        <row r="10593">
          <cell r="A10593" t="str">
            <v>RANDERS</v>
          </cell>
          <cell r="C10593" t="str">
            <v>TELETAXI</v>
          </cell>
          <cell r="I10593" t="str">
            <v>Adm.omk</v>
          </cell>
          <cell r="V10593">
            <v>160.79999999999998</v>
          </cell>
        </row>
        <row r="10594">
          <cell r="A10594" t="str">
            <v>RANDERS</v>
          </cell>
          <cell r="C10594" t="str">
            <v>TELETAXI</v>
          </cell>
          <cell r="I10594" t="str">
            <v>EB</v>
          </cell>
          <cell r="V10594">
            <v>108</v>
          </cell>
        </row>
        <row r="10595">
          <cell r="A10595" t="str">
            <v>RANDERS</v>
          </cell>
          <cell r="C10595" t="str">
            <v>TELETAXI</v>
          </cell>
          <cell r="I10595" t="str">
            <v>Ture</v>
          </cell>
          <cell r="V10595">
            <v>5</v>
          </cell>
        </row>
        <row r="10596">
          <cell r="A10596" t="str">
            <v>RANDERS</v>
          </cell>
          <cell r="C10596" t="str">
            <v>TELETAXI</v>
          </cell>
          <cell r="I10596" t="str">
            <v>Rejselængde</v>
          </cell>
          <cell r="V10596">
            <v>30</v>
          </cell>
        </row>
        <row r="10597">
          <cell r="A10597" t="str">
            <v>RANDERS</v>
          </cell>
          <cell r="C10597" t="str">
            <v>TELETAXI</v>
          </cell>
          <cell r="I10597" t="str">
            <v>Passagerer</v>
          </cell>
          <cell r="V10597">
            <v>5</v>
          </cell>
        </row>
        <row r="10598">
          <cell r="A10598" t="str">
            <v>RANDERS</v>
          </cell>
          <cell r="C10598" t="str">
            <v>TELETAXI</v>
          </cell>
          <cell r="I10598" t="str">
            <v>Netto</v>
          </cell>
          <cell r="V10598">
            <v>2751.19</v>
          </cell>
        </row>
        <row r="10599">
          <cell r="A10599" t="str">
            <v>RANDERS</v>
          </cell>
          <cell r="C10599" t="str">
            <v>TELETAXI</v>
          </cell>
          <cell r="I10599" t="str">
            <v>Adm.omk</v>
          </cell>
          <cell r="V10599">
            <v>385.91999999999996</v>
          </cell>
        </row>
        <row r="10600">
          <cell r="A10600" t="str">
            <v>RANDERS</v>
          </cell>
          <cell r="C10600" t="str">
            <v>TELETAXI</v>
          </cell>
          <cell r="I10600" t="str">
            <v>EB</v>
          </cell>
          <cell r="V10600">
            <v>215</v>
          </cell>
        </row>
        <row r="10601">
          <cell r="A10601" t="str">
            <v>RANDERS</v>
          </cell>
          <cell r="C10601" t="str">
            <v>TELETAXI</v>
          </cell>
          <cell r="I10601" t="str">
            <v>Ture</v>
          </cell>
          <cell r="V10601">
            <v>12</v>
          </cell>
        </row>
        <row r="10602">
          <cell r="A10602" t="str">
            <v>RANDERS</v>
          </cell>
          <cell r="C10602" t="str">
            <v>TELETAXI</v>
          </cell>
          <cell r="I10602" t="str">
            <v>Rejselængde</v>
          </cell>
          <cell r="V10602">
            <v>107</v>
          </cell>
        </row>
        <row r="10603">
          <cell r="A10603" t="str">
            <v>RANDERS</v>
          </cell>
          <cell r="C10603" t="str">
            <v>TELETAXI</v>
          </cell>
          <cell r="I10603" t="str">
            <v>Passagerer</v>
          </cell>
          <cell r="V10603">
            <v>15</v>
          </cell>
        </row>
        <row r="10604">
          <cell r="A10604" t="str">
            <v>RANDERS</v>
          </cell>
          <cell r="C10604" t="str">
            <v>TELETAXI</v>
          </cell>
          <cell r="I10604" t="str">
            <v>Netto</v>
          </cell>
          <cell r="V10604">
            <v>452.74</v>
          </cell>
        </row>
        <row r="10605">
          <cell r="A10605" t="str">
            <v>RANDERS</v>
          </cell>
          <cell r="C10605" t="str">
            <v>TELETAXI</v>
          </cell>
          <cell r="I10605" t="str">
            <v>Adm.omk</v>
          </cell>
          <cell r="V10605">
            <v>32.159999999999997</v>
          </cell>
        </row>
        <row r="10606">
          <cell r="A10606" t="str">
            <v>RANDERS</v>
          </cell>
          <cell r="C10606" t="str">
            <v>TELETAXI</v>
          </cell>
          <cell r="I10606" t="str">
            <v>EB</v>
          </cell>
          <cell r="V10606">
            <v>72</v>
          </cell>
        </row>
        <row r="10607">
          <cell r="A10607" t="str">
            <v>RANDERS</v>
          </cell>
          <cell r="C10607" t="str">
            <v>TELETAXI</v>
          </cell>
          <cell r="I10607" t="str">
            <v>Ture</v>
          </cell>
          <cell r="V10607">
            <v>1</v>
          </cell>
        </row>
        <row r="10608">
          <cell r="A10608" t="str">
            <v>RANDERS</v>
          </cell>
          <cell r="C10608" t="str">
            <v>TELETAXI</v>
          </cell>
          <cell r="I10608" t="str">
            <v>Rejselængde</v>
          </cell>
          <cell r="V10608">
            <v>9</v>
          </cell>
        </row>
        <row r="10609">
          <cell r="A10609" t="str">
            <v>RANDERS</v>
          </cell>
          <cell r="C10609" t="str">
            <v>TELETAXI</v>
          </cell>
          <cell r="I10609" t="str">
            <v>Passagerer</v>
          </cell>
          <cell r="V10609">
            <v>3</v>
          </cell>
        </row>
        <row r="10610">
          <cell r="A10610" t="str">
            <v>RANDERS</v>
          </cell>
          <cell r="C10610" t="str">
            <v>TELETAXI</v>
          </cell>
          <cell r="I10610" t="str">
            <v>Netto</v>
          </cell>
          <cell r="V10610">
            <v>639.54</v>
          </cell>
        </row>
        <row r="10611">
          <cell r="A10611" t="str">
            <v>RANDERS</v>
          </cell>
          <cell r="C10611" t="str">
            <v>TELETAXI</v>
          </cell>
          <cell r="I10611" t="str">
            <v>Adm.omk</v>
          </cell>
          <cell r="V10611">
            <v>96.47999999999999</v>
          </cell>
        </row>
        <row r="10612">
          <cell r="A10612" t="str">
            <v>RANDERS</v>
          </cell>
          <cell r="C10612" t="str">
            <v>TELETAXI</v>
          </cell>
          <cell r="I10612" t="str">
            <v>EB</v>
          </cell>
          <cell r="V10612">
            <v>72</v>
          </cell>
        </row>
        <row r="10613">
          <cell r="A10613" t="str">
            <v>RANDERS</v>
          </cell>
          <cell r="C10613" t="str">
            <v>TELETAXI</v>
          </cell>
          <cell r="I10613" t="str">
            <v>Ture</v>
          </cell>
          <cell r="V10613">
            <v>3</v>
          </cell>
        </row>
        <row r="10614">
          <cell r="A10614" t="str">
            <v>RANDERS</v>
          </cell>
          <cell r="C10614" t="str">
            <v>TELETAXI</v>
          </cell>
          <cell r="I10614" t="str">
            <v>Rejselængde</v>
          </cell>
          <cell r="V10614">
            <v>27</v>
          </cell>
        </row>
        <row r="10615">
          <cell r="A10615" t="str">
            <v>RANDERS</v>
          </cell>
          <cell r="C10615" t="str">
            <v>TELETAXI</v>
          </cell>
          <cell r="I10615" t="str">
            <v>Passagerer</v>
          </cell>
          <cell r="V10615">
            <v>3</v>
          </cell>
        </row>
        <row r="10616">
          <cell r="A10616" t="str">
            <v>RANDERS</v>
          </cell>
          <cell r="C10616" t="str">
            <v>HANDICAP</v>
          </cell>
          <cell r="I10616" t="str">
            <v>Netto</v>
          </cell>
          <cell r="V10616">
            <v>1946.3500000000001</v>
          </cell>
        </row>
        <row r="10617">
          <cell r="A10617" t="str">
            <v>RANDERS</v>
          </cell>
          <cell r="C10617" t="str">
            <v>HANDICAP</v>
          </cell>
          <cell r="I10617" t="str">
            <v>Adm.omk</v>
          </cell>
          <cell r="V10617">
            <v>0</v>
          </cell>
        </row>
        <row r="10618">
          <cell r="A10618" t="str">
            <v>RANDERS</v>
          </cell>
          <cell r="C10618" t="str">
            <v>HANDICAP</v>
          </cell>
          <cell r="I10618" t="str">
            <v>EB</v>
          </cell>
          <cell r="V10618">
            <v>428</v>
          </cell>
        </row>
        <row r="10619">
          <cell r="A10619" t="str">
            <v>RANDERS</v>
          </cell>
          <cell r="C10619" t="str">
            <v>HANDICAP</v>
          </cell>
          <cell r="I10619" t="str">
            <v>Ture</v>
          </cell>
          <cell r="V10619">
            <v>2</v>
          </cell>
        </row>
        <row r="10620">
          <cell r="A10620" t="str">
            <v>RANDERS</v>
          </cell>
          <cell r="C10620" t="str">
            <v>HANDICAP</v>
          </cell>
          <cell r="I10620" t="str">
            <v>Rejselængde</v>
          </cell>
          <cell r="V10620">
            <v>89</v>
          </cell>
        </row>
        <row r="10621">
          <cell r="A10621" t="str">
            <v>RANDERS</v>
          </cell>
          <cell r="C10621" t="str">
            <v>HANDICAP</v>
          </cell>
          <cell r="I10621" t="str">
            <v>Passagerer</v>
          </cell>
          <cell r="V10621">
            <v>4</v>
          </cell>
        </row>
        <row r="10622">
          <cell r="A10622" t="str">
            <v>RANDERS</v>
          </cell>
          <cell r="C10622" t="str">
            <v>HANDICAP</v>
          </cell>
          <cell r="I10622" t="str">
            <v>Netto</v>
          </cell>
          <cell r="V10622">
            <v>466.09</v>
          </cell>
        </row>
        <row r="10623">
          <cell r="A10623" t="str">
            <v>RANDERS</v>
          </cell>
          <cell r="C10623" t="str">
            <v>HANDICAP</v>
          </cell>
          <cell r="I10623" t="str">
            <v>Adm.omk</v>
          </cell>
          <cell r="V10623">
            <v>0</v>
          </cell>
        </row>
        <row r="10624">
          <cell r="A10624" t="str">
            <v>RANDERS</v>
          </cell>
          <cell r="C10624" t="str">
            <v>HANDICAP</v>
          </cell>
          <cell r="I10624" t="str">
            <v>EB</v>
          </cell>
          <cell r="V10624">
            <v>212</v>
          </cell>
        </row>
        <row r="10625">
          <cell r="A10625" t="str">
            <v>RANDERS</v>
          </cell>
          <cell r="C10625" t="str">
            <v>HANDICAP</v>
          </cell>
          <cell r="I10625" t="str">
            <v>Ture</v>
          </cell>
          <cell r="V10625">
            <v>1</v>
          </cell>
        </row>
        <row r="10626">
          <cell r="A10626" t="str">
            <v>RANDERS</v>
          </cell>
          <cell r="C10626" t="str">
            <v>HANDICAP</v>
          </cell>
          <cell r="I10626" t="str">
            <v>Rejselængde</v>
          </cell>
          <cell r="V10626">
            <v>53</v>
          </cell>
        </row>
        <row r="10627">
          <cell r="A10627" t="str">
            <v>RANDERS</v>
          </cell>
          <cell r="C10627" t="str">
            <v>HANDICAP</v>
          </cell>
          <cell r="I10627" t="str">
            <v>Passagerer</v>
          </cell>
          <cell r="V10627">
            <v>1</v>
          </cell>
        </row>
        <row r="10628">
          <cell r="A10628" t="str">
            <v>RANDERS</v>
          </cell>
          <cell r="C10628" t="str">
            <v>HANDICAP</v>
          </cell>
          <cell r="I10628" t="str">
            <v>Netto</v>
          </cell>
          <cell r="V10628">
            <v>2196.54</v>
          </cell>
        </row>
        <row r="10629">
          <cell r="A10629" t="str">
            <v>RANDERS</v>
          </cell>
          <cell r="C10629" t="str">
            <v>HANDICAP</v>
          </cell>
          <cell r="I10629" t="str">
            <v>Adm.omk</v>
          </cell>
          <cell r="V10629">
            <v>0</v>
          </cell>
        </row>
        <row r="10630">
          <cell r="A10630" t="str">
            <v>RANDERS</v>
          </cell>
          <cell r="C10630" t="str">
            <v>HANDICAP</v>
          </cell>
          <cell r="I10630" t="str">
            <v>EB</v>
          </cell>
          <cell r="V10630">
            <v>344</v>
          </cell>
        </row>
        <row r="10631">
          <cell r="A10631" t="str">
            <v>RANDERS</v>
          </cell>
          <cell r="C10631" t="str">
            <v>HANDICAP</v>
          </cell>
          <cell r="I10631" t="str">
            <v>Ture</v>
          </cell>
          <cell r="V10631">
            <v>2</v>
          </cell>
        </row>
        <row r="10632">
          <cell r="A10632" t="str">
            <v>RANDERS</v>
          </cell>
          <cell r="C10632" t="str">
            <v>HANDICAP</v>
          </cell>
          <cell r="I10632" t="str">
            <v>Rejselængde</v>
          </cell>
          <cell r="V10632">
            <v>86</v>
          </cell>
        </row>
        <row r="10633">
          <cell r="A10633" t="str">
            <v>RANDERS</v>
          </cell>
          <cell r="C10633" t="str">
            <v>HANDICAP</v>
          </cell>
          <cell r="I10633" t="str">
            <v>Passagerer</v>
          </cell>
          <cell r="V10633">
            <v>3</v>
          </cell>
        </row>
        <row r="10634">
          <cell r="A10634" t="str">
            <v>RANDERS</v>
          </cell>
          <cell r="C10634" t="str">
            <v>HANDICAP</v>
          </cell>
          <cell r="I10634" t="str">
            <v>Netto</v>
          </cell>
          <cell r="V10634">
            <v>1314.4</v>
          </cell>
        </row>
        <row r="10635">
          <cell r="A10635" t="str">
            <v>RANDERS</v>
          </cell>
          <cell r="C10635" t="str">
            <v>HANDICAP</v>
          </cell>
          <cell r="I10635" t="str">
            <v>Adm.omk</v>
          </cell>
          <cell r="V10635">
            <v>0</v>
          </cell>
        </row>
        <row r="10636">
          <cell r="A10636" t="str">
            <v>RANDERS</v>
          </cell>
          <cell r="C10636" t="str">
            <v>HANDICAP</v>
          </cell>
          <cell r="I10636" t="str">
            <v>EB</v>
          </cell>
          <cell r="V10636">
            <v>228</v>
          </cell>
        </row>
        <row r="10637">
          <cell r="A10637" t="str">
            <v>RANDERS</v>
          </cell>
          <cell r="C10637" t="str">
            <v>HANDICAP</v>
          </cell>
          <cell r="I10637" t="str">
            <v>Ture</v>
          </cell>
          <cell r="V10637">
            <v>1</v>
          </cell>
        </row>
        <row r="10638">
          <cell r="A10638" t="str">
            <v>RANDERS</v>
          </cell>
          <cell r="C10638" t="str">
            <v>HANDICAP</v>
          </cell>
          <cell r="I10638" t="str">
            <v>Rejselængde</v>
          </cell>
          <cell r="V10638">
            <v>57</v>
          </cell>
        </row>
        <row r="10639">
          <cell r="A10639" t="str">
            <v>RANDERS</v>
          </cell>
          <cell r="C10639" t="str">
            <v>HANDICAP</v>
          </cell>
          <cell r="I10639" t="str">
            <v>Passagerer</v>
          </cell>
          <cell r="V10639">
            <v>2</v>
          </cell>
        </row>
        <row r="10640">
          <cell r="A10640" t="str">
            <v>RANDERS</v>
          </cell>
          <cell r="C10640" t="str">
            <v>HANDICAP</v>
          </cell>
          <cell r="I10640" t="str">
            <v>Netto</v>
          </cell>
          <cell r="V10640">
            <v>1824.8000000000002</v>
          </cell>
        </row>
        <row r="10641">
          <cell r="A10641" t="str">
            <v>RANDERS</v>
          </cell>
          <cell r="C10641" t="str">
            <v>HANDICAP</v>
          </cell>
          <cell r="I10641" t="str">
            <v>Adm.omk</v>
          </cell>
          <cell r="V10641">
            <v>0</v>
          </cell>
        </row>
        <row r="10642">
          <cell r="A10642" t="str">
            <v>RANDERS</v>
          </cell>
          <cell r="C10642" t="str">
            <v>HANDICAP</v>
          </cell>
          <cell r="I10642" t="str">
            <v>EB</v>
          </cell>
          <cell r="V10642">
            <v>1060</v>
          </cell>
        </row>
        <row r="10643">
          <cell r="A10643" t="str">
            <v>RANDERS</v>
          </cell>
          <cell r="C10643" t="str">
            <v>HANDICAP</v>
          </cell>
          <cell r="I10643" t="str">
            <v>Ture</v>
          </cell>
          <cell r="V10643">
            <v>2</v>
          </cell>
        </row>
        <row r="10644">
          <cell r="A10644" t="str">
            <v>RANDERS</v>
          </cell>
          <cell r="C10644" t="str">
            <v>HANDICAP</v>
          </cell>
          <cell r="I10644" t="str">
            <v>Rejselængde</v>
          </cell>
          <cell r="V10644">
            <v>220</v>
          </cell>
        </row>
        <row r="10645">
          <cell r="A10645" t="str">
            <v>RANDERS</v>
          </cell>
          <cell r="C10645" t="str">
            <v>HANDICAP</v>
          </cell>
          <cell r="I10645" t="str">
            <v>Passagerer</v>
          </cell>
          <cell r="V10645">
            <v>2</v>
          </cell>
        </row>
        <row r="10646">
          <cell r="A10646" t="str">
            <v>RANDERS</v>
          </cell>
          <cell r="C10646" t="str">
            <v>HANDICAP</v>
          </cell>
          <cell r="I10646" t="str">
            <v>Netto</v>
          </cell>
          <cell r="V10646">
            <v>-250</v>
          </cell>
        </row>
        <row r="10647">
          <cell r="A10647" t="str">
            <v>RANDERS</v>
          </cell>
          <cell r="C10647" t="str">
            <v>HANDICAP</v>
          </cell>
          <cell r="I10647" t="str">
            <v>Adm.omk</v>
          </cell>
          <cell r="V10647">
            <v>0</v>
          </cell>
        </row>
        <row r="10648">
          <cell r="A10648" t="str">
            <v>RANDERS</v>
          </cell>
          <cell r="C10648" t="str">
            <v>HANDICAP</v>
          </cell>
          <cell r="I10648" t="str">
            <v>EB</v>
          </cell>
          <cell r="V10648">
            <v>250</v>
          </cell>
        </row>
        <row r="10649">
          <cell r="A10649" t="str">
            <v>RANDERS</v>
          </cell>
          <cell r="C10649" t="str">
            <v>HANDICAP</v>
          </cell>
          <cell r="I10649" t="str">
            <v>Ture</v>
          </cell>
          <cell r="V10649">
            <v>1</v>
          </cell>
        </row>
        <row r="10650">
          <cell r="A10650" t="str">
            <v>RANDERS</v>
          </cell>
          <cell r="C10650" t="str">
            <v>HANDICAP</v>
          </cell>
          <cell r="I10650" t="str">
            <v>Rejselængde</v>
          </cell>
          <cell r="V10650">
            <v>45</v>
          </cell>
        </row>
        <row r="10651">
          <cell r="A10651" t="str">
            <v>RANDERS</v>
          </cell>
          <cell r="C10651" t="str">
            <v>HANDICAP</v>
          </cell>
          <cell r="I10651" t="str">
            <v>Passagerer</v>
          </cell>
          <cell r="V10651">
            <v>1</v>
          </cell>
        </row>
        <row r="10652">
          <cell r="A10652" t="str">
            <v>RANDERS</v>
          </cell>
          <cell r="C10652" t="str">
            <v>HANDICAP</v>
          </cell>
          <cell r="I10652" t="str">
            <v>Netto</v>
          </cell>
          <cell r="V10652">
            <v>1351.27</v>
          </cell>
        </row>
        <row r="10653">
          <cell r="A10653" t="str">
            <v>RANDERS</v>
          </cell>
          <cell r="C10653" t="str">
            <v>HANDICAP</v>
          </cell>
          <cell r="I10653" t="str">
            <v>Adm.omk</v>
          </cell>
          <cell r="V10653">
            <v>0</v>
          </cell>
        </row>
        <row r="10654">
          <cell r="A10654" t="str">
            <v>RANDERS</v>
          </cell>
          <cell r="C10654" t="str">
            <v>HANDICAP</v>
          </cell>
          <cell r="I10654" t="str">
            <v>EB</v>
          </cell>
          <cell r="V10654">
            <v>180</v>
          </cell>
        </row>
        <row r="10655">
          <cell r="A10655" t="str">
            <v>RANDERS</v>
          </cell>
          <cell r="C10655" t="str">
            <v>HANDICAP</v>
          </cell>
          <cell r="I10655" t="str">
            <v>Ture</v>
          </cell>
          <cell r="V10655">
            <v>1</v>
          </cell>
        </row>
        <row r="10656">
          <cell r="A10656" t="str">
            <v>RANDERS</v>
          </cell>
          <cell r="C10656" t="str">
            <v>HANDICAP</v>
          </cell>
          <cell r="I10656" t="str">
            <v>Rejselængde</v>
          </cell>
          <cell r="V10656">
            <v>45</v>
          </cell>
        </row>
        <row r="10657">
          <cell r="A10657" t="str">
            <v>RANDERS</v>
          </cell>
          <cell r="C10657" t="str">
            <v>HANDICAP</v>
          </cell>
          <cell r="I10657" t="str">
            <v>Passagerer</v>
          </cell>
          <cell r="V10657">
            <v>2</v>
          </cell>
        </row>
        <row r="10658">
          <cell r="A10658" t="str">
            <v>RANDERS</v>
          </cell>
          <cell r="C10658" t="str">
            <v>HANDICAP</v>
          </cell>
          <cell r="I10658" t="str">
            <v>Netto</v>
          </cell>
          <cell r="V10658">
            <v>4112.8700000000008</v>
          </cell>
        </row>
        <row r="10659">
          <cell r="A10659" t="str">
            <v>RANDERS</v>
          </cell>
          <cell r="C10659" t="str">
            <v>HANDICAP</v>
          </cell>
          <cell r="I10659" t="str">
            <v>Adm.omk</v>
          </cell>
          <cell r="V10659">
            <v>0</v>
          </cell>
        </row>
        <row r="10660">
          <cell r="A10660" t="str">
            <v>RANDERS</v>
          </cell>
          <cell r="C10660" t="str">
            <v>HANDICAP</v>
          </cell>
          <cell r="I10660" t="str">
            <v>EB</v>
          </cell>
          <cell r="V10660">
            <v>1596</v>
          </cell>
        </row>
        <row r="10661">
          <cell r="A10661" t="str">
            <v>RANDERS</v>
          </cell>
          <cell r="C10661" t="str">
            <v>HANDICAP</v>
          </cell>
          <cell r="I10661" t="str">
            <v>Ture</v>
          </cell>
          <cell r="V10661">
            <v>8</v>
          </cell>
        </row>
        <row r="10662">
          <cell r="A10662" t="str">
            <v>RANDERS</v>
          </cell>
          <cell r="C10662" t="str">
            <v>HANDICAP</v>
          </cell>
          <cell r="I10662" t="str">
            <v>Rejselængde</v>
          </cell>
          <cell r="V10662">
            <v>384</v>
          </cell>
        </row>
        <row r="10663">
          <cell r="A10663" t="str">
            <v>RANDERS</v>
          </cell>
          <cell r="C10663" t="str">
            <v>HANDICAP</v>
          </cell>
          <cell r="I10663" t="str">
            <v>Passagerer</v>
          </cell>
          <cell r="V10663">
            <v>10</v>
          </cell>
        </row>
        <row r="10664">
          <cell r="A10664" t="str">
            <v>RANDERS</v>
          </cell>
          <cell r="C10664" t="str">
            <v>HANDICAP</v>
          </cell>
          <cell r="I10664" t="str">
            <v>Netto</v>
          </cell>
          <cell r="V10664">
            <v>9757.99</v>
          </cell>
        </row>
        <row r="10665">
          <cell r="A10665" t="str">
            <v>RANDERS</v>
          </cell>
          <cell r="C10665" t="str">
            <v>HANDICAP</v>
          </cell>
          <cell r="I10665" t="str">
            <v>Adm.omk</v>
          </cell>
          <cell r="V10665">
            <v>0</v>
          </cell>
        </row>
        <row r="10666">
          <cell r="A10666" t="str">
            <v>RANDERS</v>
          </cell>
          <cell r="C10666" t="str">
            <v>HANDICAP</v>
          </cell>
          <cell r="I10666" t="str">
            <v>EB</v>
          </cell>
          <cell r="V10666">
            <v>1856</v>
          </cell>
        </row>
        <row r="10667">
          <cell r="A10667" t="str">
            <v>RANDERS</v>
          </cell>
          <cell r="C10667" t="str">
            <v>HANDICAP</v>
          </cell>
          <cell r="I10667" t="str">
            <v>Ture</v>
          </cell>
          <cell r="V10667">
            <v>9</v>
          </cell>
        </row>
        <row r="10668">
          <cell r="A10668" t="str">
            <v>RANDERS</v>
          </cell>
          <cell r="C10668" t="str">
            <v>HANDICAP</v>
          </cell>
          <cell r="I10668" t="str">
            <v>Rejselængde</v>
          </cell>
          <cell r="V10668">
            <v>464</v>
          </cell>
        </row>
        <row r="10669">
          <cell r="A10669" t="str">
            <v>RANDERS</v>
          </cell>
          <cell r="C10669" t="str">
            <v>HANDICAP</v>
          </cell>
          <cell r="I10669" t="str">
            <v>Passagerer</v>
          </cell>
          <cell r="V10669">
            <v>14</v>
          </cell>
        </row>
        <row r="10670">
          <cell r="A10670" t="str">
            <v>RANDERS</v>
          </cell>
          <cell r="C10670" t="str">
            <v>HANDICAP</v>
          </cell>
          <cell r="I10670" t="str">
            <v>Netto</v>
          </cell>
          <cell r="V10670">
            <v>2918.3100000000004</v>
          </cell>
        </row>
        <row r="10671">
          <cell r="A10671" t="str">
            <v>RANDERS</v>
          </cell>
          <cell r="C10671" t="str">
            <v>HANDICAP</v>
          </cell>
          <cell r="I10671" t="str">
            <v>Adm.omk</v>
          </cell>
          <cell r="V10671">
            <v>0</v>
          </cell>
        </row>
        <row r="10672">
          <cell r="A10672" t="str">
            <v>RANDERS</v>
          </cell>
          <cell r="C10672" t="str">
            <v>HANDICAP</v>
          </cell>
          <cell r="I10672" t="str">
            <v>EB</v>
          </cell>
          <cell r="V10672">
            <v>1028</v>
          </cell>
        </row>
        <row r="10673">
          <cell r="A10673" t="str">
            <v>RANDERS</v>
          </cell>
          <cell r="C10673" t="str">
            <v>HANDICAP</v>
          </cell>
          <cell r="I10673" t="str">
            <v>Ture</v>
          </cell>
          <cell r="V10673">
            <v>5</v>
          </cell>
        </row>
        <row r="10674">
          <cell r="A10674" t="str">
            <v>RANDERS</v>
          </cell>
          <cell r="C10674" t="str">
            <v>HANDICAP</v>
          </cell>
          <cell r="I10674" t="str">
            <v>Rejselængde</v>
          </cell>
          <cell r="V10674">
            <v>257</v>
          </cell>
        </row>
        <row r="10675">
          <cell r="A10675" t="str">
            <v>RANDERS</v>
          </cell>
          <cell r="C10675" t="str">
            <v>HANDICAP</v>
          </cell>
          <cell r="I10675" t="str">
            <v>Passagerer</v>
          </cell>
          <cell r="V10675">
            <v>5</v>
          </cell>
        </row>
        <row r="10676">
          <cell r="A10676" t="str">
            <v>RANDERS</v>
          </cell>
          <cell r="C10676" t="str">
            <v>HANDICAP</v>
          </cell>
          <cell r="I10676" t="str">
            <v>Netto</v>
          </cell>
          <cell r="V10676">
            <v>725.75</v>
          </cell>
        </row>
        <row r="10677">
          <cell r="A10677" t="str">
            <v>RANDERS</v>
          </cell>
          <cell r="C10677" t="str">
            <v>HANDICAP</v>
          </cell>
          <cell r="I10677" t="str">
            <v>Adm.omk</v>
          </cell>
          <cell r="V10677">
            <v>0</v>
          </cell>
        </row>
        <row r="10678">
          <cell r="A10678" t="str">
            <v>RANDERS</v>
          </cell>
          <cell r="C10678" t="str">
            <v>HANDICAP</v>
          </cell>
          <cell r="I10678" t="str">
            <v>EB</v>
          </cell>
          <cell r="V10678">
            <v>172</v>
          </cell>
        </row>
        <row r="10679">
          <cell r="A10679" t="str">
            <v>RANDERS</v>
          </cell>
          <cell r="C10679" t="str">
            <v>HANDICAP</v>
          </cell>
          <cell r="I10679" t="str">
            <v>Ture</v>
          </cell>
          <cell r="V10679">
            <v>1</v>
          </cell>
        </row>
        <row r="10680">
          <cell r="A10680" t="str">
            <v>RANDERS</v>
          </cell>
          <cell r="C10680" t="str">
            <v>HANDICAP</v>
          </cell>
          <cell r="I10680" t="str">
            <v>Rejselængde</v>
          </cell>
          <cell r="V10680">
            <v>43</v>
          </cell>
        </row>
        <row r="10681">
          <cell r="A10681" t="str">
            <v>RANDERS</v>
          </cell>
          <cell r="C10681" t="str">
            <v>HANDICAP</v>
          </cell>
          <cell r="I10681" t="str">
            <v>Passagerer</v>
          </cell>
          <cell r="V10681">
            <v>2</v>
          </cell>
        </row>
        <row r="10682">
          <cell r="A10682" t="str">
            <v>RANDERS</v>
          </cell>
          <cell r="C10682" t="str">
            <v>HANDICAP</v>
          </cell>
          <cell r="I10682" t="str">
            <v>Netto</v>
          </cell>
          <cell r="V10682">
            <v>4925.2999999999993</v>
          </cell>
        </row>
        <row r="10683">
          <cell r="A10683" t="str">
            <v>RANDERS</v>
          </cell>
          <cell r="C10683" t="str">
            <v>HANDICAP</v>
          </cell>
          <cell r="I10683" t="str">
            <v>Adm.omk</v>
          </cell>
          <cell r="V10683">
            <v>0</v>
          </cell>
        </row>
        <row r="10684">
          <cell r="A10684" t="str">
            <v>RANDERS</v>
          </cell>
          <cell r="C10684" t="str">
            <v>HANDICAP</v>
          </cell>
          <cell r="I10684" t="str">
            <v>EB</v>
          </cell>
          <cell r="V10684">
            <v>988</v>
          </cell>
        </row>
        <row r="10685">
          <cell r="A10685" t="str">
            <v>RANDERS</v>
          </cell>
          <cell r="C10685" t="str">
            <v>HANDICAP</v>
          </cell>
          <cell r="I10685" t="str">
            <v>Ture</v>
          </cell>
          <cell r="V10685">
            <v>5</v>
          </cell>
        </row>
        <row r="10686">
          <cell r="A10686" t="str">
            <v>RANDERS</v>
          </cell>
          <cell r="C10686" t="str">
            <v>HANDICAP</v>
          </cell>
          <cell r="I10686" t="str">
            <v>Rejselængde</v>
          </cell>
          <cell r="V10686">
            <v>247</v>
          </cell>
        </row>
        <row r="10687">
          <cell r="A10687" t="str">
            <v>RANDERS</v>
          </cell>
          <cell r="C10687" t="str">
            <v>HANDICAP</v>
          </cell>
          <cell r="I10687" t="str">
            <v>Passagerer</v>
          </cell>
          <cell r="V10687">
            <v>8</v>
          </cell>
        </row>
        <row r="10688">
          <cell r="A10688" t="str">
            <v>RANDERS</v>
          </cell>
          <cell r="C10688" t="str">
            <v>HANDICAP</v>
          </cell>
          <cell r="I10688" t="str">
            <v>Netto</v>
          </cell>
          <cell r="V10688">
            <v>6805.11</v>
          </cell>
        </row>
        <row r="10689">
          <cell r="A10689" t="str">
            <v>RANDERS</v>
          </cell>
          <cell r="C10689" t="str">
            <v>HANDICAP</v>
          </cell>
          <cell r="I10689" t="str">
            <v>Adm.omk</v>
          </cell>
          <cell r="V10689">
            <v>0</v>
          </cell>
        </row>
        <row r="10690">
          <cell r="A10690" t="str">
            <v>RANDERS</v>
          </cell>
          <cell r="C10690" t="str">
            <v>HANDICAP</v>
          </cell>
          <cell r="I10690" t="str">
            <v>EB</v>
          </cell>
          <cell r="V10690">
            <v>3484</v>
          </cell>
        </row>
        <row r="10691">
          <cell r="A10691" t="str">
            <v>RANDERS</v>
          </cell>
          <cell r="C10691" t="str">
            <v>HANDICAP</v>
          </cell>
          <cell r="I10691" t="str">
            <v>Ture</v>
          </cell>
          <cell r="V10691">
            <v>20</v>
          </cell>
        </row>
        <row r="10692">
          <cell r="A10692" t="str">
            <v>RANDERS</v>
          </cell>
          <cell r="C10692" t="str">
            <v>HANDICAP</v>
          </cell>
          <cell r="I10692" t="str">
            <v>Rejselængde</v>
          </cell>
          <cell r="V10692">
            <v>846</v>
          </cell>
        </row>
        <row r="10693">
          <cell r="A10693" t="str">
            <v>RANDERS</v>
          </cell>
          <cell r="C10693" t="str">
            <v>HANDICAP</v>
          </cell>
          <cell r="I10693" t="str">
            <v>Passagerer</v>
          </cell>
          <cell r="V10693">
            <v>21</v>
          </cell>
        </row>
        <row r="10694">
          <cell r="A10694" t="str">
            <v>RANDERS</v>
          </cell>
          <cell r="C10694" t="str">
            <v>HANDICAP</v>
          </cell>
          <cell r="I10694" t="str">
            <v>Netto</v>
          </cell>
          <cell r="V10694">
            <v>16876.3</v>
          </cell>
        </row>
        <row r="10695">
          <cell r="A10695" t="str">
            <v>RANDERS</v>
          </cell>
          <cell r="C10695" t="str">
            <v>HANDICAP</v>
          </cell>
          <cell r="I10695" t="str">
            <v>Adm.omk</v>
          </cell>
          <cell r="V10695">
            <v>0</v>
          </cell>
        </row>
        <row r="10696">
          <cell r="A10696" t="str">
            <v>RANDERS</v>
          </cell>
          <cell r="C10696" t="str">
            <v>HANDICAP</v>
          </cell>
          <cell r="I10696" t="str">
            <v>EB</v>
          </cell>
          <cell r="V10696">
            <v>4512</v>
          </cell>
        </row>
        <row r="10697">
          <cell r="A10697" t="str">
            <v>RANDERS</v>
          </cell>
          <cell r="C10697" t="str">
            <v>HANDICAP</v>
          </cell>
          <cell r="I10697" t="str">
            <v>Ture</v>
          </cell>
          <cell r="V10697">
            <v>24</v>
          </cell>
        </row>
        <row r="10698">
          <cell r="A10698" t="str">
            <v>RANDERS</v>
          </cell>
          <cell r="C10698" t="str">
            <v>HANDICAP</v>
          </cell>
          <cell r="I10698" t="str">
            <v>Rejselængde</v>
          </cell>
          <cell r="V10698">
            <v>1101</v>
          </cell>
        </row>
        <row r="10699">
          <cell r="A10699" t="str">
            <v>RANDERS</v>
          </cell>
          <cell r="C10699" t="str">
            <v>HANDICAP</v>
          </cell>
          <cell r="I10699" t="str">
            <v>Passagerer</v>
          </cell>
          <cell r="V10699">
            <v>30</v>
          </cell>
        </row>
        <row r="10700">
          <cell r="A10700" t="str">
            <v>RANDERS</v>
          </cell>
          <cell r="C10700" t="str">
            <v>HANDICAP</v>
          </cell>
          <cell r="I10700" t="str">
            <v>Netto</v>
          </cell>
          <cell r="V10700">
            <v>2560.6099999999997</v>
          </cell>
        </row>
        <row r="10701">
          <cell r="A10701" t="str">
            <v>RANDERS</v>
          </cell>
          <cell r="C10701" t="str">
            <v>HANDICAP</v>
          </cell>
          <cell r="I10701" t="str">
            <v>Adm.omk</v>
          </cell>
          <cell r="V10701">
            <v>0</v>
          </cell>
        </row>
        <row r="10702">
          <cell r="A10702" t="str">
            <v>RANDERS</v>
          </cell>
          <cell r="C10702" t="str">
            <v>HANDICAP</v>
          </cell>
          <cell r="I10702" t="str">
            <v>EB</v>
          </cell>
          <cell r="V10702">
            <v>1262</v>
          </cell>
        </row>
        <row r="10703">
          <cell r="A10703" t="str">
            <v>RANDERS</v>
          </cell>
          <cell r="C10703" t="str">
            <v>HANDICAP</v>
          </cell>
          <cell r="I10703" t="str">
            <v>Ture</v>
          </cell>
          <cell r="V10703">
            <v>8</v>
          </cell>
        </row>
        <row r="10704">
          <cell r="A10704" t="str">
            <v>RANDERS</v>
          </cell>
          <cell r="C10704" t="str">
            <v>HANDICAP</v>
          </cell>
          <cell r="I10704" t="str">
            <v>Rejselængde</v>
          </cell>
          <cell r="V10704">
            <v>288</v>
          </cell>
        </row>
        <row r="10705">
          <cell r="A10705" t="str">
            <v>RANDERS</v>
          </cell>
          <cell r="C10705" t="str">
            <v>HANDICAP</v>
          </cell>
          <cell r="I10705" t="str">
            <v>Passagerer</v>
          </cell>
          <cell r="V10705">
            <v>10</v>
          </cell>
        </row>
        <row r="10706">
          <cell r="A10706" t="str">
            <v>RANDERS</v>
          </cell>
          <cell r="C10706" t="str">
            <v>HANDICAP</v>
          </cell>
          <cell r="I10706" t="str">
            <v>Netto</v>
          </cell>
          <cell r="V10706">
            <v>542.27</v>
          </cell>
        </row>
        <row r="10707">
          <cell r="A10707" t="str">
            <v>RANDERS</v>
          </cell>
          <cell r="C10707" t="str">
            <v>HANDICAP</v>
          </cell>
          <cell r="I10707" t="str">
            <v>Adm.omk</v>
          </cell>
          <cell r="V10707">
            <v>0</v>
          </cell>
        </row>
        <row r="10708">
          <cell r="A10708" t="str">
            <v>RANDERS</v>
          </cell>
          <cell r="C10708" t="str">
            <v>HANDICAP</v>
          </cell>
          <cell r="I10708" t="str">
            <v>EB</v>
          </cell>
          <cell r="V10708">
            <v>384</v>
          </cell>
        </row>
        <row r="10709">
          <cell r="A10709" t="str">
            <v>RANDERS</v>
          </cell>
          <cell r="C10709" t="str">
            <v>HANDICAP</v>
          </cell>
          <cell r="I10709" t="str">
            <v>Ture</v>
          </cell>
          <cell r="V10709">
            <v>2</v>
          </cell>
        </row>
        <row r="10710">
          <cell r="A10710" t="str">
            <v>RANDERS</v>
          </cell>
          <cell r="C10710" t="str">
            <v>HANDICAP</v>
          </cell>
          <cell r="I10710" t="str">
            <v>Rejselængde</v>
          </cell>
          <cell r="V10710">
            <v>96</v>
          </cell>
        </row>
        <row r="10711">
          <cell r="A10711" t="str">
            <v>RANDERS</v>
          </cell>
          <cell r="C10711" t="str">
            <v>HANDICAP</v>
          </cell>
          <cell r="I10711" t="str">
            <v>Passagerer</v>
          </cell>
          <cell r="V10711">
            <v>3</v>
          </cell>
        </row>
        <row r="10712">
          <cell r="A10712" t="str">
            <v>RANDERS</v>
          </cell>
          <cell r="C10712" t="str">
            <v>HANDICAP</v>
          </cell>
          <cell r="I10712" t="str">
            <v>Netto</v>
          </cell>
          <cell r="V10712">
            <v>2472.65</v>
          </cell>
        </row>
        <row r="10713">
          <cell r="A10713" t="str">
            <v>RANDERS</v>
          </cell>
          <cell r="C10713" t="str">
            <v>HANDICAP</v>
          </cell>
          <cell r="I10713" t="str">
            <v>Adm.omk</v>
          </cell>
          <cell r="V10713">
            <v>0</v>
          </cell>
        </row>
        <row r="10714">
          <cell r="A10714" t="str">
            <v>RANDERS</v>
          </cell>
          <cell r="C10714" t="str">
            <v>HANDICAP</v>
          </cell>
          <cell r="I10714" t="str">
            <v>EB</v>
          </cell>
          <cell r="V10714">
            <v>560</v>
          </cell>
        </row>
        <row r="10715">
          <cell r="A10715" t="str">
            <v>RANDERS</v>
          </cell>
          <cell r="C10715" t="str">
            <v>HANDICAP</v>
          </cell>
          <cell r="I10715" t="str">
            <v>Ture</v>
          </cell>
          <cell r="V10715">
            <v>2</v>
          </cell>
        </row>
        <row r="10716">
          <cell r="A10716" t="str">
            <v>RANDERS</v>
          </cell>
          <cell r="C10716" t="str">
            <v>HANDICAP</v>
          </cell>
          <cell r="I10716" t="str">
            <v>Rejselængde</v>
          </cell>
          <cell r="V10716">
            <v>140</v>
          </cell>
        </row>
        <row r="10717">
          <cell r="A10717" t="str">
            <v>RANDERS</v>
          </cell>
          <cell r="C10717" t="str">
            <v>HANDICAP</v>
          </cell>
          <cell r="I10717" t="str">
            <v>Passagerer</v>
          </cell>
          <cell r="V10717">
            <v>2</v>
          </cell>
        </row>
        <row r="10718">
          <cell r="A10718" t="str">
            <v>RANDERS</v>
          </cell>
          <cell r="C10718" t="str">
            <v>HANDICAP</v>
          </cell>
          <cell r="I10718" t="str">
            <v>Netto</v>
          </cell>
          <cell r="V10718">
            <v>683.52</v>
          </cell>
        </row>
        <row r="10719">
          <cell r="A10719" t="str">
            <v>RANDERS</v>
          </cell>
          <cell r="C10719" t="str">
            <v>HANDICAP</v>
          </cell>
          <cell r="I10719" t="str">
            <v>Adm.omk</v>
          </cell>
          <cell r="V10719">
            <v>0</v>
          </cell>
        </row>
        <row r="10720">
          <cell r="A10720" t="str">
            <v>RANDERS</v>
          </cell>
          <cell r="C10720" t="str">
            <v>HANDICAP</v>
          </cell>
          <cell r="I10720" t="str">
            <v>EB</v>
          </cell>
          <cell r="V10720">
            <v>364</v>
          </cell>
        </row>
        <row r="10721">
          <cell r="A10721" t="str">
            <v>RANDERS</v>
          </cell>
          <cell r="C10721" t="str">
            <v>HANDICAP</v>
          </cell>
          <cell r="I10721" t="str">
            <v>Ture</v>
          </cell>
          <cell r="V10721">
            <v>1</v>
          </cell>
        </row>
        <row r="10722">
          <cell r="A10722" t="str">
            <v>RANDERS</v>
          </cell>
          <cell r="C10722" t="str">
            <v>HANDICAP</v>
          </cell>
          <cell r="I10722" t="str">
            <v>Rejselængde</v>
          </cell>
          <cell r="V10722">
            <v>91</v>
          </cell>
        </row>
        <row r="10723">
          <cell r="A10723" t="str">
            <v>RANDERS</v>
          </cell>
          <cell r="C10723" t="str">
            <v>HANDICAP</v>
          </cell>
          <cell r="I10723" t="str">
            <v>Passagerer</v>
          </cell>
          <cell r="V10723">
            <v>2</v>
          </cell>
        </row>
        <row r="10724">
          <cell r="A10724" t="str">
            <v>RANDERS</v>
          </cell>
          <cell r="C10724" t="str">
            <v>HANDICAP</v>
          </cell>
          <cell r="I10724" t="str">
            <v>Netto</v>
          </cell>
          <cell r="V10724">
            <v>458.81</v>
          </cell>
        </row>
        <row r="10725">
          <cell r="A10725" t="str">
            <v>RANDERS</v>
          </cell>
          <cell r="C10725" t="str">
            <v>HANDICAP</v>
          </cell>
          <cell r="I10725" t="str">
            <v>Adm.omk</v>
          </cell>
          <cell r="V10725">
            <v>0</v>
          </cell>
        </row>
        <row r="10726">
          <cell r="A10726" t="str">
            <v>RANDERS</v>
          </cell>
          <cell r="C10726" t="str">
            <v>HANDICAP</v>
          </cell>
          <cell r="I10726" t="str">
            <v>EB</v>
          </cell>
          <cell r="V10726">
            <v>0</v>
          </cell>
        </row>
        <row r="10727">
          <cell r="A10727" t="str">
            <v>RANDERS</v>
          </cell>
          <cell r="C10727" t="str">
            <v>HANDICAP</v>
          </cell>
          <cell r="I10727" t="str">
            <v>Ture</v>
          </cell>
          <cell r="V10727">
            <v>1</v>
          </cell>
        </row>
        <row r="10728">
          <cell r="A10728" t="str">
            <v>RANDERS</v>
          </cell>
          <cell r="C10728" t="str">
            <v>HANDICAP</v>
          </cell>
          <cell r="I10728" t="str">
            <v>Rejselængde</v>
          </cell>
          <cell r="V10728">
            <v>35</v>
          </cell>
        </row>
        <row r="10729">
          <cell r="A10729" t="str">
            <v>RANDERS</v>
          </cell>
          <cell r="C10729" t="str">
            <v>HANDICAP</v>
          </cell>
          <cell r="I10729" t="str">
            <v>Passagerer</v>
          </cell>
          <cell r="V10729">
            <v>2</v>
          </cell>
        </row>
        <row r="10730">
          <cell r="A10730" t="str">
            <v>RANDERS</v>
          </cell>
          <cell r="C10730" t="str">
            <v>HANDICAP</v>
          </cell>
          <cell r="I10730" t="str">
            <v>Netto</v>
          </cell>
          <cell r="V10730">
            <v>843.15</v>
          </cell>
        </row>
        <row r="10731">
          <cell r="A10731" t="str">
            <v>RANDERS</v>
          </cell>
          <cell r="C10731" t="str">
            <v>HANDICAP</v>
          </cell>
          <cell r="I10731" t="str">
            <v>Adm.omk</v>
          </cell>
          <cell r="V10731">
            <v>0</v>
          </cell>
        </row>
        <row r="10732">
          <cell r="A10732" t="str">
            <v>RANDERS</v>
          </cell>
          <cell r="C10732" t="str">
            <v>HANDICAP</v>
          </cell>
          <cell r="I10732" t="str">
            <v>EB</v>
          </cell>
          <cell r="V10732">
            <v>0</v>
          </cell>
        </row>
        <row r="10733">
          <cell r="A10733" t="str">
            <v>RANDERS</v>
          </cell>
          <cell r="C10733" t="str">
            <v>HANDICAP</v>
          </cell>
          <cell r="I10733" t="str">
            <v>Ture</v>
          </cell>
          <cell r="V10733">
            <v>1</v>
          </cell>
        </row>
        <row r="10734">
          <cell r="A10734" t="str">
            <v>RANDERS</v>
          </cell>
          <cell r="C10734" t="str">
            <v>HANDICAP</v>
          </cell>
          <cell r="I10734" t="str">
            <v>Rejselængde</v>
          </cell>
          <cell r="V10734">
            <v>34</v>
          </cell>
        </row>
        <row r="10735">
          <cell r="A10735" t="str">
            <v>RANDERS</v>
          </cell>
          <cell r="C10735" t="str">
            <v>HANDICAP</v>
          </cell>
          <cell r="I10735" t="str">
            <v>Passagerer</v>
          </cell>
          <cell r="V10735">
            <v>1</v>
          </cell>
        </row>
        <row r="10736">
          <cell r="A10736" t="str">
            <v>RANDERS</v>
          </cell>
          <cell r="C10736" t="str">
            <v>HANDICAP</v>
          </cell>
          <cell r="I10736" t="str">
            <v>Netto</v>
          </cell>
          <cell r="V10736">
            <v>16920.32</v>
          </cell>
        </row>
        <row r="10737">
          <cell r="A10737" t="str">
            <v>RANDERS</v>
          </cell>
          <cell r="C10737" t="str">
            <v>HANDICAP</v>
          </cell>
          <cell r="I10737" t="str">
            <v>Adm.omk</v>
          </cell>
          <cell r="V10737">
            <v>0</v>
          </cell>
        </row>
        <row r="10738">
          <cell r="A10738" t="str">
            <v>RANDERS</v>
          </cell>
          <cell r="C10738" t="str">
            <v>HANDICAP</v>
          </cell>
          <cell r="I10738" t="str">
            <v>EB</v>
          </cell>
          <cell r="V10738">
            <v>3200</v>
          </cell>
        </row>
        <row r="10739">
          <cell r="A10739" t="str">
            <v>RANDERS</v>
          </cell>
          <cell r="C10739" t="str">
            <v>HANDICAP</v>
          </cell>
          <cell r="I10739" t="str">
            <v>Ture</v>
          </cell>
          <cell r="V10739">
            <v>20</v>
          </cell>
        </row>
        <row r="10740">
          <cell r="A10740" t="str">
            <v>RANDERS</v>
          </cell>
          <cell r="C10740" t="str">
            <v>HANDICAP</v>
          </cell>
          <cell r="I10740" t="str">
            <v>Rejselængde</v>
          </cell>
          <cell r="V10740">
            <v>722</v>
          </cell>
        </row>
        <row r="10741">
          <cell r="A10741" t="str">
            <v>RANDERS</v>
          </cell>
          <cell r="C10741" t="str">
            <v>HANDICAP</v>
          </cell>
          <cell r="I10741" t="str">
            <v>Passagerer</v>
          </cell>
          <cell r="V10741">
            <v>33</v>
          </cell>
        </row>
        <row r="10742">
          <cell r="A10742" t="str">
            <v>RANDERS</v>
          </cell>
          <cell r="C10742" t="str">
            <v>HANDICAP</v>
          </cell>
          <cell r="I10742" t="str">
            <v>Netto</v>
          </cell>
          <cell r="V10742">
            <v>10692.170000000002</v>
          </cell>
        </row>
        <row r="10743">
          <cell r="A10743" t="str">
            <v>RANDERS</v>
          </cell>
          <cell r="C10743" t="str">
            <v>HANDICAP</v>
          </cell>
          <cell r="I10743" t="str">
            <v>Adm.omk</v>
          </cell>
          <cell r="V10743">
            <v>0</v>
          </cell>
        </row>
        <row r="10744">
          <cell r="A10744" t="str">
            <v>RANDERS</v>
          </cell>
          <cell r="C10744" t="str">
            <v>HANDICAP</v>
          </cell>
          <cell r="I10744" t="str">
            <v>EB</v>
          </cell>
          <cell r="V10744">
            <v>3648</v>
          </cell>
        </row>
        <row r="10745">
          <cell r="A10745" t="str">
            <v>RANDERS</v>
          </cell>
          <cell r="C10745" t="str">
            <v>HANDICAP</v>
          </cell>
          <cell r="I10745" t="str">
            <v>Ture</v>
          </cell>
          <cell r="V10745">
            <v>20</v>
          </cell>
        </row>
        <row r="10746">
          <cell r="A10746" t="str">
            <v>RANDERS</v>
          </cell>
          <cell r="C10746" t="str">
            <v>HANDICAP</v>
          </cell>
          <cell r="I10746" t="str">
            <v>Rejselængde</v>
          </cell>
          <cell r="V10746">
            <v>866</v>
          </cell>
        </row>
        <row r="10747">
          <cell r="A10747" t="str">
            <v>RANDERS</v>
          </cell>
          <cell r="C10747" t="str">
            <v>HANDICAP</v>
          </cell>
          <cell r="I10747" t="str">
            <v>Passagerer</v>
          </cell>
          <cell r="V10747">
            <v>25</v>
          </cell>
        </row>
        <row r="10748">
          <cell r="A10748" t="str">
            <v>RANDERS</v>
          </cell>
          <cell r="C10748" t="str">
            <v>HANDICAP</v>
          </cell>
          <cell r="I10748" t="str">
            <v>Netto</v>
          </cell>
          <cell r="V10748">
            <v>33152.97</v>
          </cell>
        </row>
        <row r="10749">
          <cell r="A10749" t="str">
            <v>RANDERS</v>
          </cell>
          <cell r="C10749" t="str">
            <v>HANDICAP</v>
          </cell>
          <cell r="I10749" t="str">
            <v>Adm.omk</v>
          </cell>
          <cell r="V10749">
            <v>0</v>
          </cell>
        </row>
        <row r="10750">
          <cell r="A10750" t="str">
            <v>RANDERS</v>
          </cell>
          <cell r="C10750" t="str">
            <v>HANDICAP</v>
          </cell>
          <cell r="I10750" t="str">
            <v>EB</v>
          </cell>
          <cell r="V10750">
            <v>4896</v>
          </cell>
        </row>
        <row r="10751">
          <cell r="A10751" t="str">
            <v>RANDERS</v>
          </cell>
          <cell r="C10751" t="str">
            <v>HANDICAP</v>
          </cell>
          <cell r="I10751" t="str">
            <v>Ture</v>
          </cell>
          <cell r="V10751">
            <v>31</v>
          </cell>
        </row>
        <row r="10752">
          <cell r="A10752" t="str">
            <v>RANDERS</v>
          </cell>
          <cell r="C10752" t="str">
            <v>HANDICAP</v>
          </cell>
          <cell r="I10752" t="str">
            <v>Rejselængde</v>
          </cell>
          <cell r="V10752">
            <v>1191</v>
          </cell>
        </row>
        <row r="10753">
          <cell r="A10753" t="str">
            <v>RANDERS</v>
          </cell>
          <cell r="C10753" t="str">
            <v>HANDICAP</v>
          </cell>
          <cell r="I10753" t="str">
            <v>Passagerer</v>
          </cell>
          <cell r="V10753">
            <v>40</v>
          </cell>
        </row>
        <row r="10754">
          <cell r="A10754" t="str">
            <v>RANDERS</v>
          </cell>
          <cell r="C10754" t="str">
            <v>HANDICAP</v>
          </cell>
          <cell r="I10754" t="str">
            <v>Netto</v>
          </cell>
          <cell r="V10754">
            <v>5347</v>
          </cell>
        </row>
        <row r="10755">
          <cell r="A10755" t="str">
            <v>RANDERS</v>
          </cell>
          <cell r="C10755" t="str">
            <v>HANDICAP</v>
          </cell>
          <cell r="I10755" t="str">
            <v>Adm.omk</v>
          </cell>
          <cell r="V10755">
            <v>0</v>
          </cell>
        </row>
        <row r="10756">
          <cell r="A10756" t="str">
            <v>RANDERS</v>
          </cell>
          <cell r="C10756" t="str">
            <v>HANDICAP</v>
          </cell>
          <cell r="I10756" t="str">
            <v>EB</v>
          </cell>
          <cell r="V10756">
            <v>1568</v>
          </cell>
        </row>
        <row r="10757">
          <cell r="A10757" t="str">
            <v>RANDERS</v>
          </cell>
          <cell r="C10757" t="str">
            <v>HANDICAP</v>
          </cell>
          <cell r="I10757" t="str">
            <v>Ture</v>
          </cell>
          <cell r="V10757">
            <v>8</v>
          </cell>
        </row>
        <row r="10758">
          <cell r="A10758" t="str">
            <v>RANDERS</v>
          </cell>
          <cell r="C10758" t="str">
            <v>HANDICAP</v>
          </cell>
          <cell r="I10758" t="str">
            <v>Rejselængde</v>
          </cell>
          <cell r="V10758">
            <v>362</v>
          </cell>
        </row>
        <row r="10759">
          <cell r="A10759" t="str">
            <v>RANDERS</v>
          </cell>
          <cell r="C10759" t="str">
            <v>HANDICAP</v>
          </cell>
          <cell r="I10759" t="str">
            <v>Passagerer</v>
          </cell>
          <cell r="V10759">
            <v>10</v>
          </cell>
        </row>
        <row r="10760">
          <cell r="A10760" t="str">
            <v>RANDERS</v>
          </cell>
          <cell r="C10760" t="str">
            <v>HANDICAP</v>
          </cell>
          <cell r="I10760" t="str">
            <v>Netto</v>
          </cell>
          <cell r="V10760">
            <v>25573.989999999998</v>
          </cell>
        </row>
        <row r="10761">
          <cell r="A10761" t="str">
            <v>RANDERS</v>
          </cell>
          <cell r="C10761" t="str">
            <v>HANDICAP</v>
          </cell>
          <cell r="I10761" t="str">
            <v>Adm.omk</v>
          </cell>
          <cell r="V10761">
            <v>0</v>
          </cell>
        </row>
        <row r="10762">
          <cell r="A10762" t="str">
            <v>RANDERS</v>
          </cell>
          <cell r="C10762" t="str">
            <v>HANDICAP</v>
          </cell>
          <cell r="I10762" t="str">
            <v>EB</v>
          </cell>
          <cell r="V10762">
            <v>3644</v>
          </cell>
        </row>
        <row r="10763">
          <cell r="A10763" t="str">
            <v>RANDERS</v>
          </cell>
          <cell r="C10763" t="str">
            <v>HANDICAP</v>
          </cell>
          <cell r="I10763" t="str">
            <v>Ture</v>
          </cell>
          <cell r="V10763">
            <v>19</v>
          </cell>
        </row>
        <row r="10764">
          <cell r="A10764" t="str">
            <v>RANDERS</v>
          </cell>
          <cell r="C10764" t="str">
            <v>HANDICAP</v>
          </cell>
          <cell r="I10764" t="str">
            <v>Rejselængde</v>
          </cell>
          <cell r="V10764">
            <v>911</v>
          </cell>
        </row>
        <row r="10765">
          <cell r="A10765" t="str">
            <v>RANDERS</v>
          </cell>
          <cell r="C10765" t="str">
            <v>HANDICAP</v>
          </cell>
          <cell r="I10765" t="str">
            <v>Passagerer</v>
          </cell>
          <cell r="V10765">
            <v>32</v>
          </cell>
        </row>
        <row r="10766">
          <cell r="A10766" t="str">
            <v>RANDERS</v>
          </cell>
          <cell r="C10766" t="str">
            <v>HANDICAP</v>
          </cell>
          <cell r="I10766" t="str">
            <v>Netto</v>
          </cell>
          <cell r="V10766">
            <v>619.44000000000005</v>
          </cell>
        </row>
        <row r="10767">
          <cell r="A10767" t="str">
            <v>RANDERS</v>
          </cell>
          <cell r="C10767" t="str">
            <v>HANDICAP</v>
          </cell>
          <cell r="I10767" t="str">
            <v>Adm.omk</v>
          </cell>
          <cell r="V10767">
            <v>0</v>
          </cell>
        </row>
        <row r="10768">
          <cell r="A10768" t="str">
            <v>RANDERS</v>
          </cell>
          <cell r="C10768" t="str">
            <v>HANDICAP</v>
          </cell>
          <cell r="I10768" t="str">
            <v>EB</v>
          </cell>
          <cell r="V10768">
            <v>392</v>
          </cell>
        </row>
        <row r="10769">
          <cell r="A10769" t="str">
            <v>RANDERS</v>
          </cell>
          <cell r="C10769" t="str">
            <v>HANDICAP</v>
          </cell>
          <cell r="I10769" t="str">
            <v>Ture</v>
          </cell>
          <cell r="V10769">
            <v>2</v>
          </cell>
        </row>
        <row r="10770">
          <cell r="A10770" t="str">
            <v>RANDERS</v>
          </cell>
          <cell r="C10770" t="str">
            <v>HANDICAP</v>
          </cell>
          <cell r="I10770" t="str">
            <v>Rejselængde</v>
          </cell>
          <cell r="V10770">
            <v>75</v>
          </cell>
        </row>
        <row r="10771">
          <cell r="A10771" t="str">
            <v>RANDERS</v>
          </cell>
          <cell r="C10771" t="str">
            <v>HANDICAP</v>
          </cell>
          <cell r="I10771" t="str">
            <v>Passagerer</v>
          </cell>
          <cell r="V10771">
            <v>3</v>
          </cell>
        </row>
        <row r="10772">
          <cell r="A10772" t="str">
            <v>RANDERS</v>
          </cell>
          <cell r="C10772" t="str">
            <v>HANDICAP</v>
          </cell>
          <cell r="I10772" t="str">
            <v>Netto</v>
          </cell>
          <cell r="V10772">
            <v>3579.85</v>
          </cell>
        </row>
        <row r="10773">
          <cell r="A10773" t="str">
            <v>RANDERS</v>
          </cell>
          <cell r="C10773" t="str">
            <v>HANDICAP</v>
          </cell>
          <cell r="I10773" t="str">
            <v>Adm.omk</v>
          </cell>
          <cell r="V10773">
            <v>0</v>
          </cell>
        </row>
        <row r="10774">
          <cell r="A10774" t="str">
            <v>RANDERS</v>
          </cell>
          <cell r="C10774" t="str">
            <v>HANDICAP</v>
          </cell>
          <cell r="I10774" t="str">
            <v>EB</v>
          </cell>
          <cell r="V10774">
            <v>1614</v>
          </cell>
        </row>
        <row r="10775">
          <cell r="A10775" t="str">
            <v>RANDERS</v>
          </cell>
          <cell r="C10775" t="str">
            <v>HANDICAP</v>
          </cell>
          <cell r="I10775" t="str">
            <v>Ture</v>
          </cell>
          <cell r="V10775">
            <v>3</v>
          </cell>
        </row>
        <row r="10776">
          <cell r="A10776" t="str">
            <v>RANDERS</v>
          </cell>
          <cell r="C10776" t="str">
            <v>HANDICAP</v>
          </cell>
          <cell r="I10776" t="str">
            <v>Rejselængde</v>
          </cell>
          <cell r="V10776">
            <v>327</v>
          </cell>
        </row>
        <row r="10777">
          <cell r="A10777" t="str">
            <v>RANDERS</v>
          </cell>
          <cell r="C10777" t="str">
            <v>HANDICAP</v>
          </cell>
          <cell r="I10777" t="str">
            <v>Passagerer</v>
          </cell>
          <cell r="V10777">
            <v>3</v>
          </cell>
        </row>
        <row r="10778">
          <cell r="A10778" t="str">
            <v>RANDERS</v>
          </cell>
          <cell r="C10778" t="str">
            <v>HANDICAP</v>
          </cell>
          <cell r="I10778" t="str">
            <v>Netto</v>
          </cell>
          <cell r="V10778">
            <v>1224.4299999999998</v>
          </cell>
        </row>
        <row r="10779">
          <cell r="A10779" t="str">
            <v>RANDERS</v>
          </cell>
          <cell r="C10779" t="str">
            <v>HANDICAP</v>
          </cell>
          <cell r="I10779" t="str">
            <v>Adm.omk</v>
          </cell>
          <cell r="V10779">
            <v>0</v>
          </cell>
        </row>
        <row r="10780">
          <cell r="A10780" t="str">
            <v>RANDERS</v>
          </cell>
          <cell r="C10780" t="str">
            <v>HANDICAP</v>
          </cell>
          <cell r="I10780" t="str">
            <v>EB</v>
          </cell>
          <cell r="V10780">
            <v>801</v>
          </cell>
        </row>
        <row r="10781">
          <cell r="A10781" t="str">
            <v>RANDERS</v>
          </cell>
          <cell r="C10781" t="str">
            <v>HANDICAP</v>
          </cell>
          <cell r="I10781" t="str">
            <v>Ture</v>
          </cell>
          <cell r="V10781">
            <v>2</v>
          </cell>
        </row>
        <row r="10782">
          <cell r="A10782" t="str">
            <v>RANDERS</v>
          </cell>
          <cell r="C10782" t="str">
            <v>HANDICAP</v>
          </cell>
          <cell r="I10782" t="str">
            <v>Rejselængde</v>
          </cell>
          <cell r="V10782">
            <v>198</v>
          </cell>
        </row>
        <row r="10783">
          <cell r="A10783" t="str">
            <v>RANDERS</v>
          </cell>
          <cell r="C10783" t="str">
            <v>HANDICAP</v>
          </cell>
          <cell r="I10783" t="str">
            <v>Passagerer</v>
          </cell>
          <cell r="V10783">
            <v>2</v>
          </cell>
        </row>
        <row r="10784">
          <cell r="A10784" t="str">
            <v>RANDERS</v>
          </cell>
          <cell r="C10784" t="str">
            <v>HANDICAP</v>
          </cell>
          <cell r="I10784" t="str">
            <v>Netto</v>
          </cell>
          <cell r="V10784">
            <v>8091.66</v>
          </cell>
        </row>
        <row r="10785">
          <cell r="A10785" t="str">
            <v>RANDERS</v>
          </cell>
          <cell r="C10785" t="str">
            <v>HANDICAP</v>
          </cell>
          <cell r="I10785" t="str">
            <v>Adm.omk</v>
          </cell>
          <cell r="V10785">
            <v>0</v>
          </cell>
        </row>
        <row r="10786">
          <cell r="A10786" t="str">
            <v>RANDERS</v>
          </cell>
          <cell r="C10786" t="str">
            <v>HANDICAP</v>
          </cell>
          <cell r="I10786" t="str">
            <v>EB</v>
          </cell>
          <cell r="V10786">
            <v>1976</v>
          </cell>
        </row>
        <row r="10787">
          <cell r="A10787" t="str">
            <v>RANDERS</v>
          </cell>
          <cell r="C10787" t="str">
            <v>HANDICAP</v>
          </cell>
          <cell r="I10787" t="str">
            <v>Ture</v>
          </cell>
          <cell r="V10787">
            <v>5</v>
          </cell>
        </row>
        <row r="10788">
          <cell r="A10788" t="str">
            <v>RANDERS</v>
          </cell>
          <cell r="C10788" t="str">
            <v>HANDICAP</v>
          </cell>
          <cell r="I10788" t="str">
            <v>Rejselængde</v>
          </cell>
          <cell r="V10788">
            <v>494</v>
          </cell>
        </row>
        <row r="10789">
          <cell r="A10789" t="str">
            <v>RANDERS</v>
          </cell>
          <cell r="C10789" t="str">
            <v>HANDICAP</v>
          </cell>
          <cell r="I10789" t="str">
            <v>Passagerer</v>
          </cell>
          <cell r="V10789">
            <v>10</v>
          </cell>
        </row>
        <row r="10790">
          <cell r="A10790" t="str">
            <v>RANDERS</v>
          </cell>
          <cell r="C10790" t="str">
            <v>HANDICAP</v>
          </cell>
          <cell r="I10790" t="str">
            <v>Netto</v>
          </cell>
          <cell r="V10790">
            <v>1238.1300000000001</v>
          </cell>
        </row>
        <row r="10791">
          <cell r="A10791" t="str">
            <v>RANDERS</v>
          </cell>
          <cell r="C10791" t="str">
            <v>HANDICAP</v>
          </cell>
          <cell r="I10791" t="str">
            <v>Adm.omk</v>
          </cell>
          <cell r="V10791">
            <v>0</v>
          </cell>
        </row>
        <row r="10792">
          <cell r="A10792" t="str">
            <v>RANDERS</v>
          </cell>
          <cell r="C10792" t="str">
            <v>HANDICAP</v>
          </cell>
          <cell r="I10792" t="str">
            <v>EB</v>
          </cell>
          <cell r="V10792">
            <v>704</v>
          </cell>
        </row>
        <row r="10793">
          <cell r="A10793" t="str">
            <v>RANDERS</v>
          </cell>
          <cell r="C10793" t="str">
            <v>HANDICAP</v>
          </cell>
          <cell r="I10793" t="str">
            <v>Ture</v>
          </cell>
          <cell r="V10793">
            <v>2</v>
          </cell>
        </row>
        <row r="10794">
          <cell r="A10794" t="str">
            <v>RANDERS</v>
          </cell>
          <cell r="C10794" t="str">
            <v>HANDICAP</v>
          </cell>
          <cell r="I10794" t="str">
            <v>Rejselængde</v>
          </cell>
          <cell r="V10794">
            <v>176</v>
          </cell>
        </row>
        <row r="10795">
          <cell r="A10795" t="str">
            <v>RANDERS</v>
          </cell>
          <cell r="C10795" t="str">
            <v>HANDICAP</v>
          </cell>
          <cell r="I10795" t="str">
            <v>Passagerer</v>
          </cell>
          <cell r="V10795">
            <v>2</v>
          </cell>
        </row>
        <row r="10796">
          <cell r="A10796" t="str">
            <v>RANDERS</v>
          </cell>
          <cell r="C10796" t="str">
            <v>HANDICAP</v>
          </cell>
          <cell r="I10796" t="str">
            <v>Netto</v>
          </cell>
          <cell r="V10796">
            <v>3743.6099999999997</v>
          </cell>
        </row>
        <row r="10797">
          <cell r="A10797" t="str">
            <v>RANDERS</v>
          </cell>
          <cell r="C10797" t="str">
            <v>HANDICAP</v>
          </cell>
          <cell r="I10797" t="str">
            <v>Adm.omk</v>
          </cell>
          <cell r="V10797">
            <v>0</v>
          </cell>
        </row>
        <row r="10798">
          <cell r="A10798" t="str">
            <v>RANDERS</v>
          </cell>
          <cell r="C10798" t="str">
            <v>HANDICAP</v>
          </cell>
          <cell r="I10798" t="str">
            <v>EB</v>
          </cell>
          <cell r="V10798">
            <v>956</v>
          </cell>
        </row>
        <row r="10799">
          <cell r="A10799" t="str">
            <v>RANDERS</v>
          </cell>
          <cell r="C10799" t="str">
            <v>HANDICAP</v>
          </cell>
          <cell r="I10799" t="str">
            <v>Ture</v>
          </cell>
          <cell r="V10799">
            <v>4</v>
          </cell>
        </row>
        <row r="10800">
          <cell r="A10800" t="str">
            <v>RANDERS</v>
          </cell>
          <cell r="C10800" t="str">
            <v>HANDICAP</v>
          </cell>
          <cell r="I10800" t="str">
            <v>Rejselængde</v>
          </cell>
          <cell r="V10800">
            <v>173</v>
          </cell>
        </row>
        <row r="10801">
          <cell r="A10801" t="str">
            <v>RANDERS</v>
          </cell>
          <cell r="C10801" t="str">
            <v>HANDICAP</v>
          </cell>
          <cell r="I10801" t="str">
            <v>Passagerer</v>
          </cell>
          <cell r="V10801">
            <v>11</v>
          </cell>
        </row>
        <row r="10802">
          <cell r="A10802" t="str">
            <v>RANDERS</v>
          </cell>
          <cell r="C10802" t="str">
            <v>HANDICAP</v>
          </cell>
          <cell r="I10802" t="str">
            <v>Netto</v>
          </cell>
          <cell r="V10802">
            <v>707.32</v>
          </cell>
        </row>
        <row r="10803">
          <cell r="A10803" t="str">
            <v>RANDERS</v>
          </cell>
          <cell r="C10803" t="str">
            <v>HANDICAP</v>
          </cell>
          <cell r="I10803" t="str">
            <v>Adm.omk</v>
          </cell>
          <cell r="V10803">
            <v>0</v>
          </cell>
        </row>
        <row r="10804">
          <cell r="A10804" t="str">
            <v>RANDERS</v>
          </cell>
          <cell r="C10804" t="str">
            <v>HANDICAP</v>
          </cell>
          <cell r="I10804" t="str">
            <v>EB</v>
          </cell>
          <cell r="V10804">
            <v>188</v>
          </cell>
        </row>
        <row r="10805">
          <cell r="A10805" t="str">
            <v>RANDERS</v>
          </cell>
          <cell r="C10805" t="str">
            <v>HANDICAP</v>
          </cell>
          <cell r="I10805" t="str">
            <v>Ture</v>
          </cell>
          <cell r="V10805">
            <v>1</v>
          </cell>
        </row>
        <row r="10806">
          <cell r="A10806" t="str">
            <v>RANDERS</v>
          </cell>
          <cell r="C10806" t="str">
            <v>HANDICAP</v>
          </cell>
          <cell r="I10806" t="str">
            <v>Rejselængde</v>
          </cell>
          <cell r="V10806">
            <v>47</v>
          </cell>
        </row>
        <row r="10807">
          <cell r="A10807" t="str">
            <v>RANDERS</v>
          </cell>
          <cell r="C10807" t="str">
            <v>HANDICAP</v>
          </cell>
          <cell r="I10807" t="str">
            <v>Passagerer</v>
          </cell>
          <cell r="V10807">
            <v>1</v>
          </cell>
        </row>
        <row r="10808">
          <cell r="A10808" t="str">
            <v>RANDERS</v>
          </cell>
          <cell r="C10808" t="str">
            <v>HANDICAP</v>
          </cell>
          <cell r="I10808" t="str">
            <v>Netto</v>
          </cell>
          <cell r="V10808">
            <v>3556.64</v>
          </cell>
        </row>
        <row r="10809">
          <cell r="A10809" t="str">
            <v>RANDERS</v>
          </cell>
          <cell r="C10809" t="str">
            <v>HANDICAP</v>
          </cell>
          <cell r="I10809" t="str">
            <v>Adm.omk</v>
          </cell>
          <cell r="V10809">
            <v>0</v>
          </cell>
        </row>
        <row r="10810">
          <cell r="A10810" t="str">
            <v>RANDERS</v>
          </cell>
          <cell r="C10810" t="str">
            <v>HANDICAP</v>
          </cell>
          <cell r="I10810" t="str">
            <v>EB</v>
          </cell>
          <cell r="V10810">
            <v>744</v>
          </cell>
        </row>
        <row r="10811">
          <cell r="A10811" t="str">
            <v>RANDERS</v>
          </cell>
          <cell r="C10811" t="str">
            <v>HANDICAP</v>
          </cell>
          <cell r="I10811" t="str">
            <v>Ture</v>
          </cell>
          <cell r="V10811">
            <v>4</v>
          </cell>
        </row>
        <row r="10812">
          <cell r="A10812" t="str">
            <v>RANDERS</v>
          </cell>
          <cell r="C10812" t="str">
            <v>HANDICAP</v>
          </cell>
          <cell r="I10812" t="str">
            <v>Rejselængde</v>
          </cell>
          <cell r="V10812">
            <v>186</v>
          </cell>
        </row>
        <row r="10813">
          <cell r="A10813" t="str">
            <v>RANDERS</v>
          </cell>
          <cell r="C10813" t="str">
            <v>HANDICAP</v>
          </cell>
          <cell r="I10813" t="str">
            <v>Passagerer</v>
          </cell>
          <cell r="V10813">
            <v>8</v>
          </cell>
        </row>
        <row r="10814">
          <cell r="A10814" t="str">
            <v>RANDERS</v>
          </cell>
          <cell r="C10814" t="str">
            <v>HANDICAP</v>
          </cell>
          <cell r="I10814" t="str">
            <v>Netto</v>
          </cell>
          <cell r="V10814">
            <v>5917.28</v>
          </cell>
        </row>
        <row r="10815">
          <cell r="A10815" t="str">
            <v>RANDERS</v>
          </cell>
          <cell r="C10815" t="str">
            <v>HANDICAP</v>
          </cell>
          <cell r="I10815" t="str">
            <v>Adm.omk</v>
          </cell>
          <cell r="V10815">
            <v>0</v>
          </cell>
        </row>
        <row r="10816">
          <cell r="A10816" t="str">
            <v>RANDERS</v>
          </cell>
          <cell r="C10816" t="str">
            <v>HANDICAP</v>
          </cell>
          <cell r="I10816" t="str">
            <v>EB</v>
          </cell>
          <cell r="V10816">
            <v>992</v>
          </cell>
        </row>
        <row r="10817">
          <cell r="A10817" t="str">
            <v>RANDERS</v>
          </cell>
          <cell r="C10817" t="str">
            <v>HANDICAP</v>
          </cell>
          <cell r="I10817" t="str">
            <v>Ture</v>
          </cell>
          <cell r="V10817">
            <v>8</v>
          </cell>
        </row>
        <row r="10818">
          <cell r="A10818" t="str">
            <v>RANDERS</v>
          </cell>
          <cell r="C10818" t="str">
            <v>HANDICAP</v>
          </cell>
          <cell r="I10818" t="str">
            <v>Rejselængde</v>
          </cell>
          <cell r="V10818">
            <v>248</v>
          </cell>
        </row>
        <row r="10819">
          <cell r="A10819" t="str">
            <v>RANDERS</v>
          </cell>
          <cell r="C10819" t="str">
            <v>HANDICAP</v>
          </cell>
          <cell r="I10819" t="str">
            <v>Passagerer</v>
          </cell>
          <cell r="V10819">
            <v>10</v>
          </cell>
        </row>
        <row r="10820">
          <cell r="A10820" t="str">
            <v>RANDERS</v>
          </cell>
          <cell r="C10820" t="str">
            <v>HANDICAP</v>
          </cell>
          <cell r="I10820" t="str">
            <v>Netto</v>
          </cell>
          <cell r="V10820">
            <v>6174.08</v>
          </cell>
        </row>
        <row r="10821">
          <cell r="A10821" t="str">
            <v>RANDERS</v>
          </cell>
          <cell r="C10821" t="str">
            <v>HANDICAP</v>
          </cell>
          <cell r="I10821" t="str">
            <v>Adm.omk</v>
          </cell>
          <cell r="V10821">
            <v>0</v>
          </cell>
        </row>
        <row r="10822">
          <cell r="A10822" t="str">
            <v>RANDERS</v>
          </cell>
          <cell r="C10822" t="str">
            <v>HANDICAP</v>
          </cell>
          <cell r="I10822" t="str">
            <v>EB</v>
          </cell>
          <cell r="V10822">
            <v>1813</v>
          </cell>
        </row>
        <row r="10823">
          <cell r="A10823" t="str">
            <v>RANDERS</v>
          </cell>
          <cell r="C10823" t="str">
            <v>HANDICAP</v>
          </cell>
          <cell r="I10823" t="str">
            <v>Ture</v>
          </cell>
          <cell r="V10823">
            <v>13</v>
          </cell>
        </row>
        <row r="10824">
          <cell r="A10824" t="str">
            <v>RANDERS</v>
          </cell>
          <cell r="C10824" t="str">
            <v>HANDICAP</v>
          </cell>
          <cell r="I10824" t="str">
            <v>Rejselængde</v>
          </cell>
          <cell r="V10824">
            <v>452</v>
          </cell>
        </row>
        <row r="10825">
          <cell r="A10825" t="str">
            <v>RANDERS</v>
          </cell>
          <cell r="C10825" t="str">
            <v>HANDICAP</v>
          </cell>
          <cell r="I10825" t="str">
            <v>Passagerer</v>
          </cell>
          <cell r="V10825">
            <v>14</v>
          </cell>
        </row>
        <row r="10826">
          <cell r="A10826" t="str">
            <v>RANDERS</v>
          </cell>
          <cell r="C10826" t="str">
            <v>HANDICAP</v>
          </cell>
          <cell r="I10826" t="str">
            <v>Netto</v>
          </cell>
          <cell r="V10826">
            <v>12428.560000000001</v>
          </cell>
        </row>
        <row r="10827">
          <cell r="A10827" t="str">
            <v>RANDERS</v>
          </cell>
          <cell r="C10827" t="str">
            <v>HANDICAP</v>
          </cell>
          <cell r="I10827" t="str">
            <v>Adm.omk</v>
          </cell>
          <cell r="V10827">
            <v>0</v>
          </cell>
        </row>
        <row r="10828">
          <cell r="A10828" t="str">
            <v>RANDERS</v>
          </cell>
          <cell r="C10828" t="str">
            <v>HANDICAP</v>
          </cell>
          <cell r="I10828" t="str">
            <v>EB</v>
          </cell>
          <cell r="V10828">
            <v>2474</v>
          </cell>
        </row>
        <row r="10829">
          <cell r="A10829" t="str">
            <v>RANDERS</v>
          </cell>
          <cell r="C10829" t="str">
            <v>HANDICAP</v>
          </cell>
          <cell r="I10829" t="str">
            <v>Ture</v>
          </cell>
          <cell r="V10829">
            <v>14</v>
          </cell>
        </row>
        <row r="10830">
          <cell r="A10830" t="str">
            <v>RANDERS</v>
          </cell>
          <cell r="C10830" t="str">
            <v>HANDICAP</v>
          </cell>
          <cell r="I10830" t="str">
            <v>Rejselængde</v>
          </cell>
          <cell r="V10830">
            <v>537</v>
          </cell>
        </row>
        <row r="10831">
          <cell r="A10831" t="str">
            <v>RANDERS</v>
          </cell>
          <cell r="C10831" t="str">
            <v>HANDICAP</v>
          </cell>
          <cell r="I10831" t="str">
            <v>Passagerer</v>
          </cell>
          <cell r="V10831">
            <v>18</v>
          </cell>
        </row>
        <row r="10832">
          <cell r="A10832" t="str">
            <v>RANDERS</v>
          </cell>
          <cell r="C10832" t="str">
            <v>HANDICAP</v>
          </cell>
          <cell r="I10832" t="str">
            <v>Netto</v>
          </cell>
          <cell r="V10832">
            <v>5401.11</v>
          </cell>
        </row>
        <row r="10833">
          <cell r="A10833" t="str">
            <v>RANDERS</v>
          </cell>
          <cell r="C10833" t="str">
            <v>HANDICAP</v>
          </cell>
          <cell r="I10833" t="str">
            <v>Adm.omk</v>
          </cell>
          <cell r="V10833">
            <v>0</v>
          </cell>
        </row>
        <row r="10834">
          <cell r="A10834" t="str">
            <v>RANDERS</v>
          </cell>
          <cell r="C10834" t="str">
            <v>HANDICAP</v>
          </cell>
          <cell r="I10834" t="str">
            <v>EB</v>
          </cell>
          <cell r="V10834">
            <v>2204</v>
          </cell>
        </row>
        <row r="10835">
          <cell r="A10835" t="str">
            <v>RANDERS</v>
          </cell>
          <cell r="C10835" t="str">
            <v>HANDICAP</v>
          </cell>
          <cell r="I10835" t="str">
            <v>Ture</v>
          </cell>
          <cell r="V10835">
            <v>21</v>
          </cell>
        </row>
        <row r="10836">
          <cell r="A10836" t="str">
            <v>RANDERS</v>
          </cell>
          <cell r="C10836" t="str">
            <v>HANDICAP</v>
          </cell>
          <cell r="I10836" t="str">
            <v>Rejselængde</v>
          </cell>
          <cell r="V10836">
            <v>551</v>
          </cell>
        </row>
        <row r="10837">
          <cell r="A10837" t="str">
            <v>RANDERS</v>
          </cell>
          <cell r="C10837" t="str">
            <v>HANDICAP</v>
          </cell>
          <cell r="I10837" t="str">
            <v>Passagerer</v>
          </cell>
          <cell r="V10837">
            <v>23</v>
          </cell>
        </row>
        <row r="10838">
          <cell r="A10838" t="str">
            <v>RANDERS</v>
          </cell>
          <cell r="C10838" t="str">
            <v>HANDICAP</v>
          </cell>
          <cell r="I10838" t="str">
            <v>Netto</v>
          </cell>
          <cell r="V10838">
            <v>982.1</v>
          </cell>
        </row>
        <row r="10839">
          <cell r="A10839" t="str">
            <v>RANDERS</v>
          </cell>
          <cell r="C10839" t="str">
            <v>HANDICAP</v>
          </cell>
          <cell r="I10839" t="str">
            <v>Adm.omk</v>
          </cell>
          <cell r="V10839">
            <v>0</v>
          </cell>
        </row>
        <row r="10840">
          <cell r="A10840" t="str">
            <v>RANDERS</v>
          </cell>
          <cell r="C10840" t="str">
            <v>HANDICAP</v>
          </cell>
          <cell r="I10840" t="str">
            <v>EB</v>
          </cell>
          <cell r="V10840">
            <v>252</v>
          </cell>
        </row>
        <row r="10841">
          <cell r="A10841" t="str">
            <v>RANDERS</v>
          </cell>
          <cell r="C10841" t="str">
            <v>HANDICAP</v>
          </cell>
          <cell r="I10841" t="str">
            <v>Ture</v>
          </cell>
          <cell r="V10841">
            <v>1</v>
          </cell>
        </row>
        <row r="10842">
          <cell r="A10842" t="str">
            <v>RANDERS</v>
          </cell>
          <cell r="C10842" t="str">
            <v>HANDICAP</v>
          </cell>
          <cell r="I10842" t="str">
            <v>Rejselængde</v>
          </cell>
          <cell r="V10842">
            <v>42</v>
          </cell>
        </row>
        <row r="10843">
          <cell r="A10843" t="str">
            <v>RANDERS</v>
          </cell>
          <cell r="C10843" t="str">
            <v>HANDICAP</v>
          </cell>
          <cell r="I10843" t="str">
            <v>Passagerer</v>
          </cell>
          <cell r="V10843">
            <v>2</v>
          </cell>
        </row>
        <row r="10844">
          <cell r="A10844" t="str">
            <v>REGION MIDT</v>
          </cell>
          <cell r="C10844" t="str">
            <v>TELETAXI</v>
          </cell>
          <cell r="I10844" t="str">
            <v>Netto</v>
          </cell>
          <cell r="V10844">
            <v>1225.77</v>
          </cell>
        </row>
        <row r="10845">
          <cell r="A10845" t="str">
            <v>REGION MIDT</v>
          </cell>
          <cell r="C10845" t="str">
            <v>TELETAXI</v>
          </cell>
          <cell r="I10845" t="str">
            <v>Adm.omk</v>
          </cell>
          <cell r="V10845">
            <v>128.63999999999999</v>
          </cell>
        </row>
        <row r="10846">
          <cell r="A10846" t="str">
            <v>REGION MIDT</v>
          </cell>
          <cell r="C10846" t="str">
            <v>TELETAXI</v>
          </cell>
          <cell r="I10846" t="str">
            <v>EB</v>
          </cell>
          <cell r="V10846">
            <v>0</v>
          </cell>
        </row>
        <row r="10847">
          <cell r="A10847" t="str">
            <v>REGION MIDT</v>
          </cell>
          <cell r="C10847" t="str">
            <v>TELETAXI</v>
          </cell>
          <cell r="I10847" t="str">
            <v>Ture</v>
          </cell>
          <cell r="V10847">
            <v>4</v>
          </cell>
        </row>
        <row r="10848">
          <cell r="A10848" t="str">
            <v>REGION MIDT</v>
          </cell>
          <cell r="C10848" t="str">
            <v>TELETAXI</v>
          </cell>
          <cell r="I10848" t="str">
            <v>Rejselængde</v>
          </cell>
          <cell r="V10848">
            <v>73</v>
          </cell>
        </row>
        <row r="10849">
          <cell r="A10849" t="str">
            <v>REGION MIDT</v>
          </cell>
          <cell r="C10849" t="str">
            <v>TELETAXI</v>
          </cell>
          <cell r="I10849" t="str">
            <v>Passagerer</v>
          </cell>
          <cell r="V10849">
            <v>5</v>
          </cell>
        </row>
        <row r="10850">
          <cell r="A10850" t="str">
            <v>REGION MIDT</v>
          </cell>
          <cell r="C10850" t="str">
            <v>TELETAXI</v>
          </cell>
          <cell r="I10850" t="str">
            <v>Netto</v>
          </cell>
          <cell r="V10850">
            <v>757.8</v>
          </cell>
        </row>
        <row r="10851">
          <cell r="A10851" t="str">
            <v>REGION MIDT</v>
          </cell>
          <cell r="C10851" t="str">
            <v>TELETAXI</v>
          </cell>
          <cell r="I10851" t="str">
            <v>Adm.omk</v>
          </cell>
          <cell r="V10851">
            <v>64.319999999999993</v>
          </cell>
        </row>
        <row r="10852">
          <cell r="A10852" t="str">
            <v>REGION MIDT</v>
          </cell>
          <cell r="C10852" t="str">
            <v>TELETAXI</v>
          </cell>
          <cell r="I10852" t="str">
            <v>EB</v>
          </cell>
          <cell r="V10852">
            <v>0</v>
          </cell>
        </row>
        <row r="10853">
          <cell r="A10853" t="str">
            <v>REGION MIDT</v>
          </cell>
          <cell r="C10853" t="str">
            <v>TELETAXI</v>
          </cell>
          <cell r="I10853" t="str">
            <v>Ture</v>
          </cell>
          <cell r="V10853">
            <v>2</v>
          </cell>
        </row>
        <row r="10854">
          <cell r="A10854" t="str">
            <v>REGION MIDT</v>
          </cell>
          <cell r="C10854" t="str">
            <v>TELETAXI</v>
          </cell>
          <cell r="I10854" t="str">
            <v>Rejselængde</v>
          </cell>
          <cell r="V10854">
            <v>88</v>
          </cell>
        </row>
        <row r="10855">
          <cell r="A10855" t="str">
            <v>REGION MIDT</v>
          </cell>
          <cell r="C10855" t="str">
            <v>TELETAXI</v>
          </cell>
          <cell r="I10855" t="str">
            <v>Passagerer</v>
          </cell>
          <cell r="V10855">
            <v>2</v>
          </cell>
        </row>
        <row r="10856">
          <cell r="A10856" t="str">
            <v>REGION MIDT</v>
          </cell>
          <cell r="C10856" t="str">
            <v>TELETAXI</v>
          </cell>
          <cell r="I10856" t="str">
            <v>Netto</v>
          </cell>
          <cell r="V10856">
            <v>1523.07</v>
          </cell>
        </row>
        <row r="10857">
          <cell r="A10857" t="str">
            <v>REGION MIDT</v>
          </cell>
          <cell r="C10857" t="str">
            <v>TELETAXI</v>
          </cell>
          <cell r="I10857" t="str">
            <v>Adm.omk</v>
          </cell>
          <cell r="V10857">
            <v>128.63999999999999</v>
          </cell>
        </row>
        <row r="10858">
          <cell r="A10858" t="str">
            <v>REGION MIDT</v>
          </cell>
          <cell r="C10858" t="str">
            <v>TELETAXI</v>
          </cell>
          <cell r="I10858" t="str">
            <v>EB</v>
          </cell>
          <cell r="V10858">
            <v>0</v>
          </cell>
        </row>
        <row r="10859">
          <cell r="A10859" t="str">
            <v>REGION MIDT</v>
          </cell>
          <cell r="C10859" t="str">
            <v>TELETAXI</v>
          </cell>
          <cell r="I10859" t="str">
            <v>Ture</v>
          </cell>
          <cell r="V10859">
            <v>4</v>
          </cell>
        </row>
        <row r="10860">
          <cell r="A10860" t="str">
            <v>REGION MIDT</v>
          </cell>
          <cell r="C10860" t="str">
            <v>TELETAXI</v>
          </cell>
          <cell r="I10860" t="str">
            <v>Rejselængde</v>
          </cell>
          <cell r="V10860">
            <v>151</v>
          </cell>
        </row>
        <row r="10861">
          <cell r="A10861" t="str">
            <v>REGION MIDT</v>
          </cell>
          <cell r="C10861" t="str">
            <v>TELETAXI</v>
          </cell>
          <cell r="I10861" t="str">
            <v>Passagerer</v>
          </cell>
          <cell r="V10861">
            <v>4</v>
          </cell>
        </row>
        <row r="10862">
          <cell r="A10862" t="str">
            <v>REGION MIDT</v>
          </cell>
          <cell r="C10862" t="str">
            <v>TELETAXI</v>
          </cell>
          <cell r="I10862" t="str">
            <v>Netto</v>
          </cell>
          <cell r="V10862">
            <v>15210.75</v>
          </cell>
        </row>
        <row r="10863">
          <cell r="A10863" t="str">
            <v>REGION MIDT</v>
          </cell>
          <cell r="C10863" t="str">
            <v>TELETAXI</v>
          </cell>
          <cell r="I10863" t="str">
            <v>Adm.omk</v>
          </cell>
          <cell r="V10863">
            <v>932.63999999999987</v>
          </cell>
        </row>
        <row r="10864">
          <cell r="A10864" t="str">
            <v>REGION MIDT</v>
          </cell>
          <cell r="C10864" t="str">
            <v>TELETAXI</v>
          </cell>
          <cell r="I10864" t="str">
            <v>EB</v>
          </cell>
          <cell r="V10864">
            <v>168</v>
          </cell>
        </row>
        <row r="10865">
          <cell r="A10865" t="str">
            <v>REGION MIDT</v>
          </cell>
          <cell r="C10865" t="str">
            <v>TELETAXI</v>
          </cell>
          <cell r="I10865" t="str">
            <v>Ture</v>
          </cell>
          <cell r="V10865">
            <v>29</v>
          </cell>
        </row>
        <row r="10866">
          <cell r="A10866" t="str">
            <v>REGION MIDT</v>
          </cell>
          <cell r="C10866" t="str">
            <v>TELETAXI</v>
          </cell>
          <cell r="I10866" t="str">
            <v>Rejselængde</v>
          </cell>
          <cell r="V10866">
            <v>1043</v>
          </cell>
        </row>
        <row r="10867">
          <cell r="A10867" t="str">
            <v>REGION MIDT</v>
          </cell>
          <cell r="C10867" t="str">
            <v>TELETAXI</v>
          </cell>
          <cell r="I10867" t="str">
            <v>Passagerer</v>
          </cell>
          <cell r="V10867">
            <v>31</v>
          </cell>
        </row>
        <row r="10868">
          <cell r="A10868" t="str">
            <v>REGION MIDT</v>
          </cell>
          <cell r="C10868" t="str">
            <v>TELETAXI</v>
          </cell>
          <cell r="I10868" t="str">
            <v>Netto</v>
          </cell>
          <cell r="V10868">
            <v>6767.3</v>
          </cell>
        </row>
        <row r="10869">
          <cell r="A10869" t="str">
            <v>REGION MIDT</v>
          </cell>
          <cell r="C10869" t="str">
            <v>TELETAXI</v>
          </cell>
          <cell r="I10869" t="str">
            <v>Adm.omk</v>
          </cell>
          <cell r="V10869">
            <v>707.52</v>
          </cell>
        </row>
        <row r="10870">
          <cell r="A10870" t="str">
            <v>REGION MIDT</v>
          </cell>
          <cell r="C10870" t="str">
            <v>TELETAXI</v>
          </cell>
          <cell r="I10870" t="str">
            <v>EB</v>
          </cell>
          <cell r="V10870">
            <v>1492</v>
          </cell>
        </row>
        <row r="10871">
          <cell r="A10871" t="str">
            <v>REGION MIDT</v>
          </cell>
          <cell r="C10871" t="str">
            <v>TELETAXI</v>
          </cell>
          <cell r="I10871" t="str">
            <v>Ture</v>
          </cell>
          <cell r="V10871">
            <v>22</v>
          </cell>
        </row>
        <row r="10872">
          <cell r="A10872" t="str">
            <v>REGION MIDT</v>
          </cell>
          <cell r="C10872" t="str">
            <v>TELETAXI</v>
          </cell>
          <cell r="I10872" t="str">
            <v>Rejselængde</v>
          </cell>
          <cell r="V10872">
            <v>639</v>
          </cell>
        </row>
        <row r="10873">
          <cell r="A10873" t="str">
            <v>REGION MIDT</v>
          </cell>
          <cell r="C10873" t="str">
            <v>TELETAXI</v>
          </cell>
          <cell r="I10873" t="str">
            <v>Passagerer</v>
          </cell>
          <cell r="V10873">
            <v>25</v>
          </cell>
        </row>
        <row r="10874">
          <cell r="A10874" t="str">
            <v>REGION MIDT</v>
          </cell>
          <cell r="C10874" t="str">
            <v>TELETAXI</v>
          </cell>
          <cell r="I10874" t="str">
            <v>Netto</v>
          </cell>
          <cell r="V10874">
            <v>1793.04</v>
          </cell>
        </row>
        <row r="10875">
          <cell r="A10875" t="str">
            <v>REGION MIDT</v>
          </cell>
          <cell r="C10875" t="str">
            <v>TELETAXI</v>
          </cell>
          <cell r="I10875" t="str">
            <v>Adm.omk</v>
          </cell>
          <cell r="V10875">
            <v>96.47999999999999</v>
          </cell>
        </row>
        <row r="10876">
          <cell r="A10876" t="str">
            <v>REGION MIDT</v>
          </cell>
          <cell r="C10876" t="str">
            <v>TELETAXI</v>
          </cell>
          <cell r="I10876" t="str">
            <v>EB</v>
          </cell>
          <cell r="V10876">
            <v>0</v>
          </cell>
        </row>
        <row r="10877">
          <cell r="A10877" t="str">
            <v>REGION MIDT</v>
          </cell>
          <cell r="C10877" t="str">
            <v>TELETAXI</v>
          </cell>
          <cell r="I10877" t="str">
            <v>Ture</v>
          </cell>
          <cell r="V10877">
            <v>3</v>
          </cell>
        </row>
        <row r="10878">
          <cell r="A10878" t="str">
            <v>REGION MIDT</v>
          </cell>
          <cell r="C10878" t="str">
            <v>TELETAXI</v>
          </cell>
          <cell r="I10878" t="str">
            <v>Rejselængde</v>
          </cell>
          <cell r="V10878">
            <v>152</v>
          </cell>
        </row>
        <row r="10879">
          <cell r="A10879" t="str">
            <v>REGION MIDT</v>
          </cell>
          <cell r="C10879" t="str">
            <v>TELETAXI</v>
          </cell>
          <cell r="I10879" t="str">
            <v>Passagerer</v>
          </cell>
          <cell r="V10879">
            <v>5</v>
          </cell>
        </row>
        <row r="10880">
          <cell r="A10880" t="str">
            <v>REGION MIDT</v>
          </cell>
          <cell r="C10880" t="str">
            <v>TELETAXI</v>
          </cell>
          <cell r="I10880" t="str">
            <v>Netto</v>
          </cell>
          <cell r="V10880">
            <v>545.17999999999995</v>
          </cell>
        </row>
        <row r="10881">
          <cell r="A10881" t="str">
            <v>REGION MIDT</v>
          </cell>
          <cell r="C10881" t="str">
            <v>TELETAXI</v>
          </cell>
          <cell r="I10881" t="str">
            <v>Adm.omk</v>
          </cell>
          <cell r="V10881">
            <v>32.159999999999997</v>
          </cell>
        </row>
        <row r="10882">
          <cell r="A10882" t="str">
            <v>REGION MIDT</v>
          </cell>
          <cell r="C10882" t="str">
            <v>TELETAXI</v>
          </cell>
          <cell r="I10882" t="str">
            <v>EB</v>
          </cell>
          <cell r="V10882">
            <v>0</v>
          </cell>
        </row>
        <row r="10883">
          <cell r="A10883" t="str">
            <v>REGION MIDT</v>
          </cell>
          <cell r="C10883" t="str">
            <v>TELETAXI</v>
          </cell>
          <cell r="I10883" t="str">
            <v>Ture</v>
          </cell>
          <cell r="V10883">
            <v>1</v>
          </cell>
        </row>
        <row r="10884">
          <cell r="A10884" t="str">
            <v>REGION MIDT</v>
          </cell>
          <cell r="C10884" t="str">
            <v>TELETAXI</v>
          </cell>
          <cell r="I10884" t="str">
            <v>Rejselængde</v>
          </cell>
          <cell r="V10884">
            <v>29</v>
          </cell>
        </row>
        <row r="10885">
          <cell r="A10885" t="str">
            <v>REGION MIDT</v>
          </cell>
          <cell r="C10885" t="str">
            <v>TELETAXI</v>
          </cell>
          <cell r="I10885" t="str">
            <v>Passagerer</v>
          </cell>
          <cell r="V10885">
            <v>1</v>
          </cell>
        </row>
        <row r="10886">
          <cell r="A10886" t="str">
            <v>REGION MIDT</v>
          </cell>
          <cell r="C10886" t="str">
            <v>TELETAXI</v>
          </cell>
          <cell r="I10886" t="str">
            <v>Netto</v>
          </cell>
          <cell r="V10886">
            <v>18338.77</v>
          </cell>
        </row>
        <row r="10887">
          <cell r="A10887" t="str">
            <v>REGION MIDT</v>
          </cell>
          <cell r="C10887" t="str">
            <v>TELETAXI</v>
          </cell>
          <cell r="I10887" t="str">
            <v>Adm.omk</v>
          </cell>
          <cell r="V10887">
            <v>1511.52</v>
          </cell>
        </row>
        <row r="10888">
          <cell r="A10888" t="str">
            <v>REGION MIDT</v>
          </cell>
          <cell r="C10888" t="str">
            <v>TELETAXI</v>
          </cell>
          <cell r="I10888" t="str">
            <v>EB</v>
          </cell>
          <cell r="V10888">
            <v>3281</v>
          </cell>
        </row>
        <row r="10889">
          <cell r="A10889" t="str">
            <v>REGION MIDT</v>
          </cell>
          <cell r="C10889" t="str">
            <v>TELETAXI</v>
          </cell>
          <cell r="I10889" t="str">
            <v>Ture</v>
          </cell>
          <cell r="V10889">
            <v>47</v>
          </cell>
        </row>
        <row r="10890">
          <cell r="A10890" t="str">
            <v>REGION MIDT</v>
          </cell>
          <cell r="C10890" t="str">
            <v>TELETAXI</v>
          </cell>
          <cell r="I10890" t="str">
            <v>Rejselængde</v>
          </cell>
          <cell r="V10890">
            <v>1391</v>
          </cell>
        </row>
        <row r="10891">
          <cell r="A10891" t="str">
            <v>REGION MIDT</v>
          </cell>
          <cell r="C10891" t="str">
            <v>TELETAXI</v>
          </cell>
          <cell r="I10891" t="str">
            <v>Passagerer</v>
          </cell>
          <cell r="V10891">
            <v>52</v>
          </cell>
        </row>
        <row r="10892">
          <cell r="A10892" t="str">
            <v>REGION MIDT</v>
          </cell>
          <cell r="C10892" t="str">
            <v>TELETAXI</v>
          </cell>
          <cell r="I10892" t="str">
            <v>Netto</v>
          </cell>
          <cell r="V10892">
            <v>63105.65</v>
          </cell>
        </row>
        <row r="10893">
          <cell r="A10893" t="str">
            <v>REGION MIDT</v>
          </cell>
          <cell r="C10893" t="str">
            <v>TELETAXI</v>
          </cell>
          <cell r="I10893" t="str">
            <v>Adm.omk</v>
          </cell>
          <cell r="V10893">
            <v>4180.8</v>
          </cell>
        </row>
        <row r="10894">
          <cell r="A10894" t="str">
            <v>REGION MIDT</v>
          </cell>
          <cell r="C10894" t="str">
            <v>TELETAXI</v>
          </cell>
          <cell r="I10894" t="str">
            <v>EB</v>
          </cell>
          <cell r="V10894">
            <v>3176</v>
          </cell>
        </row>
        <row r="10895">
          <cell r="A10895" t="str">
            <v>REGION MIDT</v>
          </cell>
          <cell r="C10895" t="str">
            <v>TELETAXI</v>
          </cell>
          <cell r="I10895" t="str">
            <v>Ture</v>
          </cell>
          <cell r="V10895">
            <v>130</v>
          </cell>
        </row>
        <row r="10896">
          <cell r="A10896" t="str">
            <v>REGION MIDT</v>
          </cell>
          <cell r="C10896" t="str">
            <v>TELETAXI</v>
          </cell>
          <cell r="I10896" t="str">
            <v>Rejselængde</v>
          </cell>
          <cell r="V10896">
            <v>4336</v>
          </cell>
        </row>
        <row r="10897">
          <cell r="A10897" t="str">
            <v>REGION MIDT</v>
          </cell>
          <cell r="C10897" t="str">
            <v>TELETAXI</v>
          </cell>
          <cell r="I10897" t="str">
            <v>Passagerer</v>
          </cell>
          <cell r="V10897">
            <v>138</v>
          </cell>
        </row>
        <row r="10898">
          <cell r="A10898" t="str">
            <v>REGION MIDT</v>
          </cell>
          <cell r="C10898" t="str">
            <v>TELETAXI</v>
          </cell>
          <cell r="I10898" t="str">
            <v>Netto</v>
          </cell>
          <cell r="V10898">
            <v>568.77</v>
          </cell>
        </row>
        <row r="10899">
          <cell r="A10899" t="str">
            <v>REGION MIDT</v>
          </cell>
          <cell r="C10899" t="str">
            <v>TELETAXI</v>
          </cell>
          <cell r="I10899" t="str">
            <v>Adm.omk</v>
          </cell>
          <cell r="V10899">
            <v>32.159999999999997</v>
          </cell>
        </row>
        <row r="10900">
          <cell r="A10900" t="str">
            <v>REGION MIDT</v>
          </cell>
          <cell r="C10900" t="str">
            <v>TELETAXI</v>
          </cell>
          <cell r="I10900" t="str">
            <v>EB</v>
          </cell>
          <cell r="V10900">
            <v>0</v>
          </cell>
        </row>
        <row r="10901">
          <cell r="A10901" t="str">
            <v>REGION MIDT</v>
          </cell>
          <cell r="C10901" t="str">
            <v>TELETAXI</v>
          </cell>
          <cell r="I10901" t="str">
            <v>Ture</v>
          </cell>
          <cell r="V10901">
            <v>1</v>
          </cell>
        </row>
        <row r="10902">
          <cell r="A10902" t="str">
            <v>REGION MIDT</v>
          </cell>
          <cell r="C10902" t="str">
            <v>TELETAXI</v>
          </cell>
          <cell r="I10902" t="str">
            <v>Rejselængde</v>
          </cell>
          <cell r="V10902">
            <v>59</v>
          </cell>
        </row>
        <row r="10903">
          <cell r="A10903" t="str">
            <v>REGION MIDT</v>
          </cell>
          <cell r="C10903" t="str">
            <v>TELETAXI</v>
          </cell>
          <cell r="I10903" t="str">
            <v>Passagerer</v>
          </cell>
          <cell r="V10903">
            <v>1</v>
          </cell>
        </row>
        <row r="10904">
          <cell r="A10904" t="str">
            <v>REGION MIDT</v>
          </cell>
          <cell r="C10904" t="str">
            <v>TELETAXI</v>
          </cell>
          <cell r="I10904" t="str">
            <v>Netto</v>
          </cell>
          <cell r="V10904">
            <v>403.11</v>
          </cell>
        </row>
        <row r="10905">
          <cell r="A10905" t="str">
            <v>REGION MIDT</v>
          </cell>
          <cell r="C10905" t="str">
            <v>TELETAXI</v>
          </cell>
          <cell r="I10905" t="str">
            <v>Adm.omk</v>
          </cell>
          <cell r="V10905">
            <v>32.159999999999997</v>
          </cell>
        </row>
        <row r="10906">
          <cell r="A10906" t="str">
            <v>REGION MIDT</v>
          </cell>
          <cell r="C10906" t="str">
            <v>TELETAXI</v>
          </cell>
          <cell r="I10906" t="str">
            <v>EB</v>
          </cell>
          <cell r="V10906">
            <v>0</v>
          </cell>
        </row>
        <row r="10907">
          <cell r="A10907" t="str">
            <v>REGION MIDT</v>
          </cell>
          <cell r="C10907" t="str">
            <v>TELETAXI</v>
          </cell>
          <cell r="I10907" t="str">
            <v>Ture</v>
          </cell>
          <cell r="V10907">
            <v>1</v>
          </cell>
        </row>
        <row r="10908">
          <cell r="A10908" t="str">
            <v>REGION MIDT</v>
          </cell>
          <cell r="C10908" t="str">
            <v>TELETAXI</v>
          </cell>
          <cell r="I10908" t="str">
            <v>Rejselængde</v>
          </cell>
          <cell r="V10908">
            <v>42</v>
          </cell>
        </row>
        <row r="10909">
          <cell r="A10909" t="str">
            <v>REGION MIDT</v>
          </cell>
          <cell r="C10909" t="str">
            <v>TELETAXI</v>
          </cell>
          <cell r="I10909" t="str">
            <v>Passagerer</v>
          </cell>
          <cell r="V10909">
            <v>1</v>
          </cell>
        </row>
        <row r="10910">
          <cell r="A10910" t="str">
            <v>REGION MIDT</v>
          </cell>
          <cell r="C10910" t="str">
            <v>TELETAXI</v>
          </cell>
          <cell r="I10910" t="str">
            <v>Netto</v>
          </cell>
          <cell r="V10910">
            <v>694.48</v>
          </cell>
        </row>
        <row r="10911">
          <cell r="A10911" t="str">
            <v>REGION MIDT</v>
          </cell>
          <cell r="C10911" t="str">
            <v>TELETAXI</v>
          </cell>
          <cell r="I10911" t="str">
            <v>Adm.omk</v>
          </cell>
          <cell r="V10911">
            <v>64.319999999999993</v>
          </cell>
        </row>
        <row r="10912">
          <cell r="A10912" t="str">
            <v>REGION MIDT</v>
          </cell>
          <cell r="C10912" t="str">
            <v>TELETAXI</v>
          </cell>
          <cell r="I10912" t="str">
            <v>EB</v>
          </cell>
          <cell r="V10912">
            <v>0</v>
          </cell>
        </row>
        <row r="10913">
          <cell r="A10913" t="str">
            <v>REGION MIDT</v>
          </cell>
          <cell r="C10913" t="str">
            <v>TELETAXI</v>
          </cell>
          <cell r="I10913" t="str">
            <v>Ture</v>
          </cell>
          <cell r="V10913">
            <v>2</v>
          </cell>
        </row>
        <row r="10914">
          <cell r="A10914" t="str">
            <v>REGION MIDT</v>
          </cell>
          <cell r="C10914" t="str">
            <v>TELETAXI</v>
          </cell>
          <cell r="I10914" t="str">
            <v>Rejselængde</v>
          </cell>
          <cell r="V10914">
            <v>85</v>
          </cell>
        </row>
        <row r="10915">
          <cell r="A10915" t="str">
            <v>REGION MIDT</v>
          </cell>
          <cell r="C10915" t="str">
            <v>TELETAXI</v>
          </cell>
          <cell r="I10915" t="str">
            <v>Passagerer</v>
          </cell>
          <cell r="V10915">
            <v>2</v>
          </cell>
        </row>
        <row r="10916">
          <cell r="A10916" t="str">
            <v>REGION MIDT</v>
          </cell>
          <cell r="C10916" t="str">
            <v>TELETAXI</v>
          </cell>
          <cell r="I10916" t="str">
            <v>Netto</v>
          </cell>
          <cell r="V10916">
            <v>1237.71</v>
          </cell>
        </row>
        <row r="10917">
          <cell r="A10917" t="str">
            <v>REGION MIDT</v>
          </cell>
          <cell r="C10917" t="str">
            <v>TELETAXI</v>
          </cell>
          <cell r="I10917" t="str">
            <v>Adm.omk</v>
          </cell>
          <cell r="V10917">
            <v>128.63999999999999</v>
          </cell>
        </row>
        <row r="10918">
          <cell r="A10918" t="str">
            <v>REGION MIDT</v>
          </cell>
          <cell r="C10918" t="str">
            <v>TELETAXI</v>
          </cell>
          <cell r="I10918" t="str">
            <v>EB</v>
          </cell>
          <cell r="V10918">
            <v>0</v>
          </cell>
        </row>
        <row r="10919">
          <cell r="A10919" t="str">
            <v>REGION MIDT</v>
          </cell>
          <cell r="C10919" t="str">
            <v>TELETAXI</v>
          </cell>
          <cell r="I10919" t="str">
            <v>Ture</v>
          </cell>
          <cell r="V10919">
            <v>4</v>
          </cell>
        </row>
        <row r="10920">
          <cell r="A10920" t="str">
            <v>REGION MIDT</v>
          </cell>
          <cell r="C10920" t="str">
            <v>TELETAXI</v>
          </cell>
          <cell r="I10920" t="str">
            <v>Rejselængde</v>
          </cell>
          <cell r="V10920">
            <v>153</v>
          </cell>
        </row>
        <row r="10921">
          <cell r="A10921" t="str">
            <v>REGION MIDT</v>
          </cell>
          <cell r="C10921" t="str">
            <v>TELETAXI</v>
          </cell>
          <cell r="I10921" t="str">
            <v>Passagerer</v>
          </cell>
          <cell r="V10921">
            <v>4</v>
          </cell>
        </row>
        <row r="10922">
          <cell r="A10922" t="str">
            <v>REGION MIDT</v>
          </cell>
          <cell r="C10922" t="str">
            <v>TELETAXI</v>
          </cell>
          <cell r="I10922" t="str">
            <v>Netto</v>
          </cell>
          <cell r="V10922">
            <v>3282.29</v>
          </cell>
        </row>
        <row r="10923">
          <cell r="A10923" t="str">
            <v>REGION MIDT</v>
          </cell>
          <cell r="C10923" t="str">
            <v>TELETAXI</v>
          </cell>
          <cell r="I10923" t="str">
            <v>Adm.omk</v>
          </cell>
          <cell r="V10923">
            <v>289.44</v>
          </cell>
        </row>
        <row r="10924">
          <cell r="A10924" t="str">
            <v>REGION MIDT</v>
          </cell>
          <cell r="C10924" t="str">
            <v>TELETAXI</v>
          </cell>
          <cell r="I10924" t="str">
            <v>EB</v>
          </cell>
          <cell r="V10924">
            <v>434</v>
          </cell>
        </row>
        <row r="10925">
          <cell r="A10925" t="str">
            <v>REGION MIDT</v>
          </cell>
          <cell r="C10925" t="str">
            <v>TELETAXI</v>
          </cell>
          <cell r="I10925" t="str">
            <v>Ture</v>
          </cell>
          <cell r="V10925">
            <v>9</v>
          </cell>
        </row>
        <row r="10926">
          <cell r="A10926" t="str">
            <v>REGION MIDT</v>
          </cell>
          <cell r="C10926" t="str">
            <v>TELETAXI</v>
          </cell>
          <cell r="I10926" t="str">
            <v>Rejselængde</v>
          </cell>
          <cell r="V10926">
            <v>389</v>
          </cell>
        </row>
        <row r="10927">
          <cell r="A10927" t="str">
            <v>REGION MIDT</v>
          </cell>
          <cell r="C10927" t="str">
            <v>TELETAXI</v>
          </cell>
          <cell r="I10927" t="str">
            <v>Passagerer</v>
          </cell>
          <cell r="V10927">
            <v>12</v>
          </cell>
        </row>
        <row r="10928">
          <cell r="A10928" t="str">
            <v>REGION MIDT</v>
          </cell>
          <cell r="C10928" t="str">
            <v>TELETAXI</v>
          </cell>
          <cell r="I10928" t="str">
            <v>Netto</v>
          </cell>
          <cell r="V10928">
            <v>723.64</v>
          </cell>
        </row>
        <row r="10929">
          <cell r="A10929" t="str">
            <v>REGION MIDT</v>
          </cell>
          <cell r="C10929" t="str">
            <v>TELETAXI</v>
          </cell>
          <cell r="I10929" t="str">
            <v>Adm.omk</v>
          </cell>
          <cell r="V10929">
            <v>32.159999999999997</v>
          </cell>
        </row>
        <row r="10930">
          <cell r="A10930" t="str">
            <v>REGION MIDT</v>
          </cell>
          <cell r="C10930" t="str">
            <v>TELETAXI</v>
          </cell>
          <cell r="I10930" t="str">
            <v>EB</v>
          </cell>
          <cell r="V10930">
            <v>0</v>
          </cell>
        </row>
        <row r="10931">
          <cell r="A10931" t="str">
            <v>REGION MIDT</v>
          </cell>
          <cell r="C10931" t="str">
            <v>TELETAXI</v>
          </cell>
          <cell r="I10931" t="str">
            <v>Ture</v>
          </cell>
          <cell r="V10931">
            <v>1</v>
          </cell>
        </row>
        <row r="10932">
          <cell r="A10932" t="str">
            <v>REGION MIDT</v>
          </cell>
          <cell r="C10932" t="str">
            <v>TELETAXI</v>
          </cell>
          <cell r="I10932" t="str">
            <v>Rejselængde</v>
          </cell>
          <cell r="V10932">
            <v>59</v>
          </cell>
        </row>
        <row r="10933">
          <cell r="A10933" t="str">
            <v>REGION MIDT</v>
          </cell>
          <cell r="C10933" t="str">
            <v>TELETAXI</v>
          </cell>
          <cell r="I10933" t="str">
            <v>Passagerer</v>
          </cell>
          <cell r="V10933">
            <v>1</v>
          </cell>
        </row>
        <row r="10934">
          <cell r="A10934" t="str">
            <v>REGION MIDT</v>
          </cell>
          <cell r="C10934" t="str">
            <v>TELETAXI</v>
          </cell>
          <cell r="I10934" t="str">
            <v>Netto</v>
          </cell>
          <cell r="V10934">
            <v>6853.25</v>
          </cell>
        </row>
        <row r="10935">
          <cell r="A10935" t="str">
            <v>REGION MIDT</v>
          </cell>
          <cell r="C10935" t="str">
            <v>TELETAXI</v>
          </cell>
          <cell r="I10935" t="str">
            <v>Adm.omk</v>
          </cell>
          <cell r="V10935">
            <v>482.40000000000003</v>
          </cell>
        </row>
        <row r="10936">
          <cell r="A10936" t="str">
            <v>REGION MIDT</v>
          </cell>
          <cell r="C10936" t="str">
            <v>TELETAXI</v>
          </cell>
          <cell r="I10936" t="str">
            <v>EB</v>
          </cell>
          <cell r="V10936">
            <v>1420</v>
          </cell>
        </row>
        <row r="10937">
          <cell r="A10937" t="str">
            <v>REGION MIDT</v>
          </cell>
          <cell r="C10937" t="str">
            <v>TELETAXI</v>
          </cell>
          <cell r="I10937" t="str">
            <v>Ture</v>
          </cell>
          <cell r="V10937">
            <v>15</v>
          </cell>
        </row>
        <row r="10938">
          <cell r="A10938" t="str">
            <v>REGION MIDT</v>
          </cell>
          <cell r="C10938" t="str">
            <v>TELETAXI</v>
          </cell>
          <cell r="I10938" t="str">
            <v>Rejselængde</v>
          </cell>
          <cell r="V10938">
            <v>779</v>
          </cell>
        </row>
        <row r="10939">
          <cell r="A10939" t="str">
            <v>REGION MIDT</v>
          </cell>
          <cell r="C10939" t="str">
            <v>TELETAXI</v>
          </cell>
          <cell r="I10939" t="str">
            <v>Passagerer</v>
          </cell>
          <cell r="V10939">
            <v>17</v>
          </cell>
        </row>
        <row r="10940">
          <cell r="A10940" t="str">
            <v>REGION MIDT</v>
          </cell>
          <cell r="C10940" t="str">
            <v>TELETAXI</v>
          </cell>
          <cell r="I10940" t="str">
            <v>Netto</v>
          </cell>
          <cell r="V10940">
            <v>10140.289999999999</v>
          </cell>
        </row>
        <row r="10941">
          <cell r="A10941" t="str">
            <v>REGION MIDT</v>
          </cell>
          <cell r="C10941" t="str">
            <v>TELETAXI</v>
          </cell>
          <cell r="I10941" t="str">
            <v>Adm.omk</v>
          </cell>
          <cell r="V10941">
            <v>675.36</v>
          </cell>
        </row>
        <row r="10942">
          <cell r="A10942" t="str">
            <v>REGION MIDT</v>
          </cell>
          <cell r="C10942" t="str">
            <v>TELETAXI</v>
          </cell>
          <cell r="I10942" t="str">
            <v>EB</v>
          </cell>
          <cell r="V10942">
            <v>224</v>
          </cell>
        </row>
        <row r="10943">
          <cell r="A10943" t="str">
            <v>REGION MIDT</v>
          </cell>
          <cell r="C10943" t="str">
            <v>TELETAXI</v>
          </cell>
          <cell r="I10943" t="str">
            <v>Ture</v>
          </cell>
          <cell r="V10943">
            <v>21</v>
          </cell>
        </row>
        <row r="10944">
          <cell r="A10944" t="str">
            <v>REGION MIDT</v>
          </cell>
          <cell r="C10944" t="str">
            <v>TELETAXI</v>
          </cell>
          <cell r="I10944" t="str">
            <v>Rejselængde</v>
          </cell>
          <cell r="V10944">
            <v>893</v>
          </cell>
        </row>
        <row r="10945">
          <cell r="A10945" t="str">
            <v>REGION MIDT</v>
          </cell>
          <cell r="C10945" t="str">
            <v>TELETAXI</v>
          </cell>
          <cell r="I10945" t="str">
            <v>Passagerer</v>
          </cell>
          <cell r="V10945">
            <v>25</v>
          </cell>
        </row>
        <row r="10946">
          <cell r="A10946" t="str">
            <v>REGION MIDT</v>
          </cell>
          <cell r="C10946" t="str">
            <v>TELETAXI</v>
          </cell>
          <cell r="I10946" t="str">
            <v>Netto</v>
          </cell>
          <cell r="V10946">
            <v>2754.29</v>
          </cell>
        </row>
        <row r="10947">
          <cell r="A10947" t="str">
            <v>REGION MIDT</v>
          </cell>
          <cell r="C10947" t="str">
            <v>TELETAXI</v>
          </cell>
          <cell r="I10947" t="str">
            <v>Adm.omk</v>
          </cell>
          <cell r="V10947">
            <v>353.76</v>
          </cell>
        </row>
        <row r="10948">
          <cell r="A10948" t="str">
            <v>REGION MIDT</v>
          </cell>
          <cell r="C10948" t="str">
            <v>TELETAXI</v>
          </cell>
          <cell r="I10948" t="str">
            <v>EB</v>
          </cell>
          <cell r="V10948">
            <v>0</v>
          </cell>
        </row>
        <row r="10949">
          <cell r="A10949" t="str">
            <v>REGION MIDT</v>
          </cell>
          <cell r="C10949" t="str">
            <v>TELETAXI</v>
          </cell>
          <cell r="I10949" t="str">
            <v>Ture</v>
          </cell>
          <cell r="V10949">
            <v>11</v>
          </cell>
        </row>
        <row r="10950">
          <cell r="A10950" t="str">
            <v>REGION MIDT</v>
          </cell>
          <cell r="C10950" t="str">
            <v>TELETAXI</v>
          </cell>
          <cell r="I10950" t="str">
            <v>Rejselængde</v>
          </cell>
          <cell r="V10950">
            <v>194</v>
          </cell>
        </row>
        <row r="10951">
          <cell r="A10951" t="str">
            <v>REGION MIDT</v>
          </cell>
          <cell r="C10951" t="str">
            <v>TELETAXI</v>
          </cell>
          <cell r="I10951" t="str">
            <v>Passagerer</v>
          </cell>
          <cell r="V10951">
            <v>11</v>
          </cell>
        </row>
        <row r="10952">
          <cell r="A10952" t="str">
            <v>REGION MIDT</v>
          </cell>
          <cell r="C10952" t="str">
            <v>TELETAXI</v>
          </cell>
          <cell r="I10952" t="str">
            <v>Netto</v>
          </cell>
          <cell r="V10952">
            <v>375.9</v>
          </cell>
        </row>
        <row r="10953">
          <cell r="A10953" t="str">
            <v>REGION MIDT</v>
          </cell>
          <cell r="C10953" t="str">
            <v>TELETAXI</v>
          </cell>
          <cell r="I10953" t="str">
            <v>Adm.omk</v>
          </cell>
          <cell r="V10953">
            <v>32.159999999999997</v>
          </cell>
        </row>
        <row r="10954">
          <cell r="A10954" t="str">
            <v>REGION MIDT</v>
          </cell>
          <cell r="C10954" t="str">
            <v>TELETAXI</v>
          </cell>
          <cell r="I10954" t="str">
            <v>EB</v>
          </cell>
          <cell r="V10954">
            <v>0</v>
          </cell>
        </row>
        <row r="10955">
          <cell r="A10955" t="str">
            <v>REGION MIDT</v>
          </cell>
          <cell r="C10955" t="str">
            <v>TELETAXI</v>
          </cell>
          <cell r="I10955" t="str">
            <v>Ture</v>
          </cell>
          <cell r="V10955">
            <v>1</v>
          </cell>
        </row>
        <row r="10956">
          <cell r="A10956" t="str">
            <v>REGION MIDT</v>
          </cell>
          <cell r="C10956" t="str">
            <v>TELETAXI</v>
          </cell>
          <cell r="I10956" t="str">
            <v>Rejselængde</v>
          </cell>
          <cell r="V10956">
            <v>35</v>
          </cell>
        </row>
        <row r="10957">
          <cell r="A10957" t="str">
            <v>REGION MIDT</v>
          </cell>
          <cell r="C10957" t="str">
            <v>TELETAXI</v>
          </cell>
          <cell r="I10957" t="str">
            <v>Passagerer</v>
          </cell>
          <cell r="V10957">
            <v>1</v>
          </cell>
        </row>
        <row r="10958">
          <cell r="A10958" t="str">
            <v>REGION MIDT</v>
          </cell>
          <cell r="C10958" t="str">
            <v>TELETAXI</v>
          </cell>
          <cell r="I10958" t="str">
            <v>Netto</v>
          </cell>
          <cell r="V10958">
            <v>4044.86</v>
          </cell>
        </row>
        <row r="10959">
          <cell r="A10959" t="str">
            <v>REGION MIDT</v>
          </cell>
          <cell r="C10959" t="str">
            <v>TELETAXI</v>
          </cell>
          <cell r="I10959" t="str">
            <v>Adm.omk</v>
          </cell>
          <cell r="V10959">
            <v>385.91999999999996</v>
          </cell>
        </row>
        <row r="10960">
          <cell r="A10960" t="str">
            <v>REGION MIDT</v>
          </cell>
          <cell r="C10960" t="str">
            <v>TELETAXI</v>
          </cell>
          <cell r="I10960" t="str">
            <v>EB</v>
          </cell>
          <cell r="V10960">
            <v>0</v>
          </cell>
        </row>
        <row r="10961">
          <cell r="A10961" t="str">
            <v>REGION MIDT</v>
          </cell>
          <cell r="C10961" t="str">
            <v>TELETAXI</v>
          </cell>
          <cell r="I10961" t="str">
            <v>Ture</v>
          </cell>
          <cell r="V10961">
            <v>12</v>
          </cell>
        </row>
        <row r="10962">
          <cell r="A10962" t="str">
            <v>REGION MIDT</v>
          </cell>
          <cell r="C10962" t="str">
            <v>TELETAXI</v>
          </cell>
          <cell r="I10962" t="str">
            <v>Rejselængde</v>
          </cell>
          <cell r="V10962">
            <v>195</v>
          </cell>
        </row>
        <row r="10963">
          <cell r="A10963" t="str">
            <v>REGION MIDT</v>
          </cell>
          <cell r="C10963" t="str">
            <v>TELETAXI</v>
          </cell>
          <cell r="I10963" t="str">
            <v>Passagerer</v>
          </cell>
          <cell r="V10963">
            <v>12</v>
          </cell>
        </row>
        <row r="10964">
          <cell r="A10964" t="str">
            <v>REGION MIDT</v>
          </cell>
          <cell r="C10964" t="str">
            <v>TELETAXI</v>
          </cell>
          <cell r="I10964" t="str">
            <v>Netto</v>
          </cell>
          <cell r="V10964">
            <v>1448.35</v>
          </cell>
        </row>
        <row r="10965">
          <cell r="A10965" t="str">
            <v>REGION MIDT</v>
          </cell>
          <cell r="C10965" t="str">
            <v>TELETAXI</v>
          </cell>
          <cell r="I10965" t="str">
            <v>Adm.omk</v>
          </cell>
          <cell r="V10965">
            <v>96.47999999999999</v>
          </cell>
        </row>
        <row r="10966">
          <cell r="A10966" t="str">
            <v>REGION MIDT</v>
          </cell>
          <cell r="C10966" t="str">
            <v>TELETAXI</v>
          </cell>
          <cell r="I10966" t="str">
            <v>EB</v>
          </cell>
          <cell r="V10966">
            <v>192</v>
          </cell>
        </row>
        <row r="10967">
          <cell r="A10967" t="str">
            <v>REGION MIDT</v>
          </cell>
          <cell r="C10967" t="str">
            <v>TELETAXI</v>
          </cell>
          <cell r="I10967" t="str">
            <v>Ture</v>
          </cell>
          <cell r="V10967">
            <v>3</v>
          </cell>
        </row>
        <row r="10968">
          <cell r="A10968" t="str">
            <v>REGION MIDT</v>
          </cell>
          <cell r="C10968" t="str">
            <v>TELETAXI</v>
          </cell>
          <cell r="I10968" t="str">
            <v>Rejselængde</v>
          </cell>
          <cell r="V10968">
            <v>84</v>
          </cell>
        </row>
        <row r="10969">
          <cell r="A10969" t="str">
            <v>REGION MIDT</v>
          </cell>
          <cell r="C10969" t="str">
            <v>TELETAXI</v>
          </cell>
          <cell r="I10969" t="str">
            <v>Passagerer</v>
          </cell>
          <cell r="V10969">
            <v>3</v>
          </cell>
        </row>
        <row r="10970">
          <cell r="A10970" t="str">
            <v>REGION MIDT</v>
          </cell>
          <cell r="C10970" t="str">
            <v>TELETAXI</v>
          </cell>
          <cell r="I10970" t="str">
            <v>Netto</v>
          </cell>
          <cell r="V10970">
            <v>8209.6999999999989</v>
          </cell>
        </row>
        <row r="10971">
          <cell r="A10971" t="str">
            <v>REGION MIDT</v>
          </cell>
          <cell r="C10971" t="str">
            <v>TELETAXI</v>
          </cell>
          <cell r="I10971" t="str">
            <v>Adm.omk</v>
          </cell>
          <cell r="V10971">
            <v>707.52</v>
          </cell>
        </row>
        <row r="10972">
          <cell r="A10972" t="str">
            <v>REGION MIDT</v>
          </cell>
          <cell r="C10972" t="str">
            <v>TELETAXI</v>
          </cell>
          <cell r="I10972" t="str">
            <v>EB</v>
          </cell>
          <cell r="V10972">
            <v>0</v>
          </cell>
        </row>
        <row r="10973">
          <cell r="A10973" t="str">
            <v>REGION MIDT</v>
          </cell>
          <cell r="C10973" t="str">
            <v>TELETAXI</v>
          </cell>
          <cell r="I10973" t="str">
            <v>Ture</v>
          </cell>
          <cell r="V10973">
            <v>22</v>
          </cell>
        </row>
        <row r="10974">
          <cell r="A10974" t="str">
            <v>REGION MIDT</v>
          </cell>
          <cell r="C10974" t="str">
            <v>TELETAXI</v>
          </cell>
          <cell r="I10974" t="str">
            <v>Rejselængde</v>
          </cell>
          <cell r="V10974">
            <v>645</v>
          </cell>
        </row>
        <row r="10975">
          <cell r="A10975" t="str">
            <v>REGION MIDT</v>
          </cell>
          <cell r="C10975" t="str">
            <v>TELETAXI</v>
          </cell>
          <cell r="I10975" t="str">
            <v>Passagerer</v>
          </cell>
          <cell r="V10975">
            <v>22</v>
          </cell>
        </row>
        <row r="10976">
          <cell r="A10976" t="str">
            <v>REGION MIDT</v>
          </cell>
          <cell r="C10976" t="str">
            <v>TELETAXI</v>
          </cell>
          <cell r="I10976" t="str">
            <v>Netto</v>
          </cell>
          <cell r="V10976">
            <v>479.64</v>
          </cell>
        </row>
        <row r="10977">
          <cell r="A10977" t="str">
            <v>REGION MIDT</v>
          </cell>
          <cell r="C10977" t="str">
            <v>TELETAXI</v>
          </cell>
          <cell r="I10977" t="str">
            <v>Adm.omk</v>
          </cell>
          <cell r="V10977">
            <v>128.63999999999999</v>
          </cell>
        </row>
        <row r="10978">
          <cell r="A10978" t="str">
            <v>REGION MIDT</v>
          </cell>
          <cell r="C10978" t="str">
            <v>TELETAXI</v>
          </cell>
          <cell r="I10978" t="str">
            <v>EB</v>
          </cell>
          <cell r="V10978">
            <v>261</v>
          </cell>
        </row>
        <row r="10979">
          <cell r="A10979" t="str">
            <v>REGION MIDT</v>
          </cell>
          <cell r="C10979" t="str">
            <v>TELETAXI</v>
          </cell>
          <cell r="I10979" t="str">
            <v>Ture</v>
          </cell>
          <cell r="V10979">
            <v>4</v>
          </cell>
        </row>
        <row r="10980">
          <cell r="A10980" t="str">
            <v>REGION MIDT</v>
          </cell>
          <cell r="C10980" t="str">
            <v>TELETAXI</v>
          </cell>
          <cell r="I10980" t="str">
            <v>Rejselængde</v>
          </cell>
          <cell r="V10980">
            <v>52</v>
          </cell>
        </row>
        <row r="10981">
          <cell r="A10981" t="str">
            <v>REGION MIDT</v>
          </cell>
          <cell r="C10981" t="str">
            <v>TELETAXI</v>
          </cell>
          <cell r="I10981" t="str">
            <v>Passagerer</v>
          </cell>
          <cell r="V10981">
            <v>7</v>
          </cell>
        </row>
        <row r="10982">
          <cell r="A10982" t="str">
            <v>REGION MIDT</v>
          </cell>
          <cell r="C10982" t="str">
            <v>TELETAXI</v>
          </cell>
          <cell r="I10982" t="str">
            <v>Netto</v>
          </cell>
          <cell r="V10982">
            <v>7784.3000000000011</v>
          </cell>
        </row>
        <row r="10983">
          <cell r="A10983" t="str">
            <v>REGION MIDT</v>
          </cell>
          <cell r="C10983" t="str">
            <v>TELETAXI</v>
          </cell>
          <cell r="I10983" t="str">
            <v>Adm.omk</v>
          </cell>
          <cell r="V10983">
            <v>450.24</v>
          </cell>
        </row>
        <row r="10984">
          <cell r="A10984" t="str">
            <v>REGION MIDT</v>
          </cell>
          <cell r="C10984" t="str">
            <v>TELETAXI</v>
          </cell>
          <cell r="I10984" t="str">
            <v>EB</v>
          </cell>
          <cell r="V10984">
            <v>24</v>
          </cell>
        </row>
        <row r="10985">
          <cell r="A10985" t="str">
            <v>REGION MIDT</v>
          </cell>
          <cell r="C10985" t="str">
            <v>TELETAXI</v>
          </cell>
          <cell r="I10985" t="str">
            <v>Ture</v>
          </cell>
          <cell r="V10985">
            <v>14</v>
          </cell>
        </row>
        <row r="10986">
          <cell r="A10986" t="str">
            <v>REGION MIDT</v>
          </cell>
          <cell r="C10986" t="str">
            <v>TELETAXI</v>
          </cell>
          <cell r="I10986" t="str">
            <v>Rejselængde</v>
          </cell>
          <cell r="V10986">
            <v>365</v>
          </cell>
        </row>
        <row r="10987">
          <cell r="A10987" t="str">
            <v>REGION MIDT</v>
          </cell>
          <cell r="C10987" t="str">
            <v>TELETAXI</v>
          </cell>
          <cell r="I10987" t="str">
            <v>Passagerer</v>
          </cell>
          <cell r="V10987">
            <v>15</v>
          </cell>
        </row>
        <row r="10988">
          <cell r="A10988" t="str">
            <v>RINGKØBING-SKJERN</v>
          </cell>
          <cell r="C10988" t="str">
            <v>HANDICAP</v>
          </cell>
          <cell r="I10988" t="str">
            <v>Netto</v>
          </cell>
          <cell r="V10988">
            <v>254.92</v>
          </cell>
        </row>
        <row r="10989">
          <cell r="A10989" t="str">
            <v>RINGKØBING-SKJERN</v>
          </cell>
          <cell r="C10989" t="str">
            <v>HANDICAP</v>
          </cell>
          <cell r="I10989" t="str">
            <v>Adm.omk</v>
          </cell>
          <cell r="V10989">
            <v>0</v>
          </cell>
        </row>
        <row r="10990">
          <cell r="A10990" t="str">
            <v>RINGKØBING-SKJERN</v>
          </cell>
          <cell r="C10990" t="str">
            <v>HANDICAP</v>
          </cell>
          <cell r="I10990" t="str">
            <v>EB</v>
          </cell>
          <cell r="V10990">
            <v>41</v>
          </cell>
        </row>
        <row r="10991">
          <cell r="A10991" t="str">
            <v>RINGKØBING-SKJERN</v>
          </cell>
          <cell r="C10991" t="str">
            <v>HANDICAP</v>
          </cell>
          <cell r="I10991" t="str">
            <v>Ture</v>
          </cell>
          <cell r="V10991">
            <v>1</v>
          </cell>
        </row>
        <row r="10992">
          <cell r="A10992" t="str">
            <v>RINGKØBING-SKJERN</v>
          </cell>
          <cell r="C10992" t="str">
            <v>HANDICAP</v>
          </cell>
          <cell r="I10992" t="str">
            <v>Rejselængde</v>
          </cell>
          <cell r="V10992">
            <v>7</v>
          </cell>
        </row>
        <row r="10993">
          <cell r="A10993" t="str">
            <v>RINGKØBING-SKJERN</v>
          </cell>
          <cell r="C10993" t="str">
            <v>HANDICAP</v>
          </cell>
          <cell r="I10993" t="str">
            <v>Passagerer</v>
          </cell>
          <cell r="V10993">
            <v>1</v>
          </cell>
        </row>
        <row r="10994">
          <cell r="A10994" t="str">
            <v>RINGKØBING-SKJERN</v>
          </cell>
          <cell r="C10994" t="str">
            <v>HANDICAP</v>
          </cell>
          <cell r="I10994" t="str">
            <v>Netto</v>
          </cell>
          <cell r="V10994">
            <v>-539.11</v>
          </cell>
        </row>
        <row r="10995">
          <cell r="A10995" t="str">
            <v>RINGKØBING-SKJERN</v>
          </cell>
          <cell r="C10995" t="str">
            <v>HANDICAP</v>
          </cell>
          <cell r="I10995" t="str">
            <v>Adm.omk</v>
          </cell>
          <cell r="V10995">
            <v>0</v>
          </cell>
        </row>
        <row r="10996">
          <cell r="A10996" t="str">
            <v>RINGKØBING-SKJERN</v>
          </cell>
          <cell r="C10996" t="str">
            <v>HANDICAP</v>
          </cell>
          <cell r="I10996" t="str">
            <v>EB</v>
          </cell>
          <cell r="V10996">
            <v>600</v>
          </cell>
        </row>
        <row r="10997">
          <cell r="A10997" t="str">
            <v>RINGKØBING-SKJERN</v>
          </cell>
          <cell r="C10997" t="str">
            <v>HANDICAP</v>
          </cell>
          <cell r="I10997" t="str">
            <v>Ture</v>
          </cell>
          <cell r="V10997">
            <v>1</v>
          </cell>
        </row>
        <row r="10998">
          <cell r="A10998" t="str">
            <v>RINGKØBING-SKJERN</v>
          </cell>
          <cell r="C10998" t="str">
            <v>HANDICAP</v>
          </cell>
          <cell r="I10998" t="str">
            <v>Rejselængde</v>
          </cell>
          <cell r="V10998">
            <v>0</v>
          </cell>
        </row>
        <row r="10999">
          <cell r="A10999" t="str">
            <v>RINGKØBING-SKJERN</v>
          </cell>
          <cell r="C10999" t="str">
            <v>HANDICAP</v>
          </cell>
          <cell r="I10999" t="str">
            <v>Passagerer</v>
          </cell>
          <cell r="V10999">
            <v>2</v>
          </cell>
        </row>
        <row r="11000">
          <cell r="A11000" t="str">
            <v>RINGKØBING-SKJERN</v>
          </cell>
          <cell r="C11000" t="str">
            <v>HANDICAP</v>
          </cell>
          <cell r="I11000" t="str">
            <v>Netto</v>
          </cell>
          <cell r="V11000">
            <v>3718.13</v>
          </cell>
        </row>
        <row r="11001">
          <cell r="A11001" t="str">
            <v>RINGKØBING-SKJERN</v>
          </cell>
          <cell r="C11001" t="str">
            <v>HANDICAP</v>
          </cell>
          <cell r="I11001" t="str">
            <v>Adm.omk</v>
          </cell>
          <cell r="V11001">
            <v>0</v>
          </cell>
        </row>
        <row r="11002">
          <cell r="A11002" t="str">
            <v>RINGKØBING-SKJERN</v>
          </cell>
          <cell r="C11002" t="str">
            <v>HANDICAP</v>
          </cell>
          <cell r="I11002" t="str">
            <v>EB</v>
          </cell>
          <cell r="V11002">
            <v>947</v>
          </cell>
        </row>
        <row r="11003">
          <cell r="A11003" t="str">
            <v>RINGKØBING-SKJERN</v>
          </cell>
          <cell r="C11003" t="str">
            <v>HANDICAP</v>
          </cell>
          <cell r="I11003" t="str">
            <v>Ture</v>
          </cell>
          <cell r="V11003">
            <v>4</v>
          </cell>
        </row>
        <row r="11004">
          <cell r="A11004" t="str">
            <v>RINGKØBING-SKJERN</v>
          </cell>
          <cell r="C11004" t="str">
            <v>HANDICAP</v>
          </cell>
          <cell r="I11004" t="str">
            <v>Rejselængde</v>
          </cell>
          <cell r="V11004">
            <v>220</v>
          </cell>
        </row>
        <row r="11005">
          <cell r="A11005" t="str">
            <v>RINGKØBING-SKJERN</v>
          </cell>
          <cell r="C11005" t="str">
            <v>HANDICAP</v>
          </cell>
          <cell r="I11005" t="str">
            <v>Passagerer</v>
          </cell>
          <cell r="V11005">
            <v>6</v>
          </cell>
        </row>
        <row r="11006">
          <cell r="A11006" t="str">
            <v>RINGKØBING-SKJERN</v>
          </cell>
          <cell r="C11006" t="str">
            <v>HANDICAP</v>
          </cell>
          <cell r="I11006" t="str">
            <v>Netto</v>
          </cell>
          <cell r="V11006">
            <v>921.58</v>
          </cell>
        </row>
        <row r="11007">
          <cell r="A11007" t="str">
            <v>RINGKØBING-SKJERN</v>
          </cell>
          <cell r="C11007" t="str">
            <v>HANDICAP</v>
          </cell>
          <cell r="I11007" t="str">
            <v>Adm.omk</v>
          </cell>
          <cell r="V11007">
            <v>0</v>
          </cell>
        </row>
        <row r="11008">
          <cell r="A11008" t="str">
            <v>RINGKØBING-SKJERN</v>
          </cell>
          <cell r="C11008" t="str">
            <v>HANDICAP</v>
          </cell>
          <cell r="I11008" t="str">
            <v>EB</v>
          </cell>
          <cell r="V11008">
            <v>660</v>
          </cell>
        </row>
        <row r="11009">
          <cell r="A11009" t="str">
            <v>RINGKØBING-SKJERN</v>
          </cell>
          <cell r="C11009" t="str">
            <v>HANDICAP</v>
          </cell>
          <cell r="I11009" t="str">
            <v>Ture</v>
          </cell>
          <cell r="V11009">
            <v>1</v>
          </cell>
        </row>
        <row r="11010">
          <cell r="A11010" t="str">
            <v>RINGKØBING-SKJERN</v>
          </cell>
          <cell r="C11010" t="str">
            <v>HANDICAP</v>
          </cell>
          <cell r="I11010" t="str">
            <v>Rejselængde</v>
          </cell>
          <cell r="V11010">
            <v>120</v>
          </cell>
        </row>
        <row r="11011">
          <cell r="A11011" t="str">
            <v>RINGKØBING-SKJERN</v>
          </cell>
          <cell r="C11011" t="str">
            <v>HANDICAP</v>
          </cell>
          <cell r="I11011" t="str">
            <v>Passagerer</v>
          </cell>
          <cell r="V11011">
            <v>1</v>
          </cell>
        </row>
        <row r="11012">
          <cell r="A11012" t="str">
            <v>RINGKØBING-SKJERN</v>
          </cell>
          <cell r="C11012" t="str">
            <v>HANDICAP</v>
          </cell>
          <cell r="I11012" t="str">
            <v>Netto</v>
          </cell>
          <cell r="V11012">
            <v>1703.24</v>
          </cell>
        </row>
        <row r="11013">
          <cell r="A11013" t="str">
            <v>RINGKØBING-SKJERN</v>
          </cell>
          <cell r="C11013" t="str">
            <v>HANDICAP</v>
          </cell>
          <cell r="I11013" t="str">
            <v>Adm.omk</v>
          </cell>
          <cell r="V11013">
            <v>0</v>
          </cell>
        </row>
        <row r="11014">
          <cell r="A11014" t="str">
            <v>RINGKØBING-SKJERN</v>
          </cell>
          <cell r="C11014" t="str">
            <v>HANDICAP</v>
          </cell>
          <cell r="I11014" t="str">
            <v>EB</v>
          </cell>
          <cell r="V11014">
            <v>2322</v>
          </cell>
        </row>
        <row r="11015">
          <cell r="A11015" t="str">
            <v>RINGKØBING-SKJERN</v>
          </cell>
          <cell r="C11015" t="str">
            <v>HANDICAP</v>
          </cell>
          <cell r="I11015" t="str">
            <v>Ture</v>
          </cell>
          <cell r="V11015">
            <v>5</v>
          </cell>
        </row>
        <row r="11016">
          <cell r="A11016" t="str">
            <v>RINGKØBING-SKJERN</v>
          </cell>
          <cell r="C11016" t="str">
            <v>HANDICAP</v>
          </cell>
          <cell r="I11016" t="str">
            <v>Rejselængde</v>
          </cell>
          <cell r="V11016">
            <v>435</v>
          </cell>
        </row>
        <row r="11017">
          <cell r="A11017" t="str">
            <v>RINGKØBING-SKJERN</v>
          </cell>
          <cell r="C11017" t="str">
            <v>HANDICAP</v>
          </cell>
          <cell r="I11017" t="str">
            <v>Passagerer</v>
          </cell>
          <cell r="V11017">
            <v>7</v>
          </cell>
        </row>
        <row r="11018">
          <cell r="A11018" t="str">
            <v>RINGKØBING-SKJERN</v>
          </cell>
          <cell r="C11018" t="str">
            <v>HANDICAP</v>
          </cell>
          <cell r="I11018" t="str">
            <v>Netto</v>
          </cell>
          <cell r="V11018">
            <v>682.1</v>
          </cell>
        </row>
        <row r="11019">
          <cell r="A11019" t="str">
            <v>RINGKØBING-SKJERN</v>
          </cell>
          <cell r="C11019" t="str">
            <v>HANDICAP</v>
          </cell>
          <cell r="I11019" t="str">
            <v>Adm.omk</v>
          </cell>
          <cell r="V11019">
            <v>0</v>
          </cell>
        </row>
        <row r="11020">
          <cell r="A11020" t="str">
            <v>RINGKØBING-SKJERN</v>
          </cell>
          <cell r="C11020" t="str">
            <v>HANDICAP</v>
          </cell>
          <cell r="I11020" t="str">
            <v>EB</v>
          </cell>
          <cell r="V11020">
            <v>0</v>
          </cell>
        </row>
        <row r="11021">
          <cell r="A11021" t="str">
            <v>RINGKØBING-SKJERN</v>
          </cell>
          <cell r="C11021" t="str">
            <v>HANDICAP</v>
          </cell>
          <cell r="I11021" t="str">
            <v>Ture</v>
          </cell>
          <cell r="V11021">
            <v>2</v>
          </cell>
        </row>
        <row r="11022">
          <cell r="A11022" t="str">
            <v>RINGKØBING-SKJERN</v>
          </cell>
          <cell r="C11022" t="str">
            <v>HANDICAP</v>
          </cell>
          <cell r="I11022" t="str">
            <v>Rejselængde</v>
          </cell>
          <cell r="V11022">
            <v>96</v>
          </cell>
        </row>
        <row r="11023">
          <cell r="A11023" t="str">
            <v>RINGKØBING-SKJERN</v>
          </cell>
          <cell r="C11023" t="str">
            <v>HANDICAP</v>
          </cell>
          <cell r="I11023" t="str">
            <v>Passagerer</v>
          </cell>
          <cell r="V11023">
            <v>2</v>
          </cell>
        </row>
        <row r="11024">
          <cell r="A11024" t="str">
            <v>RINGKØBING-SKJERN</v>
          </cell>
          <cell r="C11024" t="str">
            <v>HANDICAP</v>
          </cell>
          <cell r="I11024" t="str">
            <v>Netto</v>
          </cell>
          <cell r="V11024">
            <v>5671.92</v>
          </cell>
        </row>
        <row r="11025">
          <cell r="A11025" t="str">
            <v>RINGKØBING-SKJERN</v>
          </cell>
          <cell r="C11025" t="str">
            <v>HANDICAP</v>
          </cell>
          <cell r="I11025" t="str">
            <v>Adm.omk</v>
          </cell>
          <cell r="V11025">
            <v>0</v>
          </cell>
        </row>
        <row r="11026">
          <cell r="A11026" t="str">
            <v>RINGKØBING-SKJERN</v>
          </cell>
          <cell r="C11026" t="str">
            <v>HANDICAP</v>
          </cell>
          <cell r="I11026" t="str">
            <v>EB</v>
          </cell>
          <cell r="V11026">
            <v>1160</v>
          </cell>
        </row>
        <row r="11027">
          <cell r="A11027" t="str">
            <v>RINGKØBING-SKJERN</v>
          </cell>
          <cell r="C11027" t="str">
            <v>HANDICAP</v>
          </cell>
          <cell r="I11027" t="str">
            <v>Ture</v>
          </cell>
          <cell r="V11027">
            <v>5</v>
          </cell>
        </row>
        <row r="11028">
          <cell r="A11028" t="str">
            <v>RINGKØBING-SKJERN</v>
          </cell>
          <cell r="C11028" t="str">
            <v>HANDICAP</v>
          </cell>
          <cell r="I11028" t="str">
            <v>Rejselængde</v>
          </cell>
          <cell r="V11028">
            <v>265</v>
          </cell>
        </row>
        <row r="11029">
          <cell r="A11029" t="str">
            <v>RINGKØBING-SKJERN</v>
          </cell>
          <cell r="C11029" t="str">
            <v>HANDICAP</v>
          </cell>
          <cell r="I11029" t="str">
            <v>Passagerer</v>
          </cell>
          <cell r="V11029">
            <v>8</v>
          </cell>
        </row>
        <row r="11030">
          <cell r="A11030" t="str">
            <v>RINGKØBING-SKJERN</v>
          </cell>
          <cell r="C11030" t="str">
            <v>HANDICAP</v>
          </cell>
          <cell r="I11030" t="str">
            <v>Netto</v>
          </cell>
          <cell r="V11030">
            <v>2063.75</v>
          </cell>
        </row>
        <row r="11031">
          <cell r="A11031" t="str">
            <v>RINGKØBING-SKJERN</v>
          </cell>
          <cell r="C11031" t="str">
            <v>HANDICAP</v>
          </cell>
          <cell r="I11031" t="str">
            <v>Adm.omk</v>
          </cell>
          <cell r="V11031">
            <v>0</v>
          </cell>
        </row>
        <row r="11032">
          <cell r="A11032" t="str">
            <v>RINGKØBING-SKJERN</v>
          </cell>
          <cell r="C11032" t="str">
            <v>HANDICAP</v>
          </cell>
          <cell r="I11032" t="str">
            <v>EB</v>
          </cell>
          <cell r="V11032">
            <v>674</v>
          </cell>
        </row>
        <row r="11033">
          <cell r="A11033" t="str">
            <v>RINGKØBING-SKJERN</v>
          </cell>
          <cell r="C11033" t="str">
            <v>HANDICAP</v>
          </cell>
          <cell r="I11033" t="str">
            <v>Ture</v>
          </cell>
          <cell r="V11033">
            <v>8</v>
          </cell>
        </row>
        <row r="11034">
          <cell r="A11034" t="str">
            <v>RINGKØBING-SKJERN</v>
          </cell>
          <cell r="C11034" t="str">
            <v>HANDICAP</v>
          </cell>
          <cell r="I11034" t="str">
            <v>Rejselængde</v>
          </cell>
          <cell r="V11034">
            <v>164</v>
          </cell>
        </row>
        <row r="11035">
          <cell r="A11035" t="str">
            <v>RINGKØBING-SKJERN</v>
          </cell>
          <cell r="C11035" t="str">
            <v>HANDICAP</v>
          </cell>
          <cell r="I11035" t="str">
            <v>Passagerer</v>
          </cell>
          <cell r="V11035">
            <v>8</v>
          </cell>
        </row>
        <row r="11036">
          <cell r="A11036" t="str">
            <v>RINGKØBING-SKJERN</v>
          </cell>
          <cell r="C11036" t="str">
            <v>HANDICAP</v>
          </cell>
          <cell r="I11036" t="str">
            <v>Netto</v>
          </cell>
          <cell r="V11036">
            <v>5488.5</v>
          </cell>
        </row>
        <row r="11037">
          <cell r="A11037" t="str">
            <v>RINGKØBING-SKJERN</v>
          </cell>
          <cell r="C11037" t="str">
            <v>HANDICAP</v>
          </cell>
          <cell r="I11037" t="str">
            <v>Adm.omk</v>
          </cell>
          <cell r="V11037">
            <v>0</v>
          </cell>
        </row>
        <row r="11038">
          <cell r="A11038" t="str">
            <v>RINGKØBING-SKJERN</v>
          </cell>
          <cell r="C11038" t="str">
            <v>HANDICAP</v>
          </cell>
          <cell r="I11038" t="str">
            <v>EB</v>
          </cell>
          <cell r="V11038">
            <v>1151</v>
          </cell>
        </row>
        <row r="11039">
          <cell r="A11039" t="str">
            <v>RINGKØBING-SKJERN</v>
          </cell>
          <cell r="C11039" t="str">
            <v>HANDICAP</v>
          </cell>
          <cell r="I11039" t="str">
            <v>Ture</v>
          </cell>
          <cell r="V11039">
            <v>7</v>
          </cell>
        </row>
        <row r="11040">
          <cell r="A11040" t="str">
            <v>RINGKØBING-SKJERN</v>
          </cell>
          <cell r="C11040" t="str">
            <v>HANDICAP</v>
          </cell>
          <cell r="I11040" t="str">
            <v>Rejselængde</v>
          </cell>
          <cell r="V11040">
            <v>253</v>
          </cell>
        </row>
        <row r="11041">
          <cell r="A11041" t="str">
            <v>RINGKØBING-SKJERN</v>
          </cell>
          <cell r="C11041" t="str">
            <v>HANDICAP</v>
          </cell>
          <cell r="I11041" t="str">
            <v>Passagerer</v>
          </cell>
          <cell r="V11041">
            <v>9</v>
          </cell>
        </row>
        <row r="11042">
          <cell r="A11042" t="str">
            <v>RINGKØBING-SKJERN</v>
          </cell>
          <cell r="C11042" t="str">
            <v>HANDICAP</v>
          </cell>
          <cell r="I11042" t="str">
            <v>Netto</v>
          </cell>
          <cell r="V11042">
            <v>1663.55</v>
          </cell>
        </row>
        <row r="11043">
          <cell r="A11043" t="str">
            <v>RINGKØBING-SKJERN</v>
          </cell>
          <cell r="C11043" t="str">
            <v>HANDICAP</v>
          </cell>
          <cell r="I11043" t="str">
            <v>Adm.omk</v>
          </cell>
          <cell r="V11043">
            <v>0</v>
          </cell>
        </row>
        <row r="11044">
          <cell r="A11044" t="str">
            <v>RINGKØBING-SKJERN</v>
          </cell>
          <cell r="C11044" t="str">
            <v>HANDICAP</v>
          </cell>
          <cell r="I11044" t="str">
            <v>EB</v>
          </cell>
          <cell r="V11044">
            <v>697</v>
          </cell>
        </row>
        <row r="11045">
          <cell r="A11045" t="str">
            <v>RINGKØBING-SKJERN</v>
          </cell>
          <cell r="C11045" t="str">
            <v>HANDICAP</v>
          </cell>
          <cell r="I11045" t="str">
            <v>Ture</v>
          </cell>
          <cell r="V11045">
            <v>4</v>
          </cell>
        </row>
        <row r="11046">
          <cell r="A11046" t="str">
            <v>RINGKØBING-SKJERN</v>
          </cell>
          <cell r="C11046" t="str">
            <v>HANDICAP</v>
          </cell>
          <cell r="I11046" t="str">
            <v>Rejselængde</v>
          </cell>
          <cell r="V11046">
            <v>172</v>
          </cell>
        </row>
        <row r="11047">
          <cell r="A11047" t="str">
            <v>RINGKØBING-SKJERN</v>
          </cell>
          <cell r="C11047" t="str">
            <v>HANDICAP</v>
          </cell>
          <cell r="I11047" t="str">
            <v>Passagerer</v>
          </cell>
          <cell r="V11047">
            <v>4</v>
          </cell>
        </row>
        <row r="11048">
          <cell r="A11048" t="str">
            <v>RINGKØBING-SKJERN</v>
          </cell>
          <cell r="C11048" t="str">
            <v>HANDICAP</v>
          </cell>
          <cell r="I11048" t="str">
            <v>Netto</v>
          </cell>
          <cell r="V11048">
            <v>7931.8000000000011</v>
          </cell>
        </row>
        <row r="11049">
          <cell r="A11049" t="str">
            <v>RINGKØBING-SKJERN</v>
          </cell>
          <cell r="C11049" t="str">
            <v>HANDICAP</v>
          </cell>
          <cell r="I11049" t="str">
            <v>Adm.omk</v>
          </cell>
          <cell r="V11049">
            <v>0</v>
          </cell>
        </row>
        <row r="11050">
          <cell r="A11050" t="str">
            <v>RINGKØBING-SKJERN</v>
          </cell>
          <cell r="C11050" t="str">
            <v>HANDICAP</v>
          </cell>
          <cell r="I11050" t="str">
            <v>EB</v>
          </cell>
          <cell r="V11050">
            <v>2381</v>
          </cell>
        </row>
        <row r="11051">
          <cell r="A11051" t="str">
            <v>RINGKØBING-SKJERN</v>
          </cell>
          <cell r="C11051" t="str">
            <v>HANDICAP</v>
          </cell>
          <cell r="I11051" t="str">
            <v>Ture</v>
          </cell>
          <cell r="V11051">
            <v>8</v>
          </cell>
        </row>
        <row r="11052">
          <cell r="A11052" t="str">
            <v>RINGKØBING-SKJERN</v>
          </cell>
          <cell r="C11052" t="str">
            <v>HANDICAP</v>
          </cell>
          <cell r="I11052" t="str">
            <v>Rejselængde</v>
          </cell>
          <cell r="V11052">
            <v>467</v>
          </cell>
        </row>
        <row r="11053">
          <cell r="A11053" t="str">
            <v>RINGKØBING-SKJERN</v>
          </cell>
          <cell r="C11053" t="str">
            <v>HANDICAP</v>
          </cell>
          <cell r="I11053" t="str">
            <v>Passagerer</v>
          </cell>
          <cell r="V11053">
            <v>14</v>
          </cell>
        </row>
        <row r="11054">
          <cell r="A11054" t="str">
            <v>RINGKØBING-SKJERN</v>
          </cell>
          <cell r="C11054" t="str">
            <v>HANDICAP</v>
          </cell>
          <cell r="I11054" t="str">
            <v>Netto</v>
          </cell>
          <cell r="V11054">
            <v>9219.26</v>
          </cell>
        </row>
        <row r="11055">
          <cell r="A11055" t="str">
            <v>RINGKØBING-SKJERN</v>
          </cell>
          <cell r="C11055" t="str">
            <v>HANDICAP</v>
          </cell>
          <cell r="I11055" t="str">
            <v>Adm.omk</v>
          </cell>
          <cell r="V11055">
            <v>0</v>
          </cell>
        </row>
        <row r="11056">
          <cell r="A11056" t="str">
            <v>RINGKØBING-SKJERN</v>
          </cell>
          <cell r="C11056" t="str">
            <v>HANDICAP</v>
          </cell>
          <cell r="I11056" t="str">
            <v>EB</v>
          </cell>
          <cell r="V11056">
            <v>3080</v>
          </cell>
        </row>
        <row r="11057">
          <cell r="A11057" t="str">
            <v>RINGKØBING-SKJERN</v>
          </cell>
          <cell r="C11057" t="str">
            <v>HANDICAP</v>
          </cell>
          <cell r="I11057" t="str">
            <v>Ture</v>
          </cell>
          <cell r="V11057">
            <v>15</v>
          </cell>
        </row>
        <row r="11058">
          <cell r="A11058" t="str">
            <v>RINGKØBING-SKJERN</v>
          </cell>
          <cell r="C11058" t="str">
            <v>HANDICAP</v>
          </cell>
          <cell r="I11058" t="str">
            <v>Rejselængde</v>
          </cell>
          <cell r="V11058">
            <v>737</v>
          </cell>
        </row>
        <row r="11059">
          <cell r="A11059" t="str">
            <v>RINGKØBING-SKJERN</v>
          </cell>
          <cell r="C11059" t="str">
            <v>HANDICAP</v>
          </cell>
          <cell r="I11059" t="str">
            <v>Passagerer</v>
          </cell>
          <cell r="V11059">
            <v>15</v>
          </cell>
        </row>
        <row r="11060">
          <cell r="A11060" t="str">
            <v>RINGKØBING-SKJERN</v>
          </cell>
          <cell r="C11060" t="str">
            <v>HANDICAP</v>
          </cell>
          <cell r="I11060" t="str">
            <v>Netto</v>
          </cell>
          <cell r="V11060">
            <v>4847.04</v>
          </cell>
        </row>
        <row r="11061">
          <cell r="A11061" t="str">
            <v>RINGKØBING-SKJERN</v>
          </cell>
          <cell r="C11061" t="str">
            <v>HANDICAP</v>
          </cell>
          <cell r="I11061" t="str">
            <v>Adm.omk</v>
          </cell>
          <cell r="V11061">
            <v>0</v>
          </cell>
        </row>
        <row r="11062">
          <cell r="A11062" t="str">
            <v>RINGKØBING-SKJERN</v>
          </cell>
          <cell r="C11062" t="str">
            <v>HANDICAP</v>
          </cell>
          <cell r="I11062" t="str">
            <v>EB</v>
          </cell>
          <cell r="V11062">
            <v>931</v>
          </cell>
        </row>
        <row r="11063">
          <cell r="A11063" t="str">
            <v>RINGKØBING-SKJERN</v>
          </cell>
          <cell r="C11063" t="str">
            <v>HANDICAP</v>
          </cell>
          <cell r="I11063" t="str">
            <v>Ture</v>
          </cell>
          <cell r="V11063">
            <v>3</v>
          </cell>
        </row>
        <row r="11064">
          <cell r="A11064" t="str">
            <v>RINGKØBING-SKJERN</v>
          </cell>
          <cell r="C11064" t="str">
            <v>HANDICAP</v>
          </cell>
          <cell r="I11064" t="str">
            <v>Rejselængde</v>
          </cell>
          <cell r="V11064">
            <v>213</v>
          </cell>
        </row>
        <row r="11065">
          <cell r="A11065" t="str">
            <v>RINGKØBING-SKJERN</v>
          </cell>
          <cell r="C11065" t="str">
            <v>HANDICAP</v>
          </cell>
          <cell r="I11065" t="str">
            <v>Passagerer</v>
          </cell>
          <cell r="V11065">
            <v>5</v>
          </cell>
        </row>
        <row r="11066">
          <cell r="A11066" t="str">
            <v>RINGKØBING-SKJERN</v>
          </cell>
          <cell r="C11066" t="str">
            <v>HANDICAP</v>
          </cell>
          <cell r="I11066" t="str">
            <v>Netto</v>
          </cell>
          <cell r="V11066">
            <v>4342.45</v>
          </cell>
        </row>
        <row r="11067">
          <cell r="A11067" t="str">
            <v>RINGKØBING-SKJERN</v>
          </cell>
          <cell r="C11067" t="str">
            <v>HANDICAP</v>
          </cell>
          <cell r="I11067" t="str">
            <v>Adm.omk</v>
          </cell>
          <cell r="V11067">
            <v>0</v>
          </cell>
        </row>
        <row r="11068">
          <cell r="A11068" t="str">
            <v>RINGKØBING-SKJERN</v>
          </cell>
          <cell r="C11068" t="str">
            <v>HANDICAP</v>
          </cell>
          <cell r="I11068" t="str">
            <v>EB</v>
          </cell>
          <cell r="V11068">
            <v>1212</v>
          </cell>
        </row>
        <row r="11069">
          <cell r="A11069" t="str">
            <v>RINGKØBING-SKJERN</v>
          </cell>
          <cell r="C11069" t="str">
            <v>HANDICAP</v>
          </cell>
          <cell r="I11069" t="str">
            <v>Ture</v>
          </cell>
          <cell r="V11069">
            <v>4</v>
          </cell>
        </row>
        <row r="11070">
          <cell r="A11070" t="str">
            <v>RINGKØBING-SKJERN</v>
          </cell>
          <cell r="C11070" t="str">
            <v>HANDICAP</v>
          </cell>
          <cell r="I11070" t="str">
            <v>Rejselængde</v>
          </cell>
          <cell r="V11070">
            <v>280</v>
          </cell>
        </row>
        <row r="11071">
          <cell r="A11071" t="str">
            <v>RINGKØBING-SKJERN</v>
          </cell>
          <cell r="C11071" t="str">
            <v>HANDICAP</v>
          </cell>
          <cell r="I11071" t="str">
            <v>Passagerer</v>
          </cell>
          <cell r="V11071">
            <v>5</v>
          </cell>
        </row>
        <row r="11072">
          <cell r="A11072" t="str">
            <v>RINGKØBING-SKJERN</v>
          </cell>
          <cell r="C11072" t="str">
            <v>HANDICAP</v>
          </cell>
          <cell r="I11072" t="str">
            <v>Netto</v>
          </cell>
          <cell r="V11072">
            <v>347.23</v>
          </cell>
        </row>
        <row r="11073">
          <cell r="A11073" t="str">
            <v>RINGKØBING-SKJERN</v>
          </cell>
          <cell r="C11073" t="str">
            <v>HANDICAP</v>
          </cell>
          <cell r="I11073" t="str">
            <v>Adm.omk</v>
          </cell>
          <cell r="V11073">
            <v>0</v>
          </cell>
        </row>
        <row r="11074">
          <cell r="A11074" t="str">
            <v>RINGKØBING-SKJERN</v>
          </cell>
          <cell r="C11074" t="str">
            <v>HANDICAP</v>
          </cell>
          <cell r="I11074" t="str">
            <v>EB</v>
          </cell>
          <cell r="V11074">
            <v>376</v>
          </cell>
        </row>
        <row r="11075">
          <cell r="A11075" t="str">
            <v>RINGKØBING-SKJERN</v>
          </cell>
          <cell r="C11075" t="str">
            <v>HANDICAP</v>
          </cell>
          <cell r="I11075" t="str">
            <v>Ture</v>
          </cell>
          <cell r="V11075">
            <v>1</v>
          </cell>
        </row>
        <row r="11076">
          <cell r="A11076" t="str">
            <v>RINGKØBING-SKJERN</v>
          </cell>
          <cell r="C11076" t="str">
            <v>HANDICAP</v>
          </cell>
          <cell r="I11076" t="str">
            <v>Rejselængde</v>
          </cell>
          <cell r="V11076">
            <v>94</v>
          </cell>
        </row>
        <row r="11077">
          <cell r="A11077" t="str">
            <v>RINGKØBING-SKJERN</v>
          </cell>
          <cell r="C11077" t="str">
            <v>HANDICAP</v>
          </cell>
          <cell r="I11077" t="str">
            <v>Passagerer</v>
          </cell>
          <cell r="V11077">
            <v>1</v>
          </cell>
        </row>
        <row r="11078">
          <cell r="A11078" t="str">
            <v>RINGKØBING-SKJERN</v>
          </cell>
          <cell r="C11078" t="str">
            <v>HANDICAP</v>
          </cell>
          <cell r="I11078" t="str">
            <v>Netto</v>
          </cell>
          <cell r="V11078">
            <v>1807.81</v>
          </cell>
        </row>
        <row r="11079">
          <cell r="A11079" t="str">
            <v>RINGKØBING-SKJERN</v>
          </cell>
          <cell r="C11079" t="str">
            <v>HANDICAP</v>
          </cell>
          <cell r="I11079" t="str">
            <v>Adm.omk</v>
          </cell>
          <cell r="V11079">
            <v>0</v>
          </cell>
        </row>
        <row r="11080">
          <cell r="A11080" t="str">
            <v>RINGKØBING-SKJERN</v>
          </cell>
          <cell r="C11080" t="str">
            <v>HANDICAP</v>
          </cell>
          <cell r="I11080" t="str">
            <v>EB</v>
          </cell>
          <cell r="V11080">
            <v>704</v>
          </cell>
        </row>
        <row r="11081">
          <cell r="A11081" t="str">
            <v>RINGKØBING-SKJERN</v>
          </cell>
          <cell r="C11081" t="str">
            <v>HANDICAP</v>
          </cell>
          <cell r="I11081" t="str">
            <v>Ture</v>
          </cell>
          <cell r="V11081">
            <v>2</v>
          </cell>
        </row>
        <row r="11082">
          <cell r="A11082" t="str">
            <v>RINGKØBING-SKJERN</v>
          </cell>
          <cell r="C11082" t="str">
            <v>HANDICAP</v>
          </cell>
          <cell r="I11082" t="str">
            <v>Rejselængde</v>
          </cell>
          <cell r="V11082">
            <v>176</v>
          </cell>
        </row>
        <row r="11083">
          <cell r="A11083" t="str">
            <v>RINGKØBING-SKJERN</v>
          </cell>
          <cell r="C11083" t="str">
            <v>HANDICAP</v>
          </cell>
          <cell r="I11083" t="str">
            <v>Passagerer</v>
          </cell>
          <cell r="V11083">
            <v>2</v>
          </cell>
        </row>
        <row r="11084">
          <cell r="A11084" t="str">
            <v>RINGKØBING-SKJERN</v>
          </cell>
          <cell r="C11084" t="str">
            <v>HANDICAP</v>
          </cell>
          <cell r="I11084" t="str">
            <v>Netto</v>
          </cell>
          <cell r="V11084">
            <v>523.05999999999995</v>
          </cell>
        </row>
        <row r="11085">
          <cell r="A11085" t="str">
            <v>RINGKØBING-SKJERN</v>
          </cell>
          <cell r="C11085" t="str">
            <v>HANDICAP</v>
          </cell>
          <cell r="I11085" t="str">
            <v>Adm.omk</v>
          </cell>
          <cell r="V11085">
            <v>0</v>
          </cell>
        </row>
        <row r="11086">
          <cell r="A11086" t="str">
            <v>RINGKØBING-SKJERN</v>
          </cell>
          <cell r="C11086" t="str">
            <v>HANDICAP</v>
          </cell>
          <cell r="I11086" t="str">
            <v>EB</v>
          </cell>
          <cell r="V11086">
            <v>0</v>
          </cell>
        </row>
        <row r="11087">
          <cell r="A11087" t="str">
            <v>RINGKØBING-SKJERN</v>
          </cell>
          <cell r="C11087" t="str">
            <v>HANDICAP</v>
          </cell>
          <cell r="I11087" t="str">
            <v>Ture</v>
          </cell>
          <cell r="V11087">
            <v>2</v>
          </cell>
        </row>
        <row r="11088">
          <cell r="A11088" t="str">
            <v>RINGKØBING-SKJERN</v>
          </cell>
          <cell r="C11088" t="str">
            <v>HANDICAP</v>
          </cell>
          <cell r="I11088" t="str">
            <v>Rejselængde</v>
          </cell>
          <cell r="V11088">
            <v>96</v>
          </cell>
        </row>
        <row r="11089">
          <cell r="A11089" t="str">
            <v>RINGKØBING-SKJERN</v>
          </cell>
          <cell r="C11089" t="str">
            <v>HANDICAP</v>
          </cell>
          <cell r="I11089" t="str">
            <v>Passagerer</v>
          </cell>
          <cell r="V11089">
            <v>2</v>
          </cell>
        </row>
        <row r="11090">
          <cell r="A11090" t="str">
            <v>RINGKØBING-SKJERN</v>
          </cell>
          <cell r="C11090" t="str">
            <v>HANDICAP</v>
          </cell>
          <cell r="I11090" t="str">
            <v>Netto</v>
          </cell>
          <cell r="V11090">
            <v>2185.42</v>
          </cell>
        </row>
        <row r="11091">
          <cell r="A11091" t="str">
            <v>RINGKØBING-SKJERN</v>
          </cell>
          <cell r="C11091" t="str">
            <v>HANDICAP</v>
          </cell>
          <cell r="I11091" t="str">
            <v>Adm.omk</v>
          </cell>
          <cell r="V11091">
            <v>0</v>
          </cell>
        </row>
        <row r="11092">
          <cell r="A11092" t="str">
            <v>RINGKØBING-SKJERN</v>
          </cell>
          <cell r="C11092" t="str">
            <v>HANDICAP</v>
          </cell>
          <cell r="I11092" t="str">
            <v>EB</v>
          </cell>
          <cell r="V11092">
            <v>1320</v>
          </cell>
        </row>
        <row r="11093">
          <cell r="A11093" t="str">
            <v>RINGKØBING-SKJERN</v>
          </cell>
          <cell r="C11093" t="str">
            <v>HANDICAP</v>
          </cell>
          <cell r="I11093" t="str">
            <v>Ture</v>
          </cell>
          <cell r="V11093">
            <v>2</v>
          </cell>
        </row>
        <row r="11094">
          <cell r="A11094" t="str">
            <v>RINGKØBING-SKJERN</v>
          </cell>
          <cell r="C11094" t="str">
            <v>HANDICAP</v>
          </cell>
          <cell r="I11094" t="str">
            <v>Rejselængde</v>
          </cell>
          <cell r="V11094">
            <v>240</v>
          </cell>
        </row>
        <row r="11095">
          <cell r="A11095" t="str">
            <v>RINGKØBING-SKJERN</v>
          </cell>
          <cell r="C11095" t="str">
            <v>HANDICAP</v>
          </cell>
          <cell r="I11095" t="str">
            <v>Passagerer</v>
          </cell>
          <cell r="V11095">
            <v>2</v>
          </cell>
        </row>
        <row r="11096">
          <cell r="A11096" t="str">
            <v>RINGKØBING-SKJERN</v>
          </cell>
          <cell r="C11096" t="str">
            <v>HANDICAP</v>
          </cell>
          <cell r="I11096" t="str">
            <v>Netto</v>
          </cell>
          <cell r="V11096">
            <v>7216.23</v>
          </cell>
        </row>
        <row r="11097">
          <cell r="A11097" t="str">
            <v>RINGKØBING-SKJERN</v>
          </cell>
          <cell r="C11097" t="str">
            <v>HANDICAP</v>
          </cell>
          <cell r="I11097" t="str">
            <v>Adm.omk</v>
          </cell>
          <cell r="V11097">
            <v>0</v>
          </cell>
        </row>
        <row r="11098">
          <cell r="A11098" t="str">
            <v>RINGKØBING-SKJERN</v>
          </cell>
          <cell r="C11098" t="str">
            <v>HANDICAP</v>
          </cell>
          <cell r="I11098" t="str">
            <v>EB</v>
          </cell>
          <cell r="V11098">
            <v>6489</v>
          </cell>
        </row>
        <row r="11099">
          <cell r="A11099" t="str">
            <v>RINGKØBING-SKJERN</v>
          </cell>
          <cell r="C11099" t="str">
            <v>HANDICAP</v>
          </cell>
          <cell r="I11099" t="str">
            <v>Ture</v>
          </cell>
          <cell r="V11099">
            <v>13</v>
          </cell>
        </row>
        <row r="11100">
          <cell r="A11100" t="str">
            <v>RINGKØBING-SKJERN</v>
          </cell>
          <cell r="C11100" t="str">
            <v>HANDICAP</v>
          </cell>
          <cell r="I11100" t="str">
            <v>Rejselængde</v>
          </cell>
          <cell r="V11100">
            <v>1351</v>
          </cell>
        </row>
        <row r="11101">
          <cell r="A11101" t="str">
            <v>RINGKØBING-SKJERN</v>
          </cell>
          <cell r="C11101" t="str">
            <v>HANDICAP</v>
          </cell>
          <cell r="I11101" t="str">
            <v>Passagerer</v>
          </cell>
          <cell r="V11101">
            <v>14</v>
          </cell>
        </row>
        <row r="11102">
          <cell r="A11102" t="str">
            <v>RINGKØBING-SKJERN</v>
          </cell>
          <cell r="C11102" t="str">
            <v>HANDICAP</v>
          </cell>
          <cell r="I11102" t="str">
            <v>Netto</v>
          </cell>
          <cell r="V11102">
            <v>921.39</v>
          </cell>
        </row>
        <row r="11103">
          <cell r="A11103" t="str">
            <v>RINGKØBING-SKJERN</v>
          </cell>
          <cell r="C11103" t="str">
            <v>HANDICAP</v>
          </cell>
          <cell r="I11103" t="str">
            <v>Adm.omk</v>
          </cell>
          <cell r="V11103">
            <v>0</v>
          </cell>
        </row>
        <row r="11104">
          <cell r="A11104" t="str">
            <v>RINGKØBING-SKJERN</v>
          </cell>
          <cell r="C11104" t="str">
            <v>HANDICAP</v>
          </cell>
          <cell r="I11104" t="str">
            <v>EB</v>
          </cell>
          <cell r="V11104">
            <v>516</v>
          </cell>
        </row>
        <row r="11105">
          <cell r="A11105" t="str">
            <v>RINGKØBING-SKJERN</v>
          </cell>
          <cell r="C11105" t="str">
            <v>HANDICAP</v>
          </cell>
          <cell r="I11105" t="str">
            <v>Ture</v>
          </cell>
          <cell r="V11105">
            <v>1</v>
          </cell>
        </row>
        <row r="11106">
          <cell r="A11106" t="str">
            <v>RINGKØBING-SKJERN</v>
          </cell>
          <cell r="C11106" t="str">
            <v>HANDICAP</v>
          </cell>
          <cell r="I11106" t="str">
            <v>Rejselængde</v>
          </cell>
          <cell r="V11106">
            <v>86</v>
          </cell>
        </row>
        <row r="11107">
          <cell r="A11107" t="str">
            <v>RINGKØBING-SKJERN</v>
          </cell>
          <cell r="C11107" t="str">
            <v>HANDICAP</v>
          </cell>
          <cell r="I11107" t="str">
            <v>Passagerer</v>
          </cell>
          <cell r="V11107">
            <v>2</v>
          </cell>
        </row>
        <row r="11108">
          <cell r="A11108" t="str">
            <v>RINGKØBING-SKJERN</v>
          </cell>
          <cell r="C11108" t="str">
            <v>HANDICAP</v>
          </cell>
          <cell r="I11108" t="str">
            <v>Netto</v>
          </cell>
          <cell r="V11108">
            <v>706.71</v>
          </cell>
        </row>
        <row r="11109">
          <cell r="A11109" t="str">
            <v>RINGKØBING-SKJERN</v>
          </cell>
          <cell r="C11109" t="str">
            <v>HANDICAP</v>
          </cell>
          <cell r="I11109" t="str">
            <v>Adm.omk</v>
          </cell>
          <cell r="V11109">
            <v>0</v>
          </cell>
        </row>
        <row r="11110">
          <cell r="A11110" t="str">
            <v>RINGKØBING-SKJERN</v>
          </cell>
          <cell r="C11110" t="str">
            <v>HANDICAP</v>
          </cell>
          <cell r="I11110" t="str">
            <v>EB</v>
          </cell>
          <cell r="V11110">
            <v>673</v>
          </cell>
        </row>
        <row r="11111">
          <cell r="A11111" t="str">
            <v>RINGKØBING-SKJERN</v>
          </cell>
          <cell r="C11111" t="str">
            <v>HANDICAP</v>
          </cell>
          <cell r="I11111" t="str">
            <v>Ture</v>
          </cell>
          <cell r="V11111">
            <v>1</v>
          </cell>
        </row>
        <row r="11112">
          <cell r="A11112" t="str">
            <v>RINGKØBING-SKJERN</v>
          </cell>
          <cell r="C11112" t="str">
            <v>HANDICAP</v>
          </cell>
          <cell r="I11112" t="str">
            <v>Rejselængde</v>
          </cell>
          <cell r="V11112">
            <v>121</v>
          </cell>
        </row>
        <row r="11113">
          <cell r="A11113" t="str">
            <v>RINGKØBING-SKJERN</v>
          </cell>
          <cell r="C11113" t="str">
            <v>HANDICAP</v>
          </cell>
          <cell r="I11113" t="str">
            <v>Passagerer</v>
          </cell>
          <cell r="V11113">
            <v>1</v>
          </cell>
        </row>
        <row r="11114">
          <cell r="A11114" t="str">
            <v>RINGKØBING-SKJERN</v>
          </cell>
          <cell r="C11114" t="str">
            <v>HANDICAP</v>
          </cell>
          <cell r="I11114" t="str">
            <v>Netto</v>
          </cell>
          <cell r="V11114">
            <v>1461.74</v>
          </cell>
        </row>
        <row r="11115">
          <cell r="A11115" t="str">
            <v>RINGKØBING-SKJERN</v>
          </cell>
          <cell r="C11115" t="str">
            <v>HANDICAP</v>
          </cell>
          <cell r="I11115" t="str">
            <v>Adm.omk</v>
          </cell>
          <cell r="V11115">
            <v>0</v>
          </cell>
        </row>
        <row r="11116">
          <cell r="A11116" t="str">
            <v>RINGKØBING-SKJERN</v>
          </cell>
          <cell r="C11116" t="str">
            <v>HANDICAP</v>
          </cell>
          <cell r="I11116" t="str">
            <v>EB</v>
          </cell>
          <cell r="V11116">
            <v>517</v>
          </cell>
        </row>
        <row r="11117">
          <cell r="A11117" t="str">
            <v>RINGKØBING-SKJERN</v>
          </cell>
          <cell r="C11117" t="str">
            <v>HANDICAP</v>
          </cell>
          <cell r="I11117" t="str">
            <v>Ture</v>
          </cell>
          <cell r="V11117">
            <v>1</v>
          </cell>
        </row>
        <row r="11118">
          <cell r="A11118" t="str">
            <v>RINGKØBING-SKJERN</v>
          </cell>
          <cell r="C11118" t="str">
            <v>HANDICAP</v>
          </cell>
          <cell r="I11118" t="str">
            <v>Rejselængde</v>
          </cell>
          <cell r="V11118">
            <v>109</v>
          </cell>
        </row>
        <row r="11119">
          <cell r="A11119" t="str">
            <v>RINGKØBING-SKJERN</v>
          </cell>
          <cell r="C11119" t="str">
            <v>HANDICAP</v>
          </cell>
          <cell r="I11119" t="str">
            <v>Passagerer</v>
          </cell>
          <cell r="V11119">
            <v>1</v>
          </cell>
        </row>
        <row r="11120">
          <cell r="A11120" t="str">
            <v>RINGKØBING-SKJERN</v>
          </cell>
          <cell r="C11120" t="str">
            <v>HANDICAP</v>
          </cell>
          <cell r="I11120" t="str">
            <v>Netto</v>
          </cell>
          <cell r="V11120">
            <v>8296.74</v>
          </cell>
        </row>
        <row r="11121">
          <cell r="A11121" t="str">
            <v>RINGKØBING-SKJERN</v>
          </cell>
          <cell r="C11121" t="str">
            <v>HANDICAP</v>
          </cell>
          <cell r="I11121" t="str">
            <v>Adm.omk</v>
          </cell>
          <cell r="V11121">
            <v>0</v>
          </cell>
        </row>
        <row r="11122">
          <cell r="A11122" t="str">
            <v>RINGKØBING-SKJERN</v>
          </cell>
          <cell r="C11122" t="str">
            <v>HANDICAP</v>
          </cell>
          <cell r="I11122" t="str">
            <v>EB</v>
          </cell>
          <cell r="V11122">
            <v>1712</v>
          </cell>
        </row>
        <row r="11123">
          <cell r="A11123" t="str">
            <v>RINGKØBING-SKJERN</v>
          </cell>
          <cell r="C11123" t="str">
            <v>HANDICAP</v>
          </cell>
          <cell r="I11123" t="str">
            <v>Ture</v>
          </cell>
          <cell r="V11123">
            <v>5</v>
          </cell>
        </row>
        <row r="11124">
          <cell r="A11124" t="str">
            <v>RINGKØBING-SKJERN</v>
          </cell>
          <cell r="C11124" t="str">
            <v>HANDICAP</v>
          </cell>
          <cell r="I11124" t="str">
            <v>Rejselængde</v>
          </cell>
          <cell r="V11124">
            <v>428</v>
          </cell>
        </row>
        <row r="11125">
          <cell r="A11125" t="str">
            <v>RINGKØBING-SKJERN</v>
          </cell>
          <cell r="C11125" t="str">
            <v>HANDICAP</v>
          </cell>
          <cell r="I11125" t="str">
            <v>Passagerer</v>
          </cell>
          <cell r="V11125">
            <v>10</v>
          </cell>
        </row>
        <row r="11126">
          <cell r="A11126" t="str">
            <v>RINGKØBING-SKJERN</v>
          </cell>
          <cell r="C11126" t="str">
            <v>HANDICAP</v>
          </cell>
          <cell r="I11126" t="str">
            <v>Netto</v>
          </cell>
          <cell r="V11126">
            <v>1845.01</v>
          </cell>
        </row>
        <row r="11127">
          <cell r="A11127" t="str">
            <v>RINGKØBING-SKJERN</v>
          </cell>
          <cell r="C11127" t="str">
            <v>HANDICAP</v>
          </cell>
          <cell r="I11127" t="str">
            <v>Adm.omk</v>
          </cell>
          <cell r="V11127">
            <v>0</v>
          </cell>
        </row>
        <row r="11128">
          <cell r="A11128" t="str">
            <v>RINGKØBING-SKJERN</v>
          </cell>
          <cell r="C11128" t="str">
            <v>HANDICAP</v>
          </cell>
          <cell r="I11128" t="str">
            <v>EB</v>
          </cell>
          <cell r="V11128">
            <v>2094</v>
          </cell>
        </row>
        <row r="11129">
          <cell r="A11129" t="str">
            <v>RINGKØBING-SKJERN</v>
          </cell>
          <cell r="C11129" t="str">
            <v>HANDICAP</v>
          </cell>
          <cell r="I11129" t="str">
            <v>Ture</v>
          </cell>
          <cell r="V11129">
            <v>3</v>
          </cell>
        </row>
        <row r="11130">
          <cell r="A11130" t="str">
            <v>RINGKØBING-SKJERN</v>
          </cell>
          <cell r="C11130" t="str">
            <v>HANDICAP</v>
          </cell>
          <cell r="I11130" t="str">
            <v>Rejselængde</v>
          </cell>
          <cell r="V11130">
            <v>313</v>
          </cell>
        </row>
        <row r="11131">
          <cell r="A11131" t="str">
            <v>RINGKØBING-SKJERN</v>
          </cell>
          <cell r="C11131" t="str">
            <v>HANDICAP</v>
          </cell>
          <cell r="I11131" t="str">
            <v>Passagerer</v>
          </cell>
          <cell r="V11131">
            <v>6</v>
          </cell>
        </row>
        <row r="11132">
          <cell r="A11132" t="str">
            <v>RINGKØBING-SKJERN</v>
          </cell>
          <cell r="C11132" t="str">
            <v>HANDICAP</v>
          </cell>
          <cell r="I11132" t="str">
            <v>Netto</v>
          </cell>
          <cell r="V11132">
            <v>411.46</v>
          </cell>
        </row>
        <row r="11133">
          <cell r="A11133" t="str">
            <v>RINGKØBING-SKJERN</v>
          </cell>
          <cell r="C11133" t="str">
            <v>HANDICAP</v>
          </cell>
          <cell r="I11133" t="str">
            <v>Adm.omk</v>
          </cell>
          <cell r="V11133">
            <v>0</v>
          </cell>
        </row>
        <row r="11134">
          <cell r="A11134" t="str">
            <v>RINGKØBING-SKJERN</v>
          </cell>
          <cell r="C11134" t="str">
            <v>HANDICAP</v>
          </cell>
          <cell r="I11134" t="str">
            <v>EB</v>
          </cell>
          <cell r="V11134">
            <v>0</v>
          </cell>
        </row>
        <row r="11135">
          <cell r="A11135" t="str">
            <v>RINGKØBING-SKJERN</v>
          </cell>
          <cell r="C11135" t="str">
            <v>HANDICAP</v>
          </cell>
          <cell r="I11135" t="str">
            <v>Ture</v>
          </cell>
          <cell r="V11135">
            <v>1</v>
          </cell>
        </row>
        <row r="11136">
          <cell r="A11136" t="str">
            <v>RINGKØBING-SKJERN</v>
          </cell>
          <cell r="C11136" t="str">
            <v>HANDICAP</v>
          </cell>
          <cell r="I11136" t="str">
            <v>Rejselængde</v>
          </cell>
          <cell r="V11136">
            <v>22</v>
          </cell>
        </row>
        <row r="11137">
          <cell r="A11137" t="str">
            <v>RINGKØBING-SKJERN</v>
          </cell>
          <cell r="C11137" t="str">
            <v>HANDICAP</v>
          </cell>
          <cell r="I11137" t="str">
            <v>Passagerer</v>
          </cell>
          <cell r="V11137">
            <v>1</v>
          </cell>
        </row>
        <row r="11138">
          <cell r="A11138" t="str">
            <v>RINGKØBING-SKJERN</v>
          </cell>
          <cell r="C11138" t="str">
            <v>HANDICAP</v>
          </cell>
          <cell r="I11138" t="str">
            <v>Netto</v>
          </cell>
          <cell r="V11138">
            <v>30039.8</v>
          </cell>
        </row>
        <row r="11139">
          <cell r="A11139" t="str">
            <v>RINGKØBING-SKJERN</v>
          </cell>
          <cell r="C11139" t="str">
            <v>HANDICAP</v>
          </cell>
          <cell r="I11139" t="str">
            <v>Adm.omk</v>
          </cell>
          <cell r="V11139">
            <v>0</v>
          </cell>
        </row>
        <row r="11140">
          <cell r="A11140" t="str">
            <v>RINGKØBING-SKJERN</v>
          </cell>
          <cell r="C11140" t="str">
            <v>HANDICAP</v>
          </cell>
          <cell r="I11140" t="str">
            <v>EB</v>
          </cell>
          <cell r="V11140">
            <v>5501</v>
          </cell>
        </row>
        <row r="11141">
          <cell r="A11141" t="str">
            <v>RINGKØBING-SKJERN</v>
          </cell>
          <cell r="C11141" t="str">
            <v>HANDICAP</v>
          </cell>
          <cell r="I11141" t="str">
            <v>Ture</v>
          </cell>
          <cell r="V11141">
            <v>47</v>
          </cell>
        </row>
        <row r="11142">
          <cell r="A11142" t="str">
            <v>RINGKØBING-SKJERN</v>
          </cell>
          <cell r="C11142" t="str">
            <v>HANDICAP</v>
          </cell>
          <cell r="I11142" t="str">
            <v>Rejselængde</v>
          </cell>
          <cell r="V11142">
            <v>1358</v>
          </cell>
        </row>
        <row r="11143">
          <cell r="A11143" t="str">
            <v>RINGKØBING-SKJERN</v>
          </cell>
          <cell r="C11143" t="str">
            <v>HANDICAP</v>
          </cell>
          <cell r="I11143" t="str">
            <v>Passagerer</v>
          </cell>
          <cell r="V11143">
            <v>60</v>
          </cell>
        </row>
        <row r="11144">
          <cell r="A11144" t="str">
            <v>RINGKØBING-SKJERN</v>
          </cell>
          <cell r="C11144" t="str">
            <v>HANDICAP</v>
          </cell>
          <cell r="I11144" t="str">
            <v>Netto</v>
          </cell>
          <cell r="V11144">
            <v>10729.979999999998</v>
          </cell>
        </row>
        <row r="11145">
          <cell r="A11145" t="str">
            <v>RINGKØBING-SKJERN</v>
          </cell>
          <cell r="C11145" t="str">
            <v>HANDICAP</v>
          </cell>
          <cell r="I11145" t="str">
            <v>Adm.omk</v>
          </cell>
          <cell r="V11145">
            <v>0</v>
          </cell>
        </row>
        <row r="11146">
          <cell r="A11146" t="str">
            <v>RINGKØBING-SKJERN</v>
          </cell>
          <cell r="C11146" t="str">
            <v>HANDICAP</v>
          </cell>
          <cell r="I11146" t="str">
            <v>EB</v>
          </cell>
          <cell r="V11146">
            <v>3750</v>
          </cell>
        </row>
        <row r="11147">
          <cell r="A11147" t="str">
            <v>RINGKØBING-SKJERN</v>
          </cell>
          <cell r="C11147" t="str">
            <v>HANDICAP</v>
          </cell>
          <cell r="I11147" t="str">
            <v>Ture</v>
          </cell>
          <cell r="V11147">
            <v>22</v>
          </cell>
        </row>
        <row r="11148">
          <cell r="A11148" t="str">
            <v>RINGKØBING-SKJERN</v>
          </cell>
          <cell r="C11148" t="str">
            <v>HANDICAP</v>
          </cell>
          <cell r="I11148" t="str">
            <v>Rejselængde</v>
          </cell>
          <cell r="V11148">
            <v>917</v>
          </cell>
        </row>
        <row r="11149">
          <cell r="A11149" t="str">
            <v>RINGKØBING-SKJERN</v>
          </cell>
          <cell r="C11149" t="str">
            <v>HANDICAP</v>
          </cell>
          <cell r="I11149" t="str">
            <v>Passagerer</v>
          </cell>
          <cell r="V11149">
            <v>23</v>
          </cell>
        </row>
        <row r="11150">
          <cell r="A11150" t="str">
            <v>RINGKØBING-SKJERN</v>
          </cell>
          <cell r="C11150" t="str">
            <v>HANDICAP</v>
          </cell>
          <cell r="I11150" t="str">
            <v>Netto</v>
          </cell>
          <cell r="V11150">
            <v>34732.210000000006</v>
          </cell>
        </row>
        <row r="11151">
          <cell r="A11151" t="str">
            <v>RINGKØBING-SKJERN</v>
          </cell>
          <cell r="C11151" t="str">
            <v>HANDICAP</v>
          </cell>
          <cell r="I11151" t="str">
            <v>Adm.omk</v>
          </cell>
          <cell r="V11151">
            <v>0</v>
          </cell>
        </row>
        <row r="11152">
          <cell r="A11152" t="str">
            <v>RINGKØBING-SKJERN</v>
          </cell>
          <cell r="C11152" t="str">
            <v>HANDICAP</v>
          </cell>
          <cell r="I11152" t="str">
            <v>EB</v>
          </cell>
          <cell r="V11152">
            <v>6778</v>
          </cell>
        </row>
        <row r="11153">
          <cell r="A11153" t="str">
            <v>RINGKØBING-SKJERN</v>
          </cell>
          <cell r="C11153" t="str">
            <v>HANDICAP</v>
          </cell>
          <cell r="I11153" t="str">
            <v>Ture</v>
          </cell>
          <cell r="V11153">
            <v>44</v>
          </cell>
        </row>
        <row r="11154">
          <cell r="A11154" t="str">
            <v>RINGKØBING-SKJERN</v>
          </cell>
          <cell r="C11154" t="str">
            <v>HANDICAP</v>
          </cell>
          <cell r="I11154" t="str">
            <v>Rejselængde</v>
          </cell>
          <cell r="V11154">
            <v>1477</v>
          </cell>
        </row>
        <row r="11155">
          <cell r="A11155" t="str">
            <v>RINGKØBING-SKJERN</v>
          </cell>
          <cell r="C11155" t="str">
            <v>HANDICAP</v>
          </cell>
          <cell r="I11155" t="str">
            <v>Passagerer</v>
          </cell>
          <cell r="V11155">
            <v>56</v>
          </cell>
        </row>
        <row r="11156">
          <cell r="A11156" t="str">
            <v>RINGKØBING-SKJERN</v>
          </cell>
          <cell r="C11156" t="str">
            <v>HANDICAP</v>
          </cell>
          <cell r="I11156" t="str">
            <v>Netto</v>
          </cell>
          <cell r="V11156">
            <v>40092.959999999999</v>
          </cell>
        </row>
        <row r="11157">
          <cell r="A11157" t="str">
            <v>RINGKØBING-SKJERN</v>
          </cell>
          <cell r="C11157" t="str">
            <v>HANDICAP</v>
          </cell>
          <cell r="I11157" t="str">
            <v>Adm.omk</v>
          </cell>
          <cell r="V11157">
            <v>0</v>
          </cell>
        </row>
        <row r="11158">
          <cell r="A11158" t="str">
            <v>RINGKØBING-SKJERN</v>
          </cell>
          <cell r="C11158" t="str">
            <v>HANDICAP</v>
          </cell>
          <cell r="I11158" t="str">
            <v>EB</v>
          </cell>
          <cell r="V11158">
            <v>10783</v>
          </cell>
        </row>
        <row r="11159">
          <cell r="A11159" t="str">
            <v>RINGKØBING-SKJERN</v>
          </cell>
          <cell r="C11159" t="str">
            <v>HANDICAP</v>
          </cell>
          <cell r="I11159" t="str">
            <v>Ture</v>
          </cell>
          <cell r="V11159">
            <v>97</v>
          </cell>
        </row>
        <row r="11160">
          <cell r="A11160" t="str">
            <v>RINGKØBING-SKJERN</v>
          </cell>
          <cell r="C11160" t="str">
            <v>HANDICAP</v>
          </cell>
          <cell r="I11160" t="str">
            <v>Rejselængde</v>
          </cell>
          <cell r="V11160">
            <v>2588</v>
          </cell>
        </row>
        <row r="11161">
          <cell r="A11161" t="str">
            <v>RINGKØBING-SKJERN</v>
          </cell>
          <cell r="C11161" t="str">
            <v>HANDICAP</v>
          </cell>
          <cell r="I11161" t="str">
            <v>Passagerer</v>
          </cell>
          <cell r="V11161">
            <v>106</v>
          </cell>
        </row>
        <row r="11162">
          <cell r="A11162" t="str">
            <v>RINGKØBING-SKJERN</v>
          </cell>
          <cell r="C11162" t="str">
            <v>HANDICAP</v>
          </cell>
          <cell r="I11162" t="str">
            <v>Netto</v>
          </cell>
          <cell r="V11162">
            <v>9030.17</v>
          </cell>
        </row>
        <row r="11163">
          <cell r="A11163" t="str">
            <v>RINGKØBING-SKJERN</v>
          </cell>
          <cell r="C11163" t="str">
            <v>HANDICAP</v>
          </cell>
          <cell r="I11163" t="str">
            <v>Adm.omk</v>
          </cell>
          <cell r="V11163">
            <v>0</v>
          </cell>
        </row>
        <row r="11164">
          <cell r="A11164" t="str">
            <v>RINGKØBING-SKJERN</v>
          </cell>
          <cell r="C11164" t="str">
            <v>HANDICAP</v>
          </cell>
          <cell r="I11164" t="str">
            <v>EB</v>
          </cell>
          <cell r="V11164">
            <v>1481</v>
          </cell>
        </row>
        <row r="11165">
          <cell r="A11165" t="str">
            <v>RINGKØBING-SKJERN</v>
          </cell>
          <cell r="C11165" t="str">
            <v>HANDICAP</v>
          </cell>
          <cell r="I11165" t="str">
            <v>Ture</v>
          </cell>
          <cell r="V11165">
            <v>16</v>
          </cell>
        </row>
        <row r="11166">
          <cell r="A11166" t="str">
            <v>RINGKØBING-SKJERN</v>
          </cell>
          <cell r="C11166" t="str">
            <v>HANDICAP</v>
          </cell>
          <cell r="I11166" t="str">
            <v>Rejselængde</v>
          </cell>
          <cell r="V11166">
            <v>342</v>
          </cell>
        </row>
        <row r="11167">
          <cell r="A11167" t="str">
            <v>RINGKØBING-SKJERN</v>
          </cell>
          <cell r="C11167" t="str">
            <v>HANDICAP</v>
          </cell>
          <cell r="I11167" t="str">
            <v>Passagerer</v>
          </cell>
          <cell r="V11167">
            <v>18</v>
          </cell>
        </row>
        <row r="11168">
          <cell r="A11168" t="str">
            <v>RINGKØBING-SKJERN</v>
          </cell>
          <cell r="C11168" t="str">
            <v>HANDICAP</v>
          </cell>
          <cell r="I11168" t="str">
            <v>Netto</v>
          </cell>
          <cell r="V11168">
            <v>1272.8699999999999</v>
          </cell>
        </row>
        <row r="11169">
          <cell r="A11169" t="str">
            <v>RINGKØBING-SKJERN</v>
          </cell>
          <cell r="C11169" t="str">
            <v>HANDICAP</v>
          </cell>
          <cell r="I11169" t="str">
            <v>Adm.omk</v>
          </cell>
          <cell r="V11169">
            <v>0</v>
          </cell>
        </row>
        <row r="11170">
          <cell r="A11170" t="str">
            <v>RINGKØBING-SKJERN</v>
          </cell>
          <cell r="C11170" t="str">
            <v>HANDICAP</v>
          </cell>
          <cell r="I11170" t="str">
            <v>EB</v>
          </cell>
          <cell r="V11170">
            <v>434</v>
          </cell>
        </row>
        <row r="11171">
          <cell r="A11171" t="str">
            <v>RINGKØBING-SKJERN</v>
          </cell>
          <cell r="C11171" t="str">
            <v>HANDICAP</v>
          </cell>
          <cell r="I11171" t="str">
            <v>Ture</v>
          </cell>
          <cell r="V11171">
            <v>3</v>
          </cell>
        </row>
        <row r="11172">
          <cell r="A11172" t="str">
            <v>RINGKØBING-SKJERN</v>
          </cell>
          <cell r="C11172" t="str">
            <v>HANDICAP</v>
          </cell>
          <cell r="I11172" t="str">
            <v>Rejselængde</v>
          </cell>
          <cell r="V11172">
            <v>77</v>
          </cell>
        </row>
        <row r="11173">
          <cell r="A11173" t="str">
            <v>RINGKØBING-SKJERN</v>
          </cell>
          <cell r="C11173" t="str">
            <v>HANDICAP</v>
          </cell>
          <cell r="I11173" t="str">
            <v>Passagerer</v>
          </cell>
          <cell r="V11173">
            <v>6</v>
          </cell>
        </row>
        <row r="11174">
          <cell r="A11174" t="str">
            <v>RINGKØBING-SKJERN</v>
          </cell>
          <cell r="C11174" t="str">
            <v>HANDICAP</v>
          </cell>
          <cell r="I11174" t="str">
            <v>Netto</v>
          </cell>
          <cell r="V11174">
            <v>4256.2299999999996</v>
          </cell>
        </row>
        <row r="11175">
          <cell r="A11175" t="str">
            <v>RINGKØBING-SKJERN</v>
          </cell>
          <cell r="C11175" t="str">
            <v>HANDICAP</v>
          </cell>
          <cell r="I11175" t="str">
            <v>Adm.omk</v>
          </cell>
          <cell r="V11175">
            <v>0</v>
          </cell>
        </row>
        <row r="11176">
          <cell r="A11176" t="str">
            <v>RINGKØBING-SKJERN</v>
          </cell>
          <cell r="C11176" t="str">
            <v>HANDICAP</v>
          </cell>
          <cell r="I11176" t="str">
            <v>EB</v>
          </cell>
          <cell r="V11176">
            <v>0</v>
          </cell>
        </row>
        <row r="11177">
          <cell r="A11177" t="str">
            <v>RINGKØBING-SKJERN</v>
          </cell>
          <cell r="C11177" t="str">
            <v>HANDICAP</v>
          </cell>
          <cell r="I11177" t="str">
            <v>Ture</v>
          </cell>
          <cell r="V11177">
            <v>9</v>
          </cell>
        </row>
        <row r="11178">
          <cell r="A11178" t="str">
            <v>RINGKØBING-SKJERN</v>
          </cell>
          <cell r="C11178" t="str">
            <v>HANDICAP</v>
          </cell>
          <cell r="I11178" t="str">
            <v>Rejselængde</v>
          </cell>
          <cell r="V11178">
            <v>356</v>
          </cell>
        </row>
        <row r="11179">
          <cell r="A11179" t="str">
            <v>RINGKØBING-SKJERN</v>
          </cell>
          <cell r="C11179" t="str">
            <v>HANDICAP</v>
          </cell>
          <cell r="I11179" t="str">
            <v>Passagerer</v>
          </cell>
          <cell r="V11179">
            <v>11</v>
          </cell>
        </row>
        <row r="11180">
          <cell r="A11180" t="str">
            <v>RINGKØBING-SKJERN</v>
          </cell>
          <cell r="C11180" t="str">
            <v>HANDICAP</v>
          </cell>
          <cell r="I11180" t="str">
            <v>Netto</v>
          </cell>
          <cell r="V11180">
            <v>510.37</v>
          </cell>
        </row>
        <row r="11181">
          <cell r="A11181" t="str">
            <v>RINGKØBING-SKJERN</v>
          </cell>
          <cell r="C11181" t="str">
            <v>HANDICAP</v>
          </cell>
          <cell r="I11181" t="str">
            <v>Adm.omk</v>
          </cell>
          <cell r="V11181">
            <v>0</v>
          </cell>
        </row>
        <row r="11182">
          <cell r="A11182" t="str">
            <v>RINGKØBING-SKJERN</v>
          </cell>
          <cell r="C11182" t="str">
            <v>HANDICAP</v>
          </cell>
          <cell r="I11182" t="str">
            <v>EB</v>
          </cell>
          <cell r="V11182">
            <v>0</v>
          </cell>
        </row>
        <row r="11183">
          <cell r="A11183" t="str">
            <v>RINGKØBING-SKJERN</v>
          </cell>
          <cell r="C11183" t="str">
            <v>HANDICAP</v>
          </cell>
          <cell r="I11183" t="str">
            <v>Ture</v>
          </cell>
          <cell r="V11183">
            <v>1</v>
          </cell>
        </row>
        <row r="11184">
          <cell r="A11184" t="str">
            <v>RINGKØBING-SKJERN</v>
          </cell>
          <cell r="C11184" t="str">
            <v>HANDICAP</v>
          </cell>
          <cell r="I11184" t="str">
            <v>Rejselængde</v>
          </cell>
          <cell r="V11184">
            <v>36</v>
          </cell>
        </row>
        <row r="11185">
          <cell r="A11185" t="str">
            <v>RINGKØBING-SKJERN</v>
          </cell>
          <cell r="C11185" t="str">
            <v>HANDICAP</v>
          </cell>
          <cell r="I11185" t="str">
            <v>Passagerer</v>
          </cell>
          <cell r="V11185">
            <v>1</v>
          </cell>
        </row>
        <row r="11186">
          <cell r="A11186" t="str">
            <v>RINGKØBING-SKJERN</v>
          </cell>
          <cell r="C11186" t="str">
            <v>HANDICAP</v>
          </cell>
          <cell r="I11186" t="str">
            <v>Netto</v>
          </cell>
          <cell r="V11186">
            <v>45747.869999999995</v>
          </cell>
        </row>
        <row r="11187">
          <cell r="A11187" t="str">
            <v>RINGKØBING-SKJERN</v>
          </cell>
          <cell r="C11187" t="str">
            <v>HANDICAP</v>
          </cell>
          <cell r="I11187" t="str">
            <v>Adm.omk</v>
          </cell>
          <cell r="V11187">
            <v>0</v>
          </cell>
        </row>
        <row r="11188">
          <cell r="A11188" t="str">
            <v>RINGKØBING-SKJERN</v>
          </cell>
          <cell r="C11188" t="str">
            <v>HANDICAP</v>
          </cell>
          <cell r="I11188" t="str">
            <v>EB</v>
          </cell>
          <cell r="V11188">
            <v>9424</v>
          </cell>
        </row>
        <row r="11189">
          <cell r="A11189" t="str">
            <v>RINGKØBING-SKJERN</v>
          </cell>
          <cell r="C11189" t="str">
            <v>HANDICAP</v>
          </cell>
          <cell r="I11189" t="str">
            <v>Ture</v>
          </cell>
          <cell r="V11189">
            <v>94</v>
          </cell>
        </row>
        <row r="11190">
          <cell r="A11190" t="str">
            <v>RINGKØBING-SKJERN</v>
          </cell>
          <cell r="C11190" t="str">
            <v>HANDICAP</v>
          </cell>
          <cell r="I11190" t="str">
            <v>Rejselængde</v>
          </cell>
          <cell r="V11190">
            <v>1934</v>
          </cell>
        </row>
        <row r="11191">
          <cell r="A11191" t="str">
            <v>RINGKØBING-SKJERN</v>
          </cell>
          <cell r="C11191" t="str">
            <v>HANDICAP</v>
          </cell>
          <cell r="I11191" t="str">
            <v>Passagerer</v>
          </cell>
          <cell r="V11191">
            <v>154</v>
          </cell>
        </row>
        <row r="11192">
          <cell r="A11192" t="str">
            <v>RINGKØBING-SKJERN</v>
          </cell>
          <cell r="C11192" t="str">
            <v>HANDICAP</v>
          </cell>
          <cell r="I11192" t="str">
            <v>Netto</v>
          </cell>
          <cell r="V11192">
            <v>10278.1</v>
          </cell>
        </row>
        <row r="11193">
          <cell r="A11193" t="str">
            <v>RINGKØBING-SKJERN</v>
          </cell>
          <cell r="C11193" t="str">
            <v>HANDICAP</v>
          </cell>
          <cell r="I11193" t="str">
            <v>Adm.omk</v>
          </cell>
          <cell r="V11193">
            <v>0</v>
          </cell>
        </row>
        <row r="11194">
          <cell r="A11194" t="str">
            <v>RINGKØBING-SKJERN</v>
          </cell>
          <cell r="C11194" t="str">
            <v>HANDICAP</v>
          </cell>
          <cell r="I11194" t="str">
            <v>EB</v>
          </cell>
          <cell r="V11194">
            <v>3239</v>
          </cell>
        </row>
        <row r="11195">
          <cell r="A11195" t="str">
            <v>RINGKØBING-SKJERN</v>
          </cell>
          <cell r="C11195" t="str">
            <v>HANDICAP</v>
          </cell>
          <cell r="I11195" t="str">
            <v>Ture</v>
          </cell>
          <cell r="V11195">
            <v>19</v>
          </cell>
        </row>
        <row r="11196">
          <cell r="A11196" t="str">
            <v>RINGKØBING-SKJERN</v>
          </cell>
          <cell r="C11196" t="str">
            <v>HANDICAP</v>
          </cell>
          <cell r="I11196" t="str">
            <v>Rejselængde</v>
          </cell>
          <cell r="V11196">
            <v>876</v>
          </cell>
        </row>
        <row r="11197">
          <cell r="A11197" t="str">
            <v>RINGKØBING-SKJERN</v>
          </cell>
          <cell r="C11197" t="str">
            <v>HANDICAP</v>
          </cell>
          <cell r="I11197" t="str">
            <v>Passagerer</v>
          </cell>
          <cell r="V11197">
            <v>19</v>
          </cell>
        </row>
        <row r="11198">
          <cell r="A11198" t="str">
            <v>RINGKØBING-SKJERN</v>
          </cell>
          <cell r="C11198" t="str">
            <v>HANDICAP</v>
          </cell>
          <cell r="I11198" t="str">
            <v>Netto</v>
          </cell>
          <cell r="V11198">
            <v>37619.229999999996</v>
          </cell>
        </row>
        <row r="11199">
          <cell r="A11199" t="str">
            <v>RINGKØBING-SKJERN</v>
          </cell>
          <cell r="C11199" t="str">
            <v>HANDICAP</v>
          </cell>
          <cell r="I11199" t="str">
            <v>Adm.omk</v>
          </cell>
          <cell r="V11199">
            <v>0</v>
          </cell>
        </row>
        <row r="11200">
          <cell r="A11200" t="str">
            <v>RINGKØBING-SKJERN</v>
          </cell>
          <cell r="C11200" t="str">
            <v>HANDICAP</v>
          </cell>
          <cell r="I11200" t="str">
            <v>EB</v>
          </cell>
          <cell r="V11200">
            <v>7014</v>
          </cell>
        </row>
        <row r="11201">
          <cell r="A11201" t="str">
            <v>RINGKØBING-SKJERN</v>
          </cell>
          <cell r="C11201" t="str">
            <v>HANDICAP</v>
          </cell>
          <cell r="I11201" t="str">
            <v>Ture</v>
          </cell>
          <cell r="V11201">
            <v>41</v>
          </cell>
        </row>
        <row r="11202">
          <cell r="A11202" t="str">
            <v>RINGKØBING-SKJERN</v>
          </cell>
          <cell r="C11202" t="str">
            <v>HANDICAP</v>
          </cell>
          <cell r="I11202" t="str">
            <v>Rejselængde</v>
          </cell>
          <cell r="V11202">
            <v>1716</v>
          </cell>
        </row>
        <row r="11203">
          <cell r="A11203" t="str">
            <v>RINGKØBING-SKJERN</v>
          </cell>
          <cell r="C11203" t="str">
            <v>HANDICAP</v>
          </cell>
          <cell r="I11203" t="str">
            <v>Passagerer</v>
          </cell>
          <cell r="V11203">
            <v>47</v>
          </cell>
        </row>
        <row r="11204">
          <cell r="A11204" t="str">
            <v>RINGKØBING-SKJERN</v>
          </cell>
          <cell r="C11204" t="str">
            <v>HANDICAP</v>
          </cell>
          <cell r="I11204" t="str">
            <v>Netto</v>
          </cell>
          <cell r="V11204">
            <v>29782.86</v>
          </cell>
        </row>
        <row r="11205">
          <cell r="A11205" t="str">
            <v>RINGKØBING-SKJERN</v>
          </cell>
          <cell r="C11205" t="str">
            <v>HANDICAP</v>
          </cell>
          <cell r="I11205" t="str">
            <v>Adm.omk</v>
          </cell>
          <cell r="V11205">
            <v>0</v>
          </cell>
        </row>
        <row r="11206">
          <cell r="A11206" t="str">
            <v>RINGKØBING-SKJERN</v>
          </cell>
          <cell r="C11206" t="str">
            <v>HANDICAP</v>
          </cell>
          <cell r="I11206" t="str">
            <v>EB</v>
          </cell>
          <cell r="V11206">
            <v>10808</v>
          </cell>
        </row>
        <row r="11207">
          <cell r="A11207" t="str">
            <v>RINGKØBING-SKJERN</v>
          </cell>
          <cell r="C11207" t="str">
            <v>HANDICAP</v>
          </cell>
          <cell r="I11207" t="str">
            <v>Ture</v>
          </cell>
          <cell r="V11207">
            <v>70</v>
          </cell>
        </row>
        <row r="11208">
          <cell r="A11208" t="str">
            <v>RINGKØBING-SKJERN</v>
          </cell>
          <cell r="C11208" t="str">
            <v>HANDICAP</v>
          </cell>
          <cell r="I11208" t="str">
            <v>Rejselængde</v>
          </cell>
          <cell r="V11208">
            <v>2664</v>
          </cell>
        </row>
        <row r="11209">
          <cell r="A11209" t="str">
            <v>RINGKØBING-SKJERN</v>
          </cell>
          <cell r="C11209" t="str">
            <v>HANDICAP</v>
          </cell>
          <cell r="I11209" t="str">
            <v>Passagerer</v>
          </cell>
          <cell r="V11209">
            <v>73</v>
          </cell>
        </row>
        <row r="11210">
          <cell r="A11210" t="str">
            <v>RINGKØBING-SKJERN</v>
          </cell>
          <cell r="C11210" t="str">
            <v>HANDICAP</v>
          </cell>
          <cell r="I11210" t="str">
            <v>Netto</v>
          </cell>
          <cell r="V11210">
            <v>7465.6</v>
          </cell>
        </row>
        <row r="11211">
          <cell r="A11211" t="str">
            <v>RINGKØBING-SKJERN</v>
          </cell>
          <cell r="C11211" t="str">
            <v>HANDICAP</v>
          </cell>
          <cell r="I11211" t="str">
            <v>Adm.omk</v>
          </cell>
          <cell r="V11211">
            <v>0</v>
          </cell>
        </row>
        <row r="11212">
          <cell r="A11212" t="str">
            <v>RINGKØBING-SKJERN</v>
          </cell>
          <cell r="C11212" t="str">
            <v>HANDICAP</v>
          </cell>
          <cell r="I11212" t="str">
            <v>EB</v>
          </cell>
          <cell r="V11212">
            <v>1487</v>
          </cell>
        </row>
        <row r="11213">
          <cell r="A11213" t="str">
            <v>RINGKØBING-SKJERN</v>
          </cell>
          <cell r="C11213" t="str">
            <v>HANDICAP</v>
          </cell>
          <cell r="I11213" t="str">
            <v>Ture</v>
          </cell>
          <cell r="V11213">
            <v>10</v>
          </cell>
        </row>
        <row r="11214">
          <cell r="A11214" t="str">
            <v>RINGKØBING-SKJERN</v>
          </cell>
          <cell r="C11214" t="str">
            <v>HANDICAP</v>
          </cell>
          <cell r="I11214" t="str">
            <v>Rejselængde</v>
          </cell>
          <cell r="V11214">
            <v>359</v>
          </cell>
        </row>
        <row r="11215">
          <cell r="A11215" t="str">
            <v>RINGKØBING-SKJERN</v>
          </cell>
          <cell r="C11215" t="str">
            <v>HANDICAP</v>
          </cell>
          <cell r="I11215" t="str">
            <v>Passagerer</v>
          </cell>
          <cell r="V11215">
            <v>14</v>
          </cell>
        </row>
        <row r="11216">
          <cell r="A11216" t="str">
            <v>RINGKØBING-SKJERN</v>
          </cell>
          <cell r="C11216" t="str">
            <v>HANDICAP</v>
          </cell>
          <cell r="I11216" t="str">
            <v>Netto</v>
          </cell>
          <cell r="V11216">
            <v>344.23</v>
          </cell>
        </row>
        <row r="11217">
          <cell r="A11217" t="str">
            <v>RINGKØBING-SKJERN</v>
          </cell>
          <cell r="C11217" t="str">
            <v>HANDICAP</v>
          </cell>
          <cell r="I11217" t="str">
            <v>Adm.omk</v>
          </cell>
          <cell r="V11217">
            <v>0</v>
          </cell>
        </row>
        <row r="11218">
          <cell r="A11218" t="str">
            <v>RINGKØBING-SKJERN</v>
          </cell>
          <cell r="C11218" t="str">
            <v>HANDICAP</v>
          </cell>
          <cell r="I11218" t="str">
            <v>EB</v>
          </cell>
          <cell r="V11218">
            <v>204</v>
          </cell>
        </row>
        <row r="11219">
          <cell r="A11219" t="str">
            <v>RINGKØBING-SKJERN</v>
          </cell>
          <cell r="C11219" t="str">
            <v>HANDICAP</v>
          </cell>
          <cell r="I11219" t="str">
            <v>Ture</v>
          </cell>
          <cell r="V11219">
            <v>1</v>
          </cell>
        </row>
        <row r="11220">
          <cell r="A11220" t="str">
            <v>RINGKØBING-SKJERN</v>
          </cell>
          <cell r="C11220" t="str">
            <v>HANDICAP</v>
          </cell>
          <cell r="I11220" t="str">
            <v>Rejselængde</v>
          </cell>
          <cell r="V11220">
            <v>51</v>
          </cell>
        </row>
        <row r="11221">
          <cell r="A11221" t="str">
            <v>RINGKØBING-SKJERN</v>
          </cell>
          <cell r="C11221" t="str">
            <v>HANDICAP</v>
          </cell>
          <cell r="I11221" t="str">
            <v>Passagerer</v>
          </cell>
          <cell r="V11221">
            <v>1</v>
          </cell>
        </row>
        <row r="11222">
          <cell r="A11222" t="str">
            <v>RINGKØBING-SKJERN</v>
          </cell>
          <cell r="C11222" t="str">
            <v>HANDICAP</v>
          </cell>
          <cell r="I11222" t="str">
            <v>Netto</v>
          </cell>
          <cell r="V11222">
            <v>739.08</v>
          </cell>
        </row>
        <row r="11223">
          <cell r="A11223" t="str">
            <v>RINGKØBING-SKJERN</v>
          </cell>
          <cell r="C11223" t="str">
            <v>HANDICAP</v>
          </cell>
          <cell r="I11223" t="str">
            <v>Adm.omk</v>
          </cell>
          <cell r="V11223">
            <v>0</v>
          </cell>
        </row>
        <row r="11224">
          <cell r="A11224" t="str">
            <v>RINGKØBING-SKJERN</v>
          </cell>
          <cell r="C11224" t="str">
            <v>HANDICAP</v>
          </cell>
          <cell r="I11224" t="str">
            <v>EB</v>
          </cell>
          <cell r="V11224">
            <v>316</v>
          </cell>
        </row>
        <row r="11225">
          <cell r="A11225" t="str">
            <v>RINGKØBING-SKJERN</v>
          </cell>
          <cell r="C11225" t="str">
            <v>HANDICAP</v>
          </cell>
          <cell r="I11225" t="str">
            <v>Ture</v>
          </cell>
          <cell r="V11225">
            <v>1</v>
          </cell>
        </row>
        <row r="11226">
          <cell r="A11226" t="str">
            <v>RINGKØBING-SKJERN</v>
          </cell>
          <cell r="C11226" t="str">
            <v>HANDICAP</v>
          </cell>
          <cell r="I11226" t="str">
            <v>Rejselængde</v>
          </cell>
          <cell r="V11226">
            <v>79</v>
          </cell>
        </row>
        <row r="11227">
          <cell r="A11227" t="str">
            <v>RINGKØBING-SKJERN</v>
          </cell>
          <cell r="C11227" t="str">
            <v>HANDICAP</v>
          </cell>
          <cell r="I11227" t="str">
            <v>Passagerer</v>
          </cell>
          <cell r="V11227">
            <v>1</v>
          </cell>
        </row>
        <row r="11228">
          <cell r="A11228" t="str">
            <v>RINGKØBING-SKJERN</v>
          </cell>
          <cell r="C11228" t="str">
            <v>HANDICAP</v>
          </cell>
          <cell r="I11228" t="str">
            <v>Netto</v>
          </cell>
          <cell r="V11228">
            <v>4871.1100000000006</v>
          </cell>
        </row>
        <row r="11229">
          <cell r="A11229" t="str">
            <v>RINGKØBING-SKJERN</v>
          </cell>
          <cell r="C11229" t="str">
            <v>HANDICAP</v>
          </cell>
          <cell r="I11229" t="str">
            <v>Adm.omk</v>
          </cell>
          <cell r="V11229">
            <v>0</v>
          </cell>
        </row>
        <row r="11230">
          <cell r="A11230" t="str">
            <v>RINGKØBING-SKJERN</v>
          </cell>
          <cell r="C11230" t="str">
            <v>HANDICAP</v>
          </cell>
          <cell r="I11230" t="str">
            <v>EB</v>
          </cell>
          <cell r="V11230">
            <v>1456</v>
          </cell>
        </row>
        <row r="11231">
          <cell r="A11231" t="str">
            <v>RINGKØBING-SKJERN</v>
          </cell>
          <cell r="C11231" t="str">
            <v>HANDICAP</v>
          </cell>
          <cell r="I11231" t="str">
            <v>Ture</v>
          </cell>
          <cell r="V11231">
            <v>4</v>
          </cell>
        </row>
        <row r="11232">
          <cell r="A11232" t="str">
            <v>RINGKØBING-SKJERN</v>
          </cell>
          <cell r="C11232" t="str">
            <v>HANDICAP</v>
          </cell>
          <cell r="I11232" t="str">
            <v>Rejselængde</v>
          </cell>
          <cell r="V11232">
            <v>364</v>
          </cell>
        </row>
        <row r="11233">
          <cell r="A11233" t="str">
            <v>RINGKØBING-SKJERN</v>
          </cell>
          <cell r="C11233" t="str">
            <v>HANDICAP</v>
          </cell>
          <cell r="I11233" t="str">
            <v>Passagerer</v>
          </cell>
          <cell r="V11233">
            <v>4</v>
          </cell>
        </row>
        <row r="11234">
          <cell r="A11234" t="str">
            <v>RINGKØBING-SKJERN</v>
          </cell>
          <cell r="C11234" t="str">
            <v>HANDICAP</v>
          </cell>
          <cell r="I11234" t="str">
            <v>Netto</v>
          </cell>
          <cell r="V11234">
            <v>2693.17</v>
          </cell>
        </row>
        <row r="11235">
          <cell r="A11235" t="str">
            <v>RINGKØBING-SKJERN</v>
          </cell>
          <cell r="C11235" t="str">
            <v>HANDICAP</v>
          </cell>
          <cell r="I11235" t="str">
            <v>Adm.omk</v>
          </cell>
          <cell r="V11235">
            <v>0</v>
          </cell>
        </row>
        <row r="11236">
          <cell r="A11236" t="str">
            <v>RINGKØBING-SKJERN</v>
          </cell>
          <cell r="C11236" t="str">
            <v>HANDICAP</v>
          </cell>
          <cell r="I11236" t="str">
            <v>EB</v>
          </cell>
          <cell r="V11236">
            <v>456</v>
          </cell>
        </row>
        <row r="11237">
          <cell r="A11237" t="str">
            <v>RINGKØBING-SKJERN</v>
          </cell>
          <cell r="C11237" t="str">
            <v>HANDICAP</v>
          </cell>
          <cell r="I11237" t="str">
            <v>Ture</v>
          </cell>
          <cell r="V11237">
            <v>3</v>
          </cell>
        </row>
        <row r="11238">
          <cell r="A11238" t="str">
            <v>RINGKØBING-SKJERN</v>
          </cell>
          <cell r="C11238" t="str">
            <v>HANDICAP</v>
          </cell>
          <cell r="I11238" t="str">
            <v>Rejselængde</v>
          </cell>
          <cell r="V11238">
            <v>114</v>
          </cell>
        </row>
        <row r="11239">
          <cell r="A11239" t="str">
            <v>RINGKØBING-SKJERN</v>
          </cell>
          <cell r="C11239" t="str">
            <v>HANDICAP</v>
          </cell>
          <cell r="I11239" t="str">
            <v>Passagerer</v>
          </cell>
          <cell r="V11239">
            <v>3</v>
          </cell>
        </row>
        <row r="11240">
          <cell r="A11240" t="str">
            <v>RINGKØBING-SKJERN</v>
          </cell>
          <cell r="C11240" t="str">
            <v>HANDICAP</v>
          </cell>
          <cell r="I11240" t="str">
            <v>Netto</v>
          </cell>
          <cell r="V11240">
            <v>3372.49</v>
          </cell>
        </row>
        <row r="11241">
          <cell r="A11241" t="str">
            <v>RINGKØBING-SKJERN</v>
          </cell>
          <cell r="C11241" t="str">
            <v>HANDICAP</v>
          </cell>
          <cell r="I11241" t="str">
            <v>Adm.omk</v>
          </cell>
          <cell r="V11241">
            <v>0</v>
          </cell>
        </row>
        <row r="11242">
          <cell r="A11242" t="str">
            <v>RINGKØBING-SKJERN</v>
          </cell>
          <cell r="C11242" t="str">
            <v>HANDICAP</v>
          </cell>
          <cell r="I11242" t="str">
            <v>EB</v>
          </cell>
          <cell r="V11242">
            <v>1336</v>
          </cell>
        </row>
        <row r="11243">
          <cell r="A11243" t="str">
            <v>RINGKØBING-SKJERN</v>
          </cell>
          <cell r="C11243" t="str">
            <v>HANDICAP</v>
          </cell>
          <cell r="I11243" t="str">
            <v>Ture</v>
          </cell>
          <cell r="V11243">
            <v>6</v>
          </cell>
        </row>
        <row r="11244">
          <cell r="A11244" t="str">
            <v>RINGKØBING-SKJERN</v>
          </cell>
          <cell r="C11244" t="str">
            <v>HANDICAP</v>
          </cell>
          <cell r="I11244" t="str">
            <v>Rejselængde</v>
          </cell>
          <cell r="V11244">
            <v>334</v>
          </cell>
        </row>
        <row r="11245">
          <cell r="A11245" t="str">
            <v>RINGKØBING-SKJERN</v>
          </cell>
          <cell r="C11245" t="str">
            <v>HANDICAP</v>
          </cell>
          <cell r="I11245" t="str">
            <v>Passagerer</v>
          </cell>
          <cell r="V11245">
            <v>6</v>
          </cell>
        </row>
        <row r="11246">
          <cell r="A11246" t="str">
            <v>RINGKØBING-SKJERN</v>
          </cell>
          <cell r="C11246" t="str">
            <v>HANDICAP</v>
          </cell>
          <cell r="I11246" t="str">
            <v>Netto</v>
          </cell>
          <cell r="V11246">
            <v>1731.8500000000001</v>
          </cell>
        </row>
        <row r="11247">
          <cell r="A11247" t="str">
            <v>RINGKØBING-SKJERN</v>
          </cell>
          <cell r="C11247" t="str">
            <v>HANDICAP</v>
          </cell>
          <cell r="I11247" t="str">
            <v>Adm.omk</v>
          </cell>
          <cell r="V11247">
            <v>0</v>
          </cell>
        </row>
        <row r="11248">
          <cell r="A11248" t="str">
            <v>RINGKØBING-SKJERN</v>
          </cell>
          <cell r="C11248" t="str">
            <v>HANDICAP</v>
          </cell>
          <cell r="I11248" t="str">
            <v>EB</v>
          </cell>
          <cell r="V11248">
            <v>325</v>
          </cell>
        </row>
        <row r="11249">
          <cell r="A11249" t="str">
            <v>RINGKØBING-SKJERN</v>
          </cell>
          <cell r="C11249" t="str">
            <v>HANDICAP</v>
          </cell>
          <cell r="I11249" t="str">
            <v>Ture</v>
          </cell>
          <cell r="V11249">
            <v>3</v>
          </cell>
        </row>
        <row r="11250">
          <cell r="A11250" t="str">
            <v>RINGKØBING-SKJERN</v>
          </cell>
          <cell r="C11250" t="str">
            <v>HANDICAP</v>
          </cell>
          <cell r="I11250" t="str">
            <v>Rejselængde</v>
          </cell>
          <cell r="V11250">
            <v>80</v>
          </cell>
        </row>
        <row r="11251">
          <cell r="A11251" t="str">
            <v>RINGKØBING-SKJERN</v>
          </cell>
          <cell r="C11251" t="str">
            <v>HANDICAP</v>
          </cell>
          <cell r="I11251" t="str">
            <v>Passagerer</v>
          </cell>
          <cell r="V11251">
            <v>3</v>
          </cell>
        </row>
        <row r="11252">
          <cell r="A11252" t="str">
            <v>RINGKØBING-SKJERN</v>
          </cell>
          <cell r="C11252" t="str">
            <v>HANDICAP</v>
          </cell>
          <cell r="I11252" t="str">
            <v>Netto</v>
          </cell>
          <cell r="V11252">
            <v>9542.1499999999978</v>
          </cell>
        </row>
        <row r="11253">
          <cell r="A11253" t="str">
            <v>RINGKØBING-SKJERN</v>
          </cell>
          <cell r="C11253" t="str">
            <v>HANDICAP</v>
          </cell>
          <cell r="I11253" t="str">
            <v>Adm.omk</v>
          </cell>
          <cell r="V11253">
            <v>0</v>
          </cell>
        </row>
        <row r="11254">
          <cell r="A11254" t="str">
            <v>RINGKØBING-SKJERN</v>
          </cell>
          <cell r="C11254" t="str">
            <v>HANDICAP</v>
          </cell>
          <cell r="I11254" t="str">
            <v>EB</v>
          </cell>
          <cell r="V11254">
            <v>2462</v>
          </cell>
        </row>
        <row r="11255">
          <cell r="A11255" t="str">
            <v>RINGKØBING-SKJERN</v>
          </cell>
          <cell r="C11255" t="str">
            <v>HANDICAP</v>
          </cell>
          <cell r="I11255" t="str">
            <v>Ture</v>
          </cell>
          <cell r="V11255">
            <v>10</v>
          </cell>
        </row>
        <row r="11256">
          <cell r="A11256" t="str">
            <v>RINGKØBING-SKJERN</v>
          </cell>
          <cell r="C11256" t="str">
            <v>HANDICAP</v>
          </cell>
          <cell r="I11256" t="str">
            <v>Rejselængde</v>
          </cell>
          <cell r="V11256">
            <v>588</v>
          </cell>
        </row>
        <row r="11257">
          <cell r="A11257" t="str">
            <v>RINGKØBING-SKJERN</v>
          </cell>
          <cell r="C11257" t="str">
            <v>HANDICAP</v>
          </cell>
          <cell r="I11257" t="str">
            <v>Passagerer</v>
          </cell>
          <cell r="V11257">
            <v>14</v>
          </cell>
        </row>
        <row r="11258">
          <cell r="A11258" t="str">
            <v>RINGKØBING-SKJERN</v>
          </cell>
          <cell r="C11258" t="str">
            <v>HANDICAP</v>
          </cell>
          <cell r="I11258" t="str">
            <v>Netto</v>
          </cell>
          <cell r="V11258">
            <v>2170.31</v>
          </cell>
        </row>
        <row r="11259">
          <cell r="A11259" t="str">
            <v>RINGKØBING-SKJERN</v>
          </cell>
          <cell r="C11259" t="str">
            <v>HANDICAP</v>
          </cell>
          <cell r="I11259" t="str">
            <v>Adm.omk</v>
          </cell>
          <cell r="V11259">
            <v>0</v>
          </cell>
        </row>
        <row r="11260">
          <cell r="A11260" t="str">
            <v>RINGKØBING-SKJERN</v>
          </cell>
          <cell r="C11260" t="str">
            <v>HANDICAP</v>
          </cell>
          <cell r="I11260" t="str">
            <v>EB</v>
          </cell>
          <cell r="V11260">
            <v>420</v>
          </cell>
        </row>
        <row r="11261">
          <cell r="A11261" t="str">
            <v>RINGKØBING-SKJERN</v>
          </cell>
          <cell r="C11261" t="str">
            <v>HANDICAP</v>
          </cell>
          <cell r="I11261" t="str">
            <v>Ture</v>
          </cell>
          <cell r="V11261">
            <v>3</v>
          </cell>
        </row>
        <row r="11262">
          <cell r="A11262" t="str">
            <v>RINGKØBING-SKJERN</v>
          </cell>
          <cell r="C11262" t="str">
            <v>HANDICAP</v>
          </cell>
          <cell r="I11262" t="str">
            <v>Rejselængde</v>
          </cell>
          <cell r="V11262">
            <v>105</v>
          </cell>
        </row>
        <row r="11263">
          <cell r="A11263" t="str">
            <v>RINGKØBING-SKJERN</v>
          </cell>
          <cell r="C11263" t="str">
            <v>HANDICAP</v>
          </cell>
          <cell r="I11263" t="str">
            <v>Passagerer</v>
          </cell>
          <cell r="V11263">
            <v>3</v>
          </cell>
        </row>
        <row r="11264">
          <cell r="A11264" t="str">
            <v>RINGKØBING-SKJERN</v>
          </cell>
          <cell r="C11264" t="str">
            <v>HANDICAP</v>
          </cell>
          <cell r="I11264" t="str">
            <v>Netto</v>
          </cell>
          <cell r="V11264">
            <v>5356.16</v>
          </cell>
        </row>
        <row r="11265">
          <cell r="A11265" t="str">
            <v>RINGKØBING-SKJERN</v>
          </cell>
          <cell r="C11265" t="str">
            <v>HANDICAP</v>
          </cell>
          <cell r="I11265" t="str">
            <v>Adm.omk</v>
          </cell>
          <cell r="V11265">
            <v>0</v>
          </cell>
        </row>
        <row r="11266">
          <cell r="A11266" t="str">
            <v>RINGKØBING-SKJERN</v>
          </cell>
          <cell r="C11266" t="str">
            <v>HANDICAP</v>
          </cell>
          <cell r="I11266" t="str">
            <v>EB</v>
          </cell>
          <cell r="V11266">
            <v>2124</v>
          </cell>
        </row>
        <row r="11267">
          <cell r="A11267" t="str">
            <v>RINGKØBING-SKJERN</v>
          </cell>
          <cell r="C11267" t="str">
            <v>HANDICAP</v>
          </cell>
          <cell r="I11267" t="str">
            <v>Ture</v>
          </cell>
          <cell r="V11267">
            <v>9</v>
          </cell>
        </row>
        <row r="11268">
          <cell r="A11268" t="str">
            <v>RINGKØBING-SKJERN</v>
          </cell>
          <cell r="C11268" t="str">
            <v>HANDICAP</v>
          </cell>
          <cell r="I11268" t="str">
            <v>Rejselængde</v>
          </cell>
          <cell r="V11268">
            <v>531</v>
          </cell>
        </row>
        <row r="11269">
          <cell r="A11269" t="str">
            <v>RINGKØBING-SKJERN</v>
          </cell>
          <cell r="C11269" t="str">
            <v>HANDICAP</v>
          </cell>
          <cell r="I11269" t="str">
            <v>Passagerer</v>
          </cell>
          <cell r="V11269">
            <v>9</v>
          </cell>
        </row>
        <row r="11270">
          <cell r="A11270" t="str">
            <v>RINGKØBING-SKJERN</v>
          </cell>
          <cell r="C11270" t="str">
            <v>HANDICAP</v>
          </cell>
          <cell r="I11270" t="str">
            <v>Netto</v>
          </cell>
          <cell r="V11270">
            <v>1934.1499999999999</v>
          </cell>
        </row>
        <row r="11271">
          <cell r="A11271" t="str">
            <v>RINGKØBING-SKJERN</v>
          </cell>
          <cell r="C11271" t="str">
            <v>HANDICAP</v>
          </cell>
          <cell r="I11271" t="str">
            <v>Adm.omk</v>
          </cell>
          <cell r="V11271">
            <v>0</v>
          </cell>
        </row>
        <row r="11272">
          <cell r="A11272" t="str">
            <v>RINGKØBING-SKJERN</v>
          </cell>
          <cell r="C11272" t="str">
            <v>HANDICAP</v>
          </cell>
          <cell r="I11272" t="str">
            <v>EB</v>
          </cell>
          <cell r="V11272">
            <v>784</v>
          </cell>
        </row>
        <row r="11273">
          <cell r="A11273" t="str">
            <v>RINGKØBING-SKJERN</v>
          </cell>
          <cell r="C11273" t="str">
            <v>HANDICAP</v>
          </cell>
          <cell r="I11273" t="str">
            <v>Ture</v>
          </cell>
          <cell r="V11273">
            <v>2</v>
          </cell>
        </row>
        <row r="11274">
          <cell r="A11274" t="str">
            <v>RINGKØBING-SKJERN</v>
          </cell>
          <cell r="C11274" t="str">
            <v>HANDICAP</v>
          </cell>
          <cell r="I11274" t="str">
            <v>Rejselængde</v>
          </cell>
          <cell r="V11274">
            <v>196</v>
          </cell>
        </row>
        <row r="11275">
          <cell r="A11275" t="str">
            <v>RINGKØBING-SKJERN</v>
          </cell>
          <cell r="C11275" t="str">
            <v>HANDICAP</v>
          </cell>
          <cell r="I11275" t="str">
            <v>Passagerer</v>
          </cell>
          <cell r="V11275">
            <v>2</v>
          </cell>
        </row>
        <row r="11276">
          <cell r="A11276" t="str">
            <v>RINGKØBING-SKJERN</v>
          </cell>
          <cell r="C11276" t="str">
            <v>HANDICAP</v>
          </cell>
          <cell r="I11276" t="str">
            <v>Netto</v>
          </cell>
          <cell r="V11276">
            <v>4599.32</v>
          </cell>
        </row>
        <row r="11277">
          <cell r="A11277" t="str">
            <v>RINGKØBING-SKJERN</v>
          </cell>
          <cell r="C11277" t="str">
            <v>HANDICAP</v>
          </cell>
          <cell r="I11277" t="str">
            <v>Adm.omk</v>
          </cell>
          <cell r="V11277">
            <v>0</v>
          </cell>
        </row>
        <row r="11278">
          <cell r="A11278" t="str">
            <v>RINGKØBING-SKJERN</v>
          </cell>
          <cell r="C11278" t="str">
            <v>HANDICAP</v>
          </cell>
          <cell r="I11278" t="str">
            <v>EB</v>
          </cell>
          <cell r="V11278">
            <v>1100</v>
          </cell>
        </row>
        <row r="11279">
          <cell r="A11279" t="str">
            <v>RINGKØBING-SKJERN</v>
          </cell>
          <cell r="C11279" t="str">
            <v>HANDICAP</v>
          </cell>
          <cell r="I11279" t="str">
            <v>Ture</v>
          </cell>
          <cell r="V11279">
            <v>3</v>
          </cell>
        </row>
        <row r="11280">
          <cell r="A11280" t="str">
            <v>RINGKØBING-SKJERN</v>
          </cell>
          <cell r="C11280" t="str">
            <v>HANDICAP</v>
          </cell>
          <cell r="I11280" t="str">
            <v>Rejselængde</v>
          </cell>
          <cell r="V11280">
            <v>273</v>
          </cell>
        </row>
        <row r="11281">
          <cell r="A11281" t="str">
            <v>RINGKØBING-SKJERN</v>
          </cell>
          <cell r="C11281" t="str">
            <v>HANDICAP</v>
          </cell>
          <cell r="I11281" t="str">
            <v>Passagerer</v>
          </cell>
          <cell r="V11281">
            <v>3</v>
          </cell>
        </row>
        <row r="11282">
          <cell r="A11282" t="str">
            <v>RINGKØBING-SKJERN</v>
          </cell>
          <cell r="C11282" t="str">
            <v>HANDICAP</v>
          </cell>
          <cell r="I11282" t="str">
            <v>Netto</v>
          </cell>
          <cell r="V11282">
            <v>3078.75</v>
          </cell>
        </row>
        <row r="11283">
          <cell r="A11283" t="str">
            <v>RINGKØBING-SKJERN</v>
          </cell>
          <cell r="C11283" t="str">
            <v>HANDICAP</v>
          </cell>
          <cell r="I11283" t="str">
            <v>Adm.omk</v>
          </cell>
          <cell r="V11283">
            <v>0</v>
          </cell>
        </row>
        <row r="11284">
          <cell r="A11284" t="str">
            <v>RINGKØBING-SKJERN</v>
          </cell>
          <cell r="C11284" t="str">
            <v>HANDICAP</v>
          </cell>
          <cell r="I11284" t="str">
            <v>EB</v>
          </cell>
          <cell r="V11284">
            <v>912</v>
          </cell>
        </row>
        <row r="11285">
          <cell r="A11285" t="str">
            <v>RINGKØBING-SKJERN</v>
          </cell>
          <cell r="C11285" t="str">
            <v>HANDICAP</v>
          </cell>
          <cell r="I11285" t="str">
            <v>Ture</v>
          </cell>
          <cell r="V11285">
            <v>3</v>
          </cell>
        </row>
        <row r="11286">
          <cell r="A11286" t="str">
            <v>RINGKØBING-SKJERN</v>
          </cell>
          <cell r="C11286" t="str">
            <v>HANDICAP</v>
          </cell>
          <cell r="I11286" t="str">
            <v>Rejselængde</v>
          </cell>
          <cell r="V11286">
            <v>228</v>
          </cell>
        </row>
        <row r="11287">
          <cell r="A11287" t="str">
            <v>RINGKØBING-SKJERN</v>
          </cell>
          <cell r="C11287" t="str">
            <v>HANDICAP</v>
          </cell>
          <cell r="I11287" t="str">
            <v>Passagerer</v>
          </cell>
          <cell r="V11287">
            <v>3</v>
          </cell>
        </row>
        <row r="11288">
          <cell r="A11288" t="str">
            <v>RINGKØBING-SKJERN</v>
          </cell>
          <cell r="C11288" t="str">
            <v>HANDICAP</v>
          </cell>
          <cell r="I11288" t="str">
            <v>Netto</v>
          </cell>
          <cell r="V11288">
            <v>299.10000000000002</v>
          </cell>
        </row>
        <row r="11289">
          <cell r="A11289" t="str">
            <v>RINGKØBING-SKJERN</v>
          </cell>
          <cell r="C11289" t="str">
            <v>HANDICAP</v>
          </cell>
          <cell r="I11289" t="str">
            <v>Adm.omk</v>
          </cell>
          <cell r="V11289">
            <v>0</v>
          </cell>
        </row>
        <row r="11290">
          <cell r="A11290" t="str">
            <v>RINGKØBING-SKJERN</v>
          </cell>
          <cell r="C11290" t="str">
            <v>HANDICAP</v>
          </cell>
          <cell r="I11290" t="str">
            <v>EB</v>
          </cell>
          <cell r="V11290">
            <v>82</v>
          </cell>
        </row>
        <row r="11291">
          <cell r="A11291" t="str">
            <v>RINGKØBING-SKJERN</v>
          </cell>
          <cell r="C11291" t="str">
            <v>HANDICAP</v>
          </cell>
          <cell r="I11291" t="str">
            <v>Ture</v>
          </cell>
          <cell r="V11291">
            <v>2</v>
          </cell>
        </row>
        <row r="11292">
          <cell r="A11292" t="str">
            <v>RINGKØBING-SKJERN</v>
          </cell>
          <cell r="C11292" t="str">
            <v>HANDICAP</v>
          </cell>
          <cell r="I11292" t="str">
            <v>Rejselængde</v>
          </cell>
          <cell r="V11292">
            <v>8</v>
          </cell>
        </row>
        <row r="11293">
          <cell r="A11293" t="str">
            <v>RINGKØBING-SKJERN</v>
          </cell>
          <cell r="C11293" t="str">
            <v>HANDICAP</v>
          </cell>
          <cell r="I11293" t="str">
            <v>Passagerer</v>
          </cell>
          <cell r="V11293">
            <v>2</v>
          </cell>
        </row>
        <row r="11294">
          <cell r="A11294" t="str">
            <v>RINGKØBING-SKJERN</v>
          </cell>
          <cell r="C11294" t="str">
            <v>HANDICAP</v>
          </cell>
          <cell r="I11294" t="str">
            <v>Netto</v>
          </cell>
          <cell r="V11294">
            <v>931.75</v>
          </cell>
        </row>
        <row r="11295">
          <cell r="A11295" t="str">
            <v>RINGKØBING-SKJERN</v>
          </cell>
          <cell r="C11295" t="str">
            <v>HANDICAP</v>
          </cell>
          <cell r="I11295" t="str">
            <v>Adm.omk</v>
          </cell>
          <cell r="V11295">
            <v>0</v>
          </cell>
        </row>
        <row r="11296">
          <cell r="A11296" t="str">
            <v>RINGKØBING-SKJERN</v>
          </cell>
          <cell r="C11296" t="str">
            <v>HANDICAP</v>
          </cell>
          <cell r="I11296" t="str">
            <v>EB</v>
          </cell>
          <cell r="V11296">
            <v>510</v>
          </cell>
        </row>
        <row r="11297">
          <cell r="A11297" t="str">
            <v>RINGKØBING-SKJERN</v>
          </cell>
          <cell r="C11297" t="str">
            <v>HANDICAP</v>
          </cell>
          <cell r="I11297" t="str">
            <v>Ture</v>
          </cell>
          <cell r="V11297">
            <v>1</v>
          </cell>
        </row>
        <row r="11298">
          <cell r="A11298" t="str">
            <v>RINGKØBING-SKJERN</v>
          </cell>
          <cell r="C11298" t="str">
            <v>HANDICAP</v>
          </cell>
          <cell r="I11298" t="str">
            <v>Rejselængde</v>
          </cell>
          <cell r="V11298">
            <v>85</v>
          </cell>
        </row>
        <row r="11299">
          <cell r="A11299" t="str">
            <v>RINGKØBING-SKJERN</v>
          </cell>
          <cell r="C11299" t="str">
            <v>HANDICAP</v>
          </cell>
          <cell r="I11299" t="str">
            <v>Passagerer</v>
          </cell>
          <cell r="V11299">
            <v>2</v>
          </cell>
        </row>
        <row r="11300">
          <cell r="A11300" t="str">
            <v>RINGKØBING-SKJERN</v>
          </cell>
          <cell r="C11300" t="str">
            <v>HANDICAP</v>
          </cell>
          <cell r="I11300" t="str">
            <v>Netto</v>
          </cell>
          <cell r="V11300">
            <v>276.17</v>
          </cell>
        </row>
        <row r="11301">
          <cell r="A11301" t="str">
            <v>RINGKØBING-SKJERN</v>
          </cell>
          <cell r="C11301" t="str">
            <v>HANDICAP</v>
          </cell>
          <cell r="I11301" t="str">
            <v>Adm.omk</v>
          </cell>
          <cell r="V11301">
            <v>0</v>
          </cell>
        </row>
        <row r="11302">
          <cell r="A11302" t="str">
            <v>RINGKØBING-SKJERN</v>
          </cell>
          <cell r="C11302" t="str">
            <v>HANDICAP</v>
          </cell>
          <cell r="I11302" t="str">
            <v>EB</v>
          </cell>
          <cell r="V11302">
            <v>224</v>
          </cell>
        </row>
        <row r="11303">
          <cell r="A11303" t="str">
            <v>RINGKØBING-SKJERN</v>
          </cell>
          <cell r="C11303" t="str">
            <v>HANDICAP</v>
          </cell>
          <cell r="I11303" t="str">
            <v>Ture</v>
          </cell>
          <cell r="V11303">
            <v>1</v>
          </cell>
        </row>
        <row r="11304">
          <cell r="A11304" t="str">
            <v>RINGKØBING-SKJERN</v>
          </cell>
          <cell r="C11304" t="str">
            <v>HANDICAP</v>
          </cell>
          <cell r="I11304" t="str">
            <v>Rejselængde</v>
          </cell>
          <cell r="V11304">
            <v>56</v>
          </cell>
        </row>
        <row r="11305">
          <cell r="A11305" t="str">
            <v>RINGKØBING-SKJERN</v>
          </cell>
          <cell r="C11305" t="str">
            <v>HANDICAP</v>
          </cell>
          <cell r="I11305" t="str">
            <v>Passagerer</v>
          </cell>
          <cell r="V11305">
            <v>1</v>
          </cell>
        </row>
        <row r="11306">
          <cell r="A11306" t="str">
            <v>RINGKØBING-SKJERN</v>
          </cell>
          <cell r="C11306" t="str">
            <v>HANDICAP</v>
          </cell>
          <cell r="I11306" t="str">
            <v>Netto</v>
          </cell>
          <cell r="V11306">
            <v>3408.9</v>
          </cell>
        </row>
        <row r="11307">
          <cell r="A11307" t="str">
            <v>RINGKØBING-SKJERN</v>
          </cell>
          <cell r="C11307" t="str">
            <v>HANDICAP</v>
          </cell>
          <cell r="I11307" t="str">
            <v>Adm.omk</v>
          </cell>
          <cell r="V11307">
            <v>0</v>
          </cell>
        </row>
        <row r="11308">
          <cell r="A11308" t="str">
            <v>RINGKØBING-SKJERN</v>
          </cell>
          <cell r="C11308" t="str">
            <v>HANDICAP</v>
          </cell>
          <cell r="I11308" t="str">
            <v>EB</v>
          </cell>
          <cell r="V11308">
            <v>1257</v>
          </cell>
        </row>
        <row r="11309">
          <cell r="A11309" t="str">
            <v>RINGKØBING-SKJERN</v>
          </cell>
          <cell r="C11309" t="str">
            <v>HANDICAP</v>
          </cell>
          <cell r="I11309" t="str">
            <v>Ture</v>
          </cell>
          <cell r="V11309">
            <v>2</v>
          </cell>
        </row>
        <row r="11310">
          <cell r="A11310" t="str">
            <v>RINGKØBING-SKJERN</v>
          </cell>
          <cell r="C11310" t="str">
            <v>HANDICAP</v>
          </cell>
          <cell r="I11310" t="str">
            <v>Rejselængde</v>
          </cell>
          <cell r="V11310">
            <v>210</v>
          </cell>
        </row>
        <row r="11311">
          <cell r="A11311" t="str">
            <v>RINGKØBING-SKJERN</v>
          </cell>
          <cell r="C11311" t="str">
            <v>HANDICAP</v>
          </cell>
          <cell r="I11311" t="str">
            <v>Passagerer</v>
          </cell>
          <cell r="V11311">
            <v>4</v>
          </cell>
        </row>
        <row r="11312">
          <cell r="A11312" t="str">
            <v>RINGKØBING-SKJERN</v>
          </cell>
          <cell r="C11312" t="str">
            <v>FLEXTUR</v>
          </cell>
          <cell r="I11312" t="str">
            <v>Netto</v>
          </cell>
          <cell r="V11312">
            <v>-179.94</v>
          </cell>
        </row>
        <row r="11313">
          <cell r="A11313" t="str">
            <v>RINGKØBING-SKJERN</v>
          </cell>
          <cell r="C11313" t="str">
            <v>FLEXTUR</v>
          </cell>
          <cell r="I11313" t="str">
            <v>Adm.omk</v>
          </cell>
          <cell r="V11313">
            <v>611.04</v>
          </cell>
        </row>
        <row r="11314">
          <cell r="A11314" t="str">
            <v>RINGKØBING-SKJERN</v>
          </cell>
          <cell r="C11314" t="str">
            <v>FLEXTUR</v>
          </cell>
          <cell r="I11314" t="str">
            <v>EB</v>
          </cell>
          <cell r="V11314">
            <v>698</v>
          </cell>
        </row>
        <row r="11315">
          <cell r="A11315" t="str">
            <v>RINGKØBING-SKJERN</v>
          </cell>
          <cell r="C11315" t="str">
            <v>FLEXTUR</v>
          </cell>
          <cell r="I11315" t="str">
            <v>Ture</v>
          </cell>
          <cell r="V11315">
            <v>19</v>
          </cell>
        </row>
        <row r="11316">
          <cell r="A11316" t="str">
            <v>RINGKØBING-SKJERN</v>
          </cell>
          <cell r="C11316" t="str">
            <v>FLEXTUR</v>
          </cell>
          <cell r="I11316" t="str">
            <v>Rejselængde</v>
          </cell>
          <cell r="V11316">
            <v>22</v>
          </cell>
        </row>
        <row r="11317">
          <cell r="A11317" t="str">
            <v>RINGKØBING-SKJERN</v>
          </cell>
          <cell r="C11317" t="str">
            <v>FLEXTUR</v>
          </cell>
          <cell r="I11317" t="str">
            <v>Passagerer</v>
          </cell>
          <cell r="V11317">
            <v>19</v>
          </cell>
        </row>
        <row r="11318">
          <cell r="A11318" t="str">
            <v>RINGKØBING-SKJERN</v>
          </cell>
          <cell r="C11318" t="str">
            <v>FLEXTUR</v>
          </cell>
          <cell r="I11318" t="str">
            <v>Netto</v>
          </cell>
          <cell r="V11318">
            <v>562511</v>
          </cell>
        </row>
        <row r="11319">
          <cell r="A11319" t="str">
            <v>RINGKØBING-SKJERN</v>
          </cell>
          <cell r="C11319" t="str">
            <v>FLEXTUR</v>
          </cell>
          <cell r="I11319" t="str">
            <v>Adm.omk</v>
          </cell>
          <cell r="V11319">
            <v>175818.72000000003</v>
          </cell>
        </row>
        <row r="11320">
          <cell r="A11320" t="str">
            <v>RINGKØBING-SKJERN</v>
          </cell>
          <cell r="C11320" t="str">
            <v>FLEXTUR</v>
          </cell>
          <cell r="I11320" t="str">
            <v>EB</v>
          </cell>
          <cell r="V11320">
            <v>427405</v>
          </cell>
        </row>
        <row r="11321">
          <cell r="A11321" t="str">
            <v>RINGKØBING-SKJERN</v>
          </cell>
          <cell r="C11321" t="str">
            <v>FLEXTUR</v>
          </cell>
          <cell r="I11321" t="str">
            <v>Ture</v>
          </cell>
          <cell r="V11321">
            <v>5467</v>
          </cell>
        </row>
        <row r="11322">
          <cell r="A11322" t="str">
            <v>RINGKØBING-SKJERN</v>
          </cell>
          <cell r="C11322" t="str">
            <v>FLEXTUR</v>
          </cell>
          <cell r="I11322" t="str">
            <v>Rejselængde</v>
          </cell>
          <cell r="V11322">
            <v>47045</v>
          </cell>
        </row>
        <row r="11323">
          <cell r="A11323" t="str">
            <v>RINGKØBING-SKJERN</v>
          </cell>
          <cell r="C11323" t="str">
            <v>FLEXTUR</v>
          </cell>
          <cell r="I11323" t="str">
            <v>Passagerer</v>
          </cell>
          <cell r="V11323">
            <v>6046</v>
          </cell>
        </row>
        <row r="11324">
          <cell r="A11324" t="str">
            <v>RINGKØBING-SKJERN</v>
          </cell>
          <cell r="C11324" t="str">
            <v>FLEXTUR</v>
          </cell>
          <cell r="I11324" t="str">
            <v>Netto</v>
          </cell>
          <cell r="V11324">
            <v>342514.30000000005</v>
          </cell>
        </row>
        <row r="11325">
          <cell r="A11325" t="str">
            <v>RINGKØBING-SKJERN</v>
          </cell>
          <cell r="C11325" t="str">
            <v>FLEXTUR</v>
          </cell>
          <cell r="I11325" t="str">
            <v>Adm.omk</v>
          </cell>
          <cell r="V11325">
            <v>90787.68</v>
          </cell>
        </row>
        <row r="11326">
          <cell r="A11326" t="str">
            <v>RINGKØBING-SKJERN</v>
          </cell>
          <cell r="C11326" t="str">
            <v>FLEXTUR</v>
          </cell>
          <cell r="I11326" t="str">
            <v>EB</v>
          </cell>
          <cell r="V11326">
            <v>226189</v>
          </cell>
        </row>
        <row r="11327">
          <cell r="A11327" t="str">
            <v>RINGKØBING-SKJERN</v>
          </cell>
          <cell r="C11327" t="str">
            <v>FLEXTUR</v>
          </cell>
          <cell r="I11327" t="str">
            <v>Ture</v>
          </cell>
          <cell r="V11327">
            <v>2823</v>
          </cell>
        </row>
        <row r="11328">
          <cell r="A11328" t="str">
            <v>RINGKØBING-SKJERN</v>
          </cell>
          <cell r="C11328" t="str">
            <v>FLEXTUR</v>
          </cell>
          <cell r="I11328" t="str">
            <v>Rejselængde</v>
          </cell>
          <cell r="V11328">
            <v>25273</v>
          </cell>
        </row>
        <row r="11329">
          <cell r="A11329" t="str">
            <v>RINGKØBING-SKJERN</v>
          </cell>
          <cell r="C11329" t="str">
            <v>FLEXTUR</v>
          </cell>
          <cell r="I11329" t="str">
            <v>Passagerer</v>
          </cell>
          <cell r="V11329">
            <v>3159</v>
          </cell>
        </row>
        <row r="11330">
          <cell r="A11330" t="str">
            <v>RINGKØBING-SKJERN</v>
          </cell>
          <cell r="C11330" t="str">
            <v>FLEXTUR</v>
          </cell>
          <cell r="I11330" t="str">
            <v>Netto</v>
          </cell>
          <cell r="V11330">
            <v>492.46</v>
          </cell>
        </row>
        <row r="11331">
          <cell r="A11331" t="str">
            <v>RINGKØBING-SKJERN</v>
          </cell>
          <cell r="C11331" t="str">
            <v>FLEXTUR</v>
          </cell>
          <cell r="I11331" t="str">
            <v>Adm.omk</v>
          </cell>
          <cell r="V11331">
            <v>64.319999999999993</v>
          </cell>
        </row>
        <row r="11332">
          <cell r="A11332" t="str">
            <v>RINGKØBING-SKJERN</v>
          </cell>
          <cell r="C11332" t="str">
            <v>FLEXTUR</v>
          </cell>
          <cell r="I11332" t="str">
            <v>EB</v>
          </cell>
          <cell r="V11332">
            <v>0</v>
          </cell>
        </row>
        <row r="11333">
          <cell r="A11333" t="str">
            <v>RINGKØBING-SKJERN</v>
          </cell>
          <cell r="C11333" t="str">
            <v>FLEXTUR</v>
          </cell>
          <cell r="I11333" t="str">
            <v>Ture</v>
          </cell>
          <cell r="V11333">
            <v>2</v>
          </cell>
        </row>
        <row r="11334">
          <cell r="A11334" t="str">
            <v>RINGKØBING-SKJERN</v>
          </cell>
          <cell r="C11334" t="str">
            <v>FLEXTUR</v>
          </cell>
          <cell r="I11334" t="str">
            <v>Rejselængde</v>
          </cell>
          <cell r="V11334">
            <v>26</v>
          </cell>
        </row>
        <row r="11335">
          <cell r="A11335" t="str">
            <v>RINGKØBING-SKJERN</v>
          </cell>
          <cell r="C11335" t="str">
            <v>FLEXTUR</v>
          </cell>
          <cell r="I11335" t="str">
            <v>Passagerer</v>
          </cell>
          <cell r="V11335">
            <v>2</v>
          </cell>
        </row>
        <row r="11336">
          <cell r="A11336" t="str">
            <v>RINGKØBING-SKJERN</v>
          </cell>
          <cell r="C11336" t="str">
            <v>FLEXTUR</v>
          </cell>
          <cell r="I11336" t="str">
            <v>Netto</v>
          </cell>
          <cell r="V11336">
            <v>802.33</v>
          </cell>
        </row>
        <row r="11337">
          <cell r="A11337" t="str">
            <v>RINGKØBING-SKJERN</v>
          </cell>
          <cell r="C11337" t="str">
            <v>FLEXTUR</v>
          </cell>
          <cell r="I11337" t="str">
            <v>Adm.omk</v>
          </cell>
          <cell r="V11337">
            <v>32.159999999999997</v>
          </cell>
        </row>
        <row r="11338">
          <cell r="A11338" t="str">
            <v>RINGKØBING-SKJERN</v>
          </cell>
          <cell r="C11338" t="str">
            <v>FLEXTUR</v>
          </cell>
          <cell r="I11338" t="str">
            <v>EB</v>
          </cell>
          <cell r="V11338">
            <v>0</v>
          </cell>
        </row>
        <row r="11339">
          <cell r="A11339" t="str">
            <v>RINGKØBING-SKJERN</v>
          </cell>
          <cell r="C11339" t="str">
            <v>FLEXTUR</v>
          </cell>
          <cell r="I11339" t="str">
            <v>Ture</v>
          </cell>
          <cell r="V11339">
            <v>1</v>
          </cell>
        </row>
        <row r="11340">
          <cell r="A11340" t="str">
            <v>RINGKØBING-SKJERN</v>
          </cell>
          <cell r="C11340" t="str">
            <v>FLEXTUR</v>
          </cell>
          <cell r="I11340" t="str">
            <v>Rejselængde</v>
          </cell>
          <cell r="V11340">
            <v>13</v>
          </cell>
        </row>
        <row r="11341">
          <cell r="A11341" t="str">
            <v>RINGKØBING-SKJERN</v>
          </cell>
          <cell r="C11341" t="str">
            <v>FLEXTUR</v>
          </cell>
          <cell r="I11341" t="str">
            <v>Passagerer</v>
          </cell>
          <cell r="V11341">
            <v>1</v>
          </cell>
        </row>
        <row r="11342">
          <cell r="A11342" t="str">
            <v>RINGKØBING-SKJERN</v>
          </cell>
          <cell r="C11342" t="str">
            <v>FLEXTUR</v>
          </cell>
          <cell r="I11342" t="str">
            <v>Netto</v>
          </cell>
          <cell r="V11342">
            <v>-250</v>
          </cell>
        </row>
        <row r="11343">
          <cell r="A11343" t="str">
            <v>RINGKØBING-SKJERN</v>
          </cell>
          <cell r="C11343" t="str">
            <v>FLEXTUR</v>
          </cell>
          <cell r="I11343" t="str">
            <v>Adm.omk</v>
          </cell>
          <cell r="V11343">
            <v>32.159999999999997</v>
          </cell>
        </row>
        <row r="11344">
          <cell r="A11344" t="str">
            <v>RINGKØBING-SKJERN</v>
          </cell>
          <cell r="C11344" t="str">
            <v>FLEXTUR</v>
          </cell>
          <cell r="I11344" t="str">
            <v>EB</v>
          </cell>
          <cell r="V11344">
            <v>250</v>
          </cell>
        </row>
        <row r="11345">
          <cell r="A11345" t="str">
            <v>RINGKØBING-SKJERN</v>
          </cell>
          <cell r="C11345" t="str">
            <v>FLEXTUR</v>
          </cell>
          <cell r="I11345" t="str">
            <v>Ture</v>
          </cell>
          <cell r="V11345">
            <v>1</v>
          </cell>
        </row>
        <row r="11346">
          <cell r="A11346" t="str">
            <v>RINGKØBING-SKJERN</v>
          </cell>
          <cell r="C11346" t="str">
            <v>FLEXTUR</v>
          </cell>
          <cell r="I11346" t="str">
            <v>Rejselængde</v>
          </cell>
          <cell r="V11346">
            <v>26</v>
          </cell>
        </row>
        <row r="11347">
          <cell r="A11347" t="str">
            <v>RINGKØBING-SKJERN</v>
          </cell>
          <cell r="C11347" t="str">
            <v>FLEXTUR</v>
          </cell>
          <cell r="I11347" t="str">
            <v>Passagerer</v>
          </cell>
          <cell r="V11347">
            <v>1</v>
          </cell>
        </row>
        <row r="11348">
          <cell r="A11348" t="str">
            <v>RINGKØBING-SKJERN</v>
          </cell>
          <cell r="C11348" t="str">
            <v>FLEXTUR</v>
          </cell>
          <cell r="I11348" t="str">
            <v>Netto</v>
          </cell>
          <cell r="V11348">
            <v>638.73</v>
          </cell>
        </row>
        <row r="11349">
          <cell r="A11349" t="str">
            <v>RINGKØBING-SKJERN</v>
          </cell>
          <cell r="C11349" t="str">
            <v>FLEXTUR</v>
          </cell>
          <cell r="I11349" t="str">
            <v>Adm.omk</v>
          </cell>
          <cell r="V11349">
            <v>32.159999999999997</v>
          </cell>
        </row>
        <row r="11350">
          <cell r="A11350" t="str">
            <v>RINGKØBING-SKJERN</v>
          </cell>
          <cell r="C11350" t="str">
            <v>FLEXTUR</v>
          </cell>
          <cell r="I11350" t="str">
            <v>EB</v>
          </cell>
          <cell r="V11350">
            <v>217</v>
          </cell>
        </row>
        <row r="11351">
          <cell r="A11351" t="str">
            <v>RINGKØBING-SKJERN</v>
          </cell>
          <cell r="C11351" t="str">
            <v>FLEXTUR</v>
          </cell>
          <cell r="I11351" t="str">
            <v>Ture</v>
          </cell>
          <cell r="V11351">
            <v>1</v>
          </cell>
        </row>
        <row r="11352">
          <cell r="A11352" t="str">
            <v>RINGKØBING-SKJERN</v>
          </cell>
          <cell r="C11352" t="str">
            <v>FLEXTUR</v>
          </cell>
          <cell r="I11352" t="str">
            <v>Rejselængde</v>
          </cell>
          <cell r="V11352">
            <v>31</v>
          </cell>
        </row>
        <row r="11353">
          <cell r="A11353" t="str">
            <v>RINGKØBING-SKJERN</v>
          </cell>
          <cell r="C11353" t="str">
            <v>FLEXTUR</v>
          </cell>
          <cell r="I11353" t="str">
            <v>Passagerer</v>
          </cell>
          <cell r="V11353">
            <v>1</v>
          </cell>
        </row>
        <row r="11354">
          <cell r="A11354" t="str">
            <v>RINGKØBING-SKJERN</v>
          </cell>
          <cell r="C11354" t="str">
            <v>FLEXTUR</v>
          </cell>
          <cell r="I11354" t="str">
            <v>Netto</v>
          </cell>
          <cell r="V11354">
            <v>93578.020000000019</v>
          </cell>
        </row>
        <row r="11355">
          <cell r="A11355" t="str">
            <v>RINGKØBING-SKJERN</v>
          </cell>
          <cell r="C11355" t="str">
            <v>FLEXTUR</v>
          </cell>
          <cell r="I11355" t="str">
            <v>Adm.omk</v>
          </cell>
          <cell r="V11355">
            <v>23991.360000000001</v>
          </cell>
        </row>
        <row r="11356">
          <cell r="A11356" t="str">
            <v>RINGKØBING-SKJERN</v>
          </cell>
          <cell r="C11356" t="str">
            <v>FLEXTUR</v>
          </cell>
          <cell r="I11356" t="str">
            <v>EB</v>
          </cell>
          <cell r="V11356">
            <v>55713</v>
          </cell>
        </row>
        <row r="11357">
          <cell r="A11357" t="str">
            <v>RINGKØBING-SKJERN</v>
          </cell>
          <cell r="C11357" t="str">
            <v>FLEXTUR</v>
          </cell>
          <cell r="I11357" t="str">
            <v>Ture</v>
          </cell>
          <cell r="V11357">
            <v>746</v>
          </cell>
        </row>
        <row r="11358">
          <cell r="A11358" t="str">
            <v>RINGKØBING-SKJERN</v>
          </cell>
          <cell r="C11358" t="str">
            <v>FLEXTUR</v>
          </cell>
          <cell r="I11358" t="str">
            <v>Rejselængde</v>
          </cell>
          <cell r="V11358">
            <v>6568</v>
          </cell>
        </row>
        <row r="11359">
          <cell r="A11359" t="str">
            <v>RINGKØBING-SKJERN</v>
          </cell>
          <cell r="C11359" t="str">
            <v>FLEXTUR</v>
          </cell>
          <cell r="I11359" t="str">
            <v>Passagerer</v>
          </cell>
          <cell r="V11359">
            <v>896</v>
          </cell>
        </row>
        <row r="11360">
          <cell r="A11360" t="str">
            <v>RINGKØBING-SKJERN</v>
          </cell>
          <cell r="C11360" t="str">
            <v>FLEXTUR</v>
          </cell>
          <cell r="I11360" t="str">
            <v>Netto</v>
          </cell>
          <cell r="V11360">
            <v>93132.88</v>
          </cell>
        </row>
        <row r="11361">
          <cell r="A11361" t="str">
            <v>RINGKØBING-SKJERN</v>
          </cell>
          <cell r="C11361" t="str">
            <v>FLEXTUR</v>
          </cell>
          <cell r="I11361" t="str">
            <v>Adm.omk</v>
          </cell>
          <cell r="V11361">
            <v>23219.52</v>
          </cell>
        </row>
        <row r="11362">
          <cell r="A11362" t="str">
            <v>RINGKØBING-SKJERN</v>
          </cell>
          <cell r="C11362" t="str">
            <v>FLEXTUR</v>
          </cell>
          <cell r="I11362" t="str">
            <v>EB</v>
          </cell>
          <cell r="V11362">
            <v>56018</v>
          </cell>
        </row>
        <row r="11363">
          <cell r="A11363" t="str">
            <v>RINGKØBING-SKJERN</v>
          </cell>
          <cell r="C11363" t="str">
            <v>FLEXTUR</v>
          </cell>
          <cell r="I11363" t="str">
            <v>Ture</v>
          </cell>
          <cell r="V11363">
            <v>722</v>
          </cell>
        </row>
        <row r="11364">
          <cell r="A11364" t="str">
            <v>RINGKØBING-SKJERN</v>
          </cell>
          <cell r="C11364" t="str">
            <v>FLEXTUR</v>
          </cell>
          <cell r="I11364" t="str">
            <v>Rejselængde</v>
          </cell>
          <cell r="V11364">
            <v>7141</v>
          </cell>
        </row>
        <row r="11365">
          <cell r="A11365" t="str">
            <v>RINGKØBING-SKJERN</v>
          </cell>
          <cell r="C11365" t="str">
            <v>FLEXTUR</v>
          </cell>
          <cell r="I11365" t="str">
            <v>Passagerer</v>
          </cell>
          <cell r="V11365">
            <v>902</v>
          </cell>
        </row>
        <row r="11366">
          <cell r="A11366" t="str">
            <v>RINGKØBING-SKJERN</v>
          </cell>
          <cell r="C11366" t="str">
            <v>FLEXTUR</v>
          </cell>
          <cell r="I11366" t="str">
            <v>Netto</v>
          </cell>
          <cell r="V11366">
            <v>2833.71</v>
          </cell>
        </row>
        <row r="11367">
          <cell r="A11367" t="str">
            <v>RINGKØBING-SKJERN</v>
          </cell>
          <cell r="C11367" t="str">
            <v>FLEXTUR</v>
          </cell>
          <cell r="I11367" t="str">
            <v>Adm.omk</v>
          </cell>
          <cell r="V11367">
            <v>932.63999999999987</v>
          </cell>
        </row>
        <row r="11368">
          <cell r="A11368" t="str">
            <v>RINGKØBING-SKJERN</v>
          </cell>
          <cell r="C11368" t="str">
            <v>FLEXTUR</v>
          </cell>
          <cell r="I11368" t="str">
            <v>EB</v>
          </cell>
          <cell r="V11368">
            <v>4522</v>
          </cell>
        </row>
        <row r="11369">
          <cell r="A11369" t="str">
            <v>RINGKØBING-SKJERN</v>
          </cell>
          <cell r="C11369" t="str">
            <v>FLEXTUR</v>
          </cell>
          <cell r="I11369" t="str">
            <v>Ture</v>
          </cell>
          <cell r="V11369">
            <v>29</v>
          </cell>
        </row>
        <row r="11370">
          <cell r="A11370" t="str">
            <v>RINGKØBING-SKJERN</v>
          </cell>
          <cell r="C11370" t="str">
            <v>FLEXTUR</v>
          </cell>
          <cell r="I11370" t="str">
            <v>Rejselængde</v>
          </cell>
          <cell r="V11370">
            <v>646</v>
          </cell>
        </row>
        <row r="11371">
          <cell r="A11371" t="str">
            <v>RINGKØBING-SKJERN</v>
          </cell>
          <cell r="C11371" t="str">
            <v>FLEXTUR</v>
          </cell>
          <cell r="I11371" t="str">
            <v>Passagerer</v>
          </cell>
          <cell r="V11371">
            <v>29</v>
          </cell>
        </row>
        <row r="11372">
          <cell r="A11372" t="str">
            <v>RINGKØBING-SKJERN</v>
          </cell>
          <cell r="C11372" t="str">
            <v>FLEXTUR</v>
          </cell>
          <cell r="I11372" t="str">
            <v>Netto</v>
          </cell>
          <cell r="V11372">
            <v>21499.380000000005</v>
          </cell>
        </row>
        <row r="11373">
          <cell r="A11373" t="str">
            <v>RINGKØBING-SKJERN</v>
          </cell>
          <cell r="C11373" t="str">
            <v>FLEXTUR</v>
          </cell>
          <cell r="I11373" t="str">
            <v>Adm.omk</v>
          </cell>
          <cell r="V11373">
            <v>3376.8</v>
          </cell>
        </row>
        <row r="11374">
          <cell r="A11374" t="str">
            <v>RINGKØBING-SKJERN</v>
          </cell>
          <cell r="C11374" t="str">
            <v>FLEXTUR</v>
          </cell>
          <cell r="I11374" t="str">
            <v>EB</v>
          </cell>
          <cell r="V11374">
            <v>17081</v>
          </cell>
        </row>
        <row r="11375">
          <cell r="A11375" t="str">
            <v>RINGKØBING-SKJERN</v>
          </cell>
          <cell r="C11375" t="str">
            <v>FLEXTUR</v>
          </cell>
          <cell r="I11375" t="str">
            <v>Ture</v>
          </cell>
          <cell r="V11375">
            <v>105</v>
          </cell>
        </row>
        <row r="11376">
          <cell r="A11376" t="str">
            <v>RINGKØBING-SKJERN</v>
          </cell>
          <cell r="C11376" t="str">
            <v>FLEXTUR</v>
          </cell>
          <cell r="I11376" t="str">
            <v>Rejselængde</v>
          </cell>
          <cell r="V11376">
            <v>2070</v>
          </cell>
        </row>
        <row r="11377">
          <cell r="A11377" t="str">
            <v>RINGKØBING-SKJERN</v>
          </cell>
          <cell r="C11377" t="str">
            <v>FLEXTUR</v>
          </cell>
          <cell r="I11377" t="str">
            <v>Passagerer</v>
          </cell>
          <cell r="V11377">
            <v>129</v>
          </cell>
        </row>
        <row r="11378">
          <cell r="A11378" t="str">
            <v>RINGKØBING-SKJERN</v>
          </cell>
          <cell r="C11378" t="str">
            <v>HANDICAP</v>
          </cell>
          <cell r="I11378" t="str">
            <v>Netto</v>
          </cell>
          <cell r="V11378">
            <v>5006.95</v>
          </cell>
        </row>
        <row r="11379">
          <cell r="A11379" t="str">
            <v>RINGKØBING-SKJERN</v>
          </cell>
          <cell r="C11379" t="str">
            <v>HANDICAP</v>
          </cell>
          <cell r="I11379" t="str">
            <v>Adm.omk</v>
          </cell>
          <cell r="V11379">
            <v>0</v>
          </cell>
        </row>
        <row r="11380">
          <cell r="A11380" t="str">
            <v>RINGKØBING-SKJERN</v>
          </cell>
          <cell r="C11380" t="str">
            <v>HANDICAP</v>
          </cell>
          <cell r="I11380" t="str">
            <v>EB</v>
          </cell>
          <cell r="V11380">
            <v>0</v>
          </cell>
        </row>
        <row r="11381">
          <cell r="A11381" t="str">
            <v>RINGKØBING-SKJERN</v>
          </cell>
          <cell r="C11381" t="str">
            <v>HANDICAP</v>
          </cell>
          <cell r="I11381" t="str">
            <v>Ture</v>
          </cell>
          <cell r="V11381">
            <v>11</v>
          </cell>
        </row>
        <row r="11382">
          <cell r="A11382" t="str">
            <v>RINGKØBING-SKJERN</v>
          </cell>
          <cell r="C11382" t="str">
            <v>HANDICAP</v>
          </cell>
          <cell r="I11382" t="str">
            <v>Rejselængde</v>
          </cell>
          <cell r="V11382">
            <v>400</v>
          </cell>
        </row>
        <row r="11383">
          <cell r="A11383" t="str">
            <v>RINGKØBING-SKJERN</v>
          </cell>
          <cell r="C11383" t="str">
            <v>HANDICAP</v>
          </cell>
          <cell r="I11383" t="str">
            <v>Passagerer</v>
          </cell>
          <cell r="V11383">
            <v>15</v>
          </cell>
        </row>
        <row r="11384">
          <cell r="A11384" t="str">
            <v>RINGKØBING-SKJERN</v>
          </cell>
          <cell r="C11384" t="str">
            <v>HANDICAP</v>
          </cell>
          <cell r="I11384" t="str">
            <v>Netto</v>
          </cell>
          <cell r="V11384">
            <v>8659.4900000000016</v>
          </cell>
        </row>
        <row r="11385">
          <cell r="A11385" t="str">
            <v>RINGKØBING-SKJERN</v>
          </cell>
          <cell r="C11385" t="str">
            <v>HANDICAP</v>
          </cell>
          <cell r="I11385" t="str">
            <v>Adm.omk</v>
          </cell>
          <cell r="V11385">
            <v>0</v>
          </cell>
        </row>
        <row r="11386">
          <cell r="A11386" t="str">
            <v>RINGKØBING-SKJERN</v>
          </cell>
          <cell r="C11386" t="str">
            <v>HANDICAP</v>
          </cell>
          <cell r="I11386" t="str">
            <v>EB</v>
          </cell>
          <cell r="V11386">
            <v>0</v>
          </cell>
        </row>
        <row r="11387">
          <cell r="A11387" t="str">
            <v>RINGKØBING-SKJERN</v>
          </cell>
          <cell r="C11387" t="str">
            <v>HANDICAP</v>
          </cell>
          <cell r="I11387" t="str">
            <v>Ture</v>
          </cell>
          <cell r="V11387">
            <v>23</v>
          </cell>
        </row>
        <row r="11388">
          <cell r="A11388" t="str">
            <v>RINGKØBING-SKJERN</v>
          </cell>
          <cell r="C11388" t="str">
            <v>HANDICAP</v>
          </cell>
          <cell r="I11388" t="str">
            <v>Rejselængde</v>
          </cell>
          <cell r="V11388">
            <v>569</v>
          </cell>
        </row>
        <row r="11389">
          <cell r="A11389" t="str">
            <v>RINGKØBING-SKJERN</v>
          </cell>
          <cell r="C11389" t="str">
            <v>HANDICAP</v>
          </cell>
          <cell r="I11389" t="str">
            <v>Passagerer</v>
          </cell>
          <cell r="V11389">
            <v>24</v>
          </cell>
        </row>
        <row r="11390">
          <cell r="A11390" t="str">
            <v>RINGKØBING-SKJERN</v>
          </cell>
          <cell r="C11390" t="str">
            <v>HANDICAP</v>
          </cell>
          <cell r="I11390" t="str">
            <v>Netto</v>
          </cell>
          <cell r="V11390">
            <v>-250</v>
          </cell>
        </row>
        <row r="11391">
          <cell r="A11391" t="str">
            <v>RINGKØBING-SKJERN</v>
          </cell>
          <cell r="C11391" t="str">
            <v>HANDICAP</v>
          </cell>
          <cell r="I11391" t="str">
            <v>Adm.omk</v>
          </cell>
          <cell r="V11391">
            <v>0</v>
          </cell>
        </row>
        <row r="11392">
          <cell r="A11392" t="str">
            <v>RINGKØBING-SKJERN</v>
          </cell>
          <cell r="C11392" t="str">
            <v>HANDICAP</v>
          </cell>
          <cell r="I11392" t="str">
            <v>EB</v>
          </cell>
          <cell r="V11392">
            <v>250</v>
          </cell>
        </row>
        <row r="11393">
          <cell r="A11393" t="str">
            <v>RINGKØBING-SKJERN</v>
          </cell>
          <cell r="C11393" t="str">
            <v>HANDICAP</v>
          </cell>
          <cell r="I11393" t="str">
            <v>Ture</v>
          </cell>
          <cell r="V11393">
            <v>1</v>
          </cell>
        </row>
        <row r="11394">
          <cell r="A11394" t="str">
            <v>RINGKØBING-SKJERN</v>
          </cell>
          <cell r="C11394" t="str">
            <v>HANDICAP</v>
          </cell>
          <cell r="I11394" t="str">
            <v>Rejselængde</v>
          </cell>
          <cell r="V11394">
            <v>47</v>
          </cell>
        </row>
        <row r="11395">
          <cell r="A11395" t="str">
            <v>RINGKØBING-SKJERN</v>
          </cell>
          <cell r="C11395" t="str">
            <v>HANDICAP</v>
          </cell>
          <cell r="I11395" t="str">
            <v>Passagerer</v>
          </cell>
          <cell r="V11395">
            <v>1</v>
          </cell>
        </row>
        <row r="11396">
          <cell r="A11396" t="str">
            <v>RINGKØBING-SKJERN</v>
          </cell>
          <cell r="C11396" t="str">
            <v>HANDICAP</v>
          </cell>
          <cell r="I11396" t="str">
            <v>Netto</v>
          </cell>
          <cell r="V11396">
            <v>629248.61999999988</v>
          </cell>
        </row>
        <row r="11397">
          <cell r="A11397" t="str">
            <v>RINGKØBING-SKJERN</v>
          </cell>
          <cell r="C11397" t="str">
            <v>HANDICAP</v>
          </cell>
          <cell r="I11397" t="str">
            <v>Adm.omk</v>
          </cell>
          <cell r="V11397">
            <v>0</v>
          </cell>
        </row>
        <row r="11398">
          <cell r="A11398" t="str">
            <v>RINGKØBING-SKJERN</v>
          </cell>
          <cell r="C11398" t="str">
            <v>HANDICAP</v>
          </cell>
          <cell r="I11398" t="str">
            <v>EB</v>
          </cell>
          <cell r="V11398">
            <v>82822</v>
          </cell>
        </row>
        <row r="11399">
          <cell r="A11399" t="str">
            <v>RINGKØBING-SKJERN</v>
          </cell>
          <cell r="C11399" t="str">
            <v>HANDICAP</v>
          </cell>
          <cell r="I11399" t="str">
            <v>Ture</v>
          </cell>
          <cell r="V11399">
            <v>1226</v>
          </cell>
        </row>
        <row r="11400">
          <cell r="A11400" t="str">
            <v>RINGKØBING-SKJERN</v>
          </cell>
          <cell r="C11400" t="str">
            <v>HANDICAP</v>
          </cell>
          <cell r="I11400" t="str">
            <v>Rejselængde</v>
          </cell>
          <cell r="V11400">
            <v>14714</v>
          </cell>
        </row>
        <row r="11401">
          <cell r="A11401" t="str">
            <v>RINGKØBING-SKJERN</v>
          </cell>
          <cell r="C11401" t="str">
            <v>HANDICAP</v>
          </cell>
          <cell r="I11401" t="str">
            <v>Passagerer</v>
          </cell>
          <cell r="V11401">
            <v>1464</v>
          </cell>
        </row>
        <row r="11402">
          <cell r="A11402" t="str">
            <v>RINGKØBING-SKJERN</v>
          </cell>
          <cell r="C11402" t="str">
            <v>HANDICAP</v>
          </cell>
          <cell r="I11402" t="str">
            <v>Netto</v>
          </cell>
          <cell r="V11402">
            <v>192278.46</v>
          </cell>
        </row>
        <row r="11403">
          <cell r="A11403" t="str">
            <v>RINGKØBING-SKJERN</v>
          </cell>
          <cell r="C11403" t="str">
            <v>HANDICAP</v>
          </cell>
          <cell r="I11403" t="str">
            <v>Adm.omk</v>
          </cell>
          <cell r="V11403">
            <v>0</v>
          </cell>
        </row>
        <row r="11404">
          <cell r="A11404" t="str">
            <v>RINGKØBING-SKJERN</v>
          </cell>
          <cell r="C11404" t="str">
            <v>HANDICAP</v>
          </cell>
          <cell r="I11404" t="str">
            <v>EB</v>
          </cell>
          <cell r="V11404">
            <v>55138</v>
          </cell>
        </row>
        <row r="11405">
          <cell r="A11405" t="str">
            <v>RINGKØBING-SKJERN</v>
          </cell>
          <cell r="C11405" t="str">
            <v>HANDICAP</v>
          </cell>
          <cell r="I11405" t="str">
            <v>Ture</v>
          </cell>
          <cell r="V11405">
            <v>777</v>
          </cell>
        </row>
        <row r="11406">
          <cell r="A11406" t="str">
            <v>RINGKØBING-SKJERN</v>
          </cell>
          <cell r="C11406" t="str">
            <v>HANDICAP</v>
          </cell>
          <cell r="I11406" t="str">
            <v>Rejselængde</v>
          </cell>
          <cell r="V11406">
            <v>10320</v>
          </cell>
        </row>
        <row r="11407">
          <cell r="A11407" t="str">
            <v>RINGKØBING-SKJERN</v>
          </cell>
          <cell r="C11407" t="str">
            <v>HANDICAP</v>
          </cell>
          <cell r="I11407" t="str">
            <v>Passagerer</v>
          </cell>
          <cell r="V11407">
            <v>825</v>
          </cell>
        </row>
        <row r="11408">
          <cell r="A11408" t="str">
            <v>RINGKØBING-SKJERN</v>
          </cell>
          <cell r="C11408" t="str">
            <v>HANDICAP</v>
          </cell>
          <cell r="I11408" t="str">
            <v>Netto</v>
          </cell>
          <cell r="V11408">
            <v>917637.64</v>
          </cell>
        </row>
        <row r="11409">
          <cell r="A11409" t="str">
            <v>RINGKØBING-SKJERN</v>
          </cell>
          <cell r="C11409" t="str">
            <v>HANDICAP</v>
          </cell>
          <cell r="I11409" t="str">
            <v>Adm.omk</v>
          </cell>
          <cell r="V11409">
            <v>0</v>
          </cell>
        </row>
        <row r="11410">
          <cell r="A11410" t="str">
            <v>RINGKØBING-SKJERN</v>
          </cell>
          <cell r="C11410" t="str">
            <v>HANDICAP</v>
          </cell>
          <cell r="I11410" t="str">
            <v>EB</v>
          </cell>
          <cell r="V11410">
            <v>122054</v>
          </cell>
        </row>
        <row r="11411">
          <cell r="A11411" t="str">
            <v>RINGKØBING-SKJERN</v>
          </cell>
          <cell r="C11411" t="str">
            <v>HANDICAP</v>
          </cell>
          <cell r="I11411" t="str">
            <v>Ture</v>
          </cell>
          <cell r="V11411">
            <v>1708</v>
          </cell>
        </row>
        <row r="11412">
          <cell r="A11412" t="str">
            <v>RINGKØBING-SKJERN</v>
          </cell>
          <cell r="C11412" t="str">
            <v>HANDICAP</v>
          </cell>
          <cell r="I11412" t="str">
            <v>Rejselængde</v>
          </cell>
          <cell r="V11412">
            <v>22306</v>
          </cell>
        </row>
        <row r="11413">
          <cell r="A11413" t="str">
            <v>RINGKØBING-SKJERN</v>
          </cell>
          <cell r="C11413" t="str">
            <v>HANDICAP</v>
          </cell>
          <cell r="I11413" t="str">
            <v>Passagerer</v>
          </cell>
          <cell r="V11413">
            <v>1937</v>
          </cell>
        </row>
        <row r="11414">
          <cell r="A11414" t="str">
            <v>RINGKØBING-SKJERN</v>
          </cell>
          <cell r="C11414" t="str">
            <v>HANDICAP</v>
          </cell>
          <cell r="I11414" t="str">
            <v>Netto</v>
          </cell>
          <cell r="V11414">
            <v>361184.42000000004</v>
          </cell>
        </row>
        <row r="11415">
          <cell r="A11415" t="str">
            <v>RINGKØBING-SKJERN</v>
          </cell>
          <cell r="C11415" t="str">
            <v>HANDICAP</v>
          </cell>
          <cell r="I11415" t="str">
            <v>Adm.omk</v>
          </cell>
          <cell r="V11415">
            <v>0</v>
          </cell>
        </row>
        <row r="11416">
          <cell r="A11416" t="str">
            <v>RINGKØBING-SKJERN</v>
          </cell>
          <cell r="C11416" t="str">
            <v>HANDICAP</v>
          </cell>
          <cell r="I11416" t="str">
            <v>EB</v>
          </cell>
          <cell r="V11416">
            <v>90731</v>
          </cell>
        </row>
        <row r="11417">
          <cell r="A11417" t="str">
            <v>RINGKØBING-SKJERN</v>
          </cell>
          <cell r="C11417" t="str">
            <v>HANDICAP</v>
          </cell>
          <cell r="I11417" t="str">
            <v>Ture</v>
          </cell>
          <cell r="V11417">
            <v>1165</v>
          </cell>
        </row>
        <row r="11418">
          <cell r="A11418" t="str">
            <v>RINGKØBING-SKJERN</v>
          </cell>
          <cell r="C11418" t="str">
            <v>HANDICAP</v>
          </cell>
          <cell r="I11418" t="str">
            <v>Rejselængde</v>
          </cell>
          <cell r="V11418">
            <v>16037</v>
          </cell>
        </row>
        <row r="11419">
          <cell r="A11419" t="str">
            <v>RINGKØBING-SKJERN</v>
          </cell>
          <cell r="C11419" t="str">
            <v>HANDICAP</v>
          </cell>
          <cell r="I11419" t="str">
            <v>Passagerer</v>
          </cell>
          <cell r="V11419">
            <v>1235</v>
          </cell>
        </row>
        <row r="11420">
          <cell r="A11420" t="str">
            <v>RINGKØBING-SKJERN</v>
          </cell>
          <cell r="C11420" t="str">
            <v>HANDICAP</v>
          </cell>
          <cell r="I11420" t="str">
            <v>Netto</v>
          </cell>
          <cell r="V11420">
            <v>89771.88</v>
          </cell>
        </row>
        <row r="11421">
          <cell r="A11421" t="str">
            <v>RINGKØBING-SKJERN</v>
          </cell>
          <cell r="C11421" t="str">
            <v>HANDICAP</v>
          </cell>
          <cell r="I11421" t="str">
            <v>Adm.omk</v>
          </cell>
          <cell r="V11421">
            <v>0</v>
          </cell>
        </row>
        <row r="11422">
          <cell r="A11422" t="str">
            <v>RINGKØBING-SKJERN</v>
          </cell>
          <cell r="C11422" t="str">
            <v>HANDICAP</v>
          </cell>
          <cell r="I11422" t="str">
            <v>EB</v>
          </cell>
          <cell r="V11422">
            <v>15984</v>
          </cell>
        </row>
        <row r="11423">
          <cell r="A11423" t="str">
            <v>RINGKØBING-SKJERN</v>
          </cell>
          <cell r="C11423" t="str">
            <v>HANDICAP</v>
          </cell>
          <cell r="I11423" t="str">
            <v>Ture</v>
          </cell>
          <cell r="V11423">
            <v>198</v>
          </cell>
        </row>
        <row r="11424">
          <cell r="A11424" t="str">
            <v>RINGKØBING-SKJERN</v>
          </cell>
          <cell r="C11424" t="str">
            <v>HANDICAP</v>
          </cell>
          <cell r="I11424" t="str">
            <v>Rejselængde</v>
          </cell>
          <cell r="V11424">
            <v>3865</v>
          </cell>
        </row>
        <row r="11425">
          <cell r="A11425" t="str">
            <v>RINGKØBING-SKJERN</v>
          </cell>
          <cell r="C11425" t="str">
            <v>HANDICAP</v>
          </cell>
          <cell r="I11425" t="str">
            <v>Passagerer</v>
          </cell>
          <cell r="V11425">
            <v>207</v>
          </cell>
        </row>
        <row r="11426">
          <cell r="A11426" t="str">
            <v>RINGKØBING-SKJERN</v>
          </cell>
          <cell r="C11426" t="str">
            <v>HANDICAP</v>
          </cell>
          <cell r="I11426" t="str">
            <v>Netto</v>
          </cell>
          <cell r="V11426">
            <v>50741.01999999999</v>
          </cell>
        </row>
        <row r="11427">
          <cell r="A11427" t="str">
            <v>RINGKØBING-SKJERN</v>
          </cell>
          <cell r="C11427" t="str">
            <v>HANDICAP</v>
          </cell>
          <cell r="I11427" t="str">
            <v>Adm.omk</v>
          </cell>
          <cell r="V11427">
            <v>0</v>
          </cell>
        </row>
        <row r="11428">
          <cell r="A11428" t="str">
            <v>RINGKØBING-SKJERN</v>
          </cell>
          <cell r="C11428" t="str">
            <v>HANDICAP</v>
          </cell>
          <cell r="I11428" t="str">
            <v>EB</v>
          </cell>
          <cell r="V11428">
            <v>16794</v>
          </cell>
        </row>
        <row r="11429">
          <cell r="A11429" t="str">
            <v>RINGKØBING-SKJERN</v>
          </cell>
          <cell r="C11429" t="str">
            <v>HANDICAP</v>
          </cell>
          <cell r="I11429" t="str">
            <v>Ture</v>
          </cell>
          <cell r="V11429">
            <v>147</v>
          </cell>
        </row>
        <row r="11430">
          <cell r="A11430" t="str">
            <v>RINGKØBING-SKJERN</v>
          </cell>
          <cell r="C11430" t="str">
            <v>HANDICAP</v>
          </cell>
          <cell r="I11430" t="str">
            <v>Rejselængde</v>
          </cell>
          <cell r="V11430">
            <v>3858</v>
          </cell>
        </row>
        <row r="11431">
          <cell r="A11431" t="str">
            <v>RINGKØBING-SKJERN</v>
          </cell>
          <cell r="C11431" t="str">
            <v>HANDICAP</v>
          </cell>
          <cell r="I11431" t="str">
            <v>Passagerer</v>
          </cell>
          <cell r="V11431">
            <v>151</v>
          </cell>
        </row>
        <row r="11432">
          <cell r="A11432" t="str">
            <v>RINGKØBING-SKJERN</v>
          </cell>
          <cell r="C11432" t="str">
            <v>PLUSTUR</v>
          </cell>
          <cell r="I11432" t="str">
            <v>Netto</v>
          </cell>
          <cell r="V11432">
            <v>238402.85</v>
          </cell>
        </row>
        <row r="11433">
          <cell r="A11433" t="str">
            <v>RINGKØBING-SKJERN</v>
          </cell>
          <cell r="C11433" t="str">
            <v>PLUSTUR</v>
          </cell>
          <cell r="I11433" t="str">
            <v>Adm.omk</v>
          </cell>
          <cell r="V11433">
            <v>41357.760000000009</v>
          </cell>
        </row>
        <row r="11434">
          <cell r="A11434" t="str">
            <v>RINGKØBING-SKJERN</v>
          </cell>
          <cell r="C11434" t="str">
            <v>PLUSTUR</v>
          </cell>
          <cell r="I11434" t="str">
            <v>EB</v>
          </cell>
          <cell r="V11434">
            <v>34709</v>
          </cell>
        </row>
        <row r="11435">
          <cell r="A11435" t="str">
            <v>RINGKØBING-SKJERN</v>
          </cell>
          <cell r="C11435" t="str">
            <v>PLUSTUR</v>
          </cell>
          <cell r="I11435" t="str">
            <v>Ture</v>
          </cell>
          <cell r="V11435">
            <v>1286</v>
          </cell>
        </row>
        <row r="11436">
          <cell r="A11436" t="str">
            <v>RINGKØBING-SKJERN</v>
          </cell>
          <cell r="C11436" t="str">
            <v>PLUSTUR</v>
          </cell>
          <cell r="I11436" t="str">
            <v>Rejselængde</v>
          </cell>
          <cell r="V11436">
            <v>11978</v>
          </cell>
        </row>
        <row r="11437">
          <cell r="A11437" t="str">
            <v>RINGKØBING-SKJERN</v>
          </cell>
          <cell r="C11437" t="str">
            <v>PLUSTUR</v>
          </cell>
          <cell r="I11437" t="str">
            <v>Passagerer</v>
          </cell>
          <cell r="V11437">
            <v>1530</v>
          </cell>
        </row>
        <row r="11438">
          <cell r="A11438" t="str">
            <v>RINGKØBING-SKJERN</v>
          </cell>
          <cell r="C11438" t="str">
            <v>PLUSTUR</v>
          </cell>
          <cell r="I11438" t="str">
            <v>Netto</v>
          </cell>
          <cell r="V11438">
            <v>168759.11000000002</v>
          </cell>
        </row>
        <row r="11439">
          <cell r="A11439" t="str">
            <v>RINGKØBING-SKJERN</v>
          </cell>
          <cell r="C11439" t="str">
            <v>PLUSTUR</v>
          </cell>
          <cell r="I11439" t="str">
            <v>Adm.omk</v>
          </cell>
          <cell r="V11439">
            <v>29555.039999999997</v>
          </cell>
        </row>
        <row r="11440">
          <cell r="A11440" t="str">
            <v>RINGKØBING-SKJERN</v>
          </cell>
          <cell r="C11440" t="str">
            <v>PLUSTUR</v>
          </cell>
          <cell r="I11440" t="str">
            <v>EB</v>
          </cell>
          <cell r="V11440">
            <v>22806</v>
          </cell>
        </row>
        <row r="11441">
          <cell r="A11441" t="str">
            <v>RINGKØBING-SKJERN</v>
          </cell>
          <cell r="C11441" t="str">
            <v>PLUSTUR</v>
          </cell>
          <cell r="I11441" t="str">
            <v>Ture</v>
          </cell>
          <cell r="V11441">
            <v>919</v>
          </cell>
        </row>
        <row r="11442">
          <cell r="A11442" t="str">
            <v>RINGKØBING-SKJERN</v>
          </cell>
          <cell r="C11442" t="str">
            <v>PLUSTUR</v>
          </cell>
          <cell r="I11442" t="str">
            <v>Rejselængde</v>
          </cell>
          <cell r="V11442">
            <v>8359</v>
          </cell>
        </row>
        <row r="11443">
          <cell r="A11443" t="str">
            <v>RINGKØBING-SKJERN</v>
          </cell>
          <cell r="C11443" t="str">
            <v>PLUSTUR</v>
          </cell>
          <cell r="I11443" t="str">
            <v>Passagerer</v>
          </cell>
          <cell r="V11443">
            <v>1144</v>
          </cell>
        </row>
        <row r="11444">
          <cell r="A11444" t="str">
            <v>RINGKØBING-SKJERN</v>
          </cell>
          <cell r="C11444" t="str">
            <v>PLUSTUR</v>
          </cell>
          <cell r="I11444" t="str">
            <v>Netto</v>
          </cell>
          <cell r="V11444">
            <v>2353.29</v>
          </cell>
        </row>
        <row r="11445">
          <cell r="A11445" t="str">
            <v>RINGKØBING-SKJERN</v>
          </cell>
          <cell r="C11445" t="str">
            <v>PLUSTUR</v>
          </cell>
          <cell r="I11445" t="str">
            <v>Adm.omk</v>
          </cell>
          <cell r="V11445">
            <v>192.95999999999998</v>
          </cell>
        </row>
        <row r="11446">
          <cell r="A11446" t="str">
            <v>RINGKØBING-SKJERN</v>
          </cell>
          <cell r="C11446" t="str">
            <v>PLUSTUR</v>
          </cell>
          <cell r="I11446" t="str">
            <v>EB</v>
          </cell>
          <cell r="V11446">
            <v>447</v>
          </cell>
        </row>
        <row r="11447">
          <cell r="A11447" t="str">
            <v>RINGKØBING-SKJERN</v>
          </cell>
          <cell r="C11447" t="str">
            <v>PLUSTUR</v>
          </cell>
          <cell r="I11447" t="str">
            <v>Ture</v>
          </cell>
          <cell r="V11447">
            <v>6</v>
          </cell>
        </row>
        <row r="11448">
          <cell r="A11448" t="str">
            <v>RINGKØBING-SKJERN</v>
          </cell>
          <cell r="C11448" t="str">
            <v>PLUSTUR</v>
          </cell>
          <cell r="I11448" t="str">
            <v>Rejselængde</v>
          </cell>
          <cell r="V11448">
            <v>106</v>
          </cell>
        </row>
        <row r="11449">
          <cell r="A11449" t="str">
            <v>RINGKØBING-SKJERN</v>
          </cell>
          <cell r="C11449" t="str">
            <v>PLUSTUR</v>
          </cell>
          <cell r="I11449" t="str">
            <v>Passagerer</v>
          </cell>
          <cell r="V11449">
            <v>9</v>
          </cell>
        </row>
        <row r="11450">
          <cell r="A11450" t="str">
            <v>RINGKØBING-SKJERN</v>
          </cell>
          <cell r="C11450" t="str">
            <v>PLUSTUR</v>
          </cell>
          <cell r="I11450" t="str">
            <v>Netto</v>
          </cell>
          <cell r="V11450">
            <v>559.04999999999995</v>
          </cell>
        </row>
        <row r="11451">
          <cell r="A11451" t="str">
            <v>RINGKØBING-SKJERN</v>
          </cell>
          <cell r="C11451" t="str">
            <v>PLUSTUR</v>
          </cell>
          <cell r="I11451" t="str">
            <v>Adm.omk</v>
          </cell>
          <cell r="V11451">
            <v>128.63999999999999</v>
          </cell>
        </row>
        <row r="11452">
          <cell r="A11452" t="str">
            <v>RINGKØBING-SKJERN</v>
          </cell>
          <cell r="C11452" t="str">
            <v>PLUSTUR</v>
          </cell>
          <cell r="I11452" t="str">
            <v>EB</v>
          </cell>
          <cell r="V11452">
            <v>251</v>
          </cell>
        </row>
        <row r="11453">
          <cell r="A11453" t="str">
            <v>RINGKØBING-SKJERN</v>
          </cell>
          <cell r="C11453" t="str">
            <v>PLUSTUR</v>
          </cell>
          <cell r="I11453" t="str">
            <v>Ture</v>
          </cell>
          <cell r="V11453">
            <v>4</v>
          </cell>
        </row>
        <row r="11454">
          <cell r="A11454" t="str">
            <v>RINGKØBING-SKJERN</v>
          </cell>
          <cell r="C11454" t="str">
            <v>PLUSTUR</v>
          </cell>
          <cell r="I11454" t="str">
            <v>Rejselængde</v>
          </cell>
          <cell r="V11454">
            <v>35</v>
          </cell>
        </row>
        <row r="11455">
          <cell r="A11455" t="str">
            <v>RINGKØBING-SKJERN</v>
          </cell>
          <cell r="C11455" t="str">
            <v>PLUSTUR</v>
          </cell>
          <cell r="I11455" t="str">
            <v>Passagerer</v>
          </cell>
          <cell r="V11455">
            <v>8</v>
          </cell>
        </row>
        <row r="11456">
          <cell r="A11456" t="str">
            <v>RINGKØBING-SKJERN</v>
          </cell>
          <cell r="C11456" t="str">
            <v>PLUSTUR</v>
          </cell>
          <cell r="I11456" t="str">
            <v>Netto</v>
          </cell>
          <cell r="V11456">
            <v>-102.43</v>
          </cell>
        </row>
        <row r="11457">
          <cell r="A11457" t="str">
            <v>RINGKØBING-SKJERN</v>
          </cell>
          <cell r="C11457" t="str">
            <v>PLUSTUR</v>
          </cell>
          <cell r="I11457" t="str">
            <v>Adm.omk</v>
          </cell>
          <cell r="V11457">
            <v>32.159999999999997</v>
          </cell>
        </row>
        <row r="11458">
          <cell r="A11458" t="str">
            <v>RINGKØBING-SKJERN</v>
          </cell>
          <cell r="C11458" t="str">
            <v>PLUSTUR</v>
          </cell>
          <cell r="I11458" t="str">
            <v>EB</v>
          </cell>
          <cell r="V11458">
            <v>154</v>
          </cell>
        </row>
        <row r="11459">
          <cell r="A11459" t="str">
            <v>RINGKØBING-SKJERN</v>
          </cell>
          <cell r="C11459" t="str">
            <v>PLUSTUR</v>
          </cell>
          <cell r="I11459" t="str">
            <v>Ture</v>
          </cell>
          <cell r="V11459">
            <v>1</v>
          </cell>
        </row>
        <row r="11460">
          <cell r="A11460" t="str">
            <v>RINGKØBING-SKJERN</v>
          </cell>
          <cell r="C11460" t="str">
            <v>PLUSTUR</v>
          </cell>
          <cell r="I11460" t="str">
            <v>Rejselængde</v>
          </cell>
          <cell r="V11460">
            <v>11</v>
          </cell>
        </row>
        <row r="11461">
          <cell r="A11461" t="str">
            <v>RINGKØBING-SKJERN</v>
          </cell>
          <cell r="C11461" t="str">
            <v>PLUSTUR</v>
          </cell>
          <cell r="I11461" t="str">
            <v>Passagerer</v>
          </cell>
          <cell r="V11461">
            <v>1</v>
          </cell>
        </row>
        <row r="11462">
          <cell r="A11462" t="str">
            <v>RINGKØBING-SKJERN</v>
          </cell>
          <cell r="C11462" t="str">
            <v>TELETAXI</v>
          </cell>
          <cell r="I11462" t="str">
            <v>Netto</v>
          </cell>
          <cell r="V11462">
            <v>208.97</v>
          </cell>
        </row>
        <row r="11463">
          <cell r="A11463" t="str">
            <v>RINGKØBING-SKJERN</v>
          </cell>
          <cell r="C11463" t="str">
            <v>TELETAXI</v>
          </cell>
          <cell r="I11463" t="str">
            <v>Adm.omk</v>
          </cell>
          <cell r="V11463">
            <v>64.319999999999993</v>
          </cell>
        </row>
        <row r="11464">
          <cell r="A11464" t="str">
            <v>RINGKØBING-SKJERN</v>
          </cell>
          <cell r="C11464" t="str">
            <v>TELETAXI</v>
          </cell>
          <cell r="I11464" t="str">
            <v>EB</v>
          </cell>
          <cell r="V11464">
            <v>0</v>
          </cell>
        </row>
        <row r="11465">
          <cell r="A11465" t="str">
            <v>RINGKØBING-SKJERN</v>
          </cell>
          <cell r="C11465" t="str">
            <v>TELETAXI</v>
          </cell>
          <cell r="I11465" t="str">
            <v>Ture</v>
          </cell>
          <cell r="V11465">
            <v>2</v>
          </cell>
        </row>
        <row r="11466">
          <cell r="A11466" t="str">
            <v>RINGKØBING-SKJERN</v>
          </cell>
          <cell r="C11466" t="str">
            <v>TELETAXI</v>
          </cell>
          <cell r="I11466" t="str">
            <v>Rejselængde</v>
          </cell>
          <cell r="V11466">
            <v>20</v>
          </cell>
        </row>
        <row r="11467">
          <cell r="A11467" t="str">
            <v>RINGKØBING-SKJERN</v>
          </cell>
          <cell r="C11467" t="str">
            <v>TELETAXI</v>
          </cell>
          <cell r="I11467" t="str">
            <v>Passagerer</v>
          </cell>
          <cell r="V11467">
            <v>2</v>
          </cell>
        </row>
        <row r="11468">
          <cell r="A11468" t="str">
            <v>RINGKØBING-SKJERN</v>
          </cell>
          <cell r="C11468" t="str">
            <v>TELETAXI</v>
          </cell>
          <cell r="I11468" t="str">
            <v>Netto</v>
          </cell>
          <cell r="V11468">
            <v>438.33</v>
          </cell>
        </row>
        <row r="11469">
          <cell r="A11469" t="str">
            <v>RINGKØBING-SKJERN</v>
          </cell>
          <cell r="C11469" t="str">
            <v>TELETAXI</v>
          </cell>
          <cell r="I11469" t="str">
            <v>Adm.omk</v>
          </cell>
          <cell r="V11469">
            <v>64.319999999999993</v>
          </cell>
        </row>
        <row r="11470">
          <cell r="A11470" t="str">
            <v>RINGKØBING-SKJERN</v>
          </cell>
          <cell r="C11470" t="str">
            <v>TELETAXI</v>
          </cell>
          <cell r="I11470" t="str">
            <v>EB</v>
          </cell>
          <cell r="V11470">
            <v>0</v>
          </cell>
        </row>
        <row r="11471">
          <cell r="A11471" t="str">
            <v>RINGKØBING-SKJERN</v>
          </cell>
          <cell r="C11471" t="str">
            <v>TELETAXI</v>
          </cell>
          <cell r="I11471" t="str">
            <v>Ture</v>
          </cell>
          <cell r="V11471">
            <v>2</v>
          </cell>
        </row>
        <row r="11472">
          <cell r="A11472" t="str">
            <v>RINGKØBING-SKJERN</v>
          </cell>
          <cell r="C11472" t="str">
            <v>TELETAXI</v>
          </cell>
          <cell r="I11472" t="str">
            <v>Rejselængde</v>
          </cell>
          <cell r="V11472">
            <v>40</v>
          </cell>
        </row>
        <row r="11473">
          <cell r="A11473" t="str">
            <v>RINGKØBING-SKJERN</v>
          </cell>
          <cell r="C11473" t="str">
            <v>TELETAXI</v>
          </cell>
          <cell r="I11473" t="str">
            <v>Passagerer</v>
          </cell>
          <cell r="V11473">
            <v>2</v>
          </cell>
        </row>
        <row r="11474">
          <cell r="A11474" t="str">
            <v>RINGKØBING-SKJERN</v>
          </cell>
          <cell r="C11474" t="str">
            <v>TELETAXI</v>
          </cell>
          <cell r="I11474" t="str">
            <v>Netto</v>
          </cell>
          <cell r="V11474">
            <v>2890.18</v>
          </cell>
        </row>
        <row r="11475">
          <cell r="A11475" t="str">
            <v>RINGKØBING-SKJERN</v>
          </cell>
          <cell r="C11475" t="str">
            <v>TELETAXI</v>
          </cell>
          <cell r="I11475" t="str">
            <v>Adm.omk</v>
          </cell>
          <cell r="V11475">
            <v>289.44</v>
          </cell>
        </row>
        <row r="11476">
          <cell r="A11476" t="str">
            <v>RINGKØBING-SKJERN</v>
          </cell>
          <cell r="C11476" t="str">
            <v>TELETAXI</v>
          </cell>
          <cell r="I11476" t="str">
            <v>EB</v>
          </cell>
          <cell r="V11476">
            <v>394</v>
          </cell>
        </row>
        <row r="11477">
          <cell r="A11477" t="str">
            <v>RINGKØBING-SKJERN</v>
          </cell>
          <cell r="C11477" t="str">
            <v>TELETAXI</v>
          </cell>
          <cell r="I11477" t="str">
            <v>Ture</v>
          </cell>
          <cell r="V11477">
            <v>9</v>
          </cell>
        </row>
        <row r="11478">
          <cell r="A11478" t="str">
            <v>RINGKØBING-SKJERN</v>
          </cell>
          <cell r="C11478" t="str">
            <v>TELETAXI</v>
          </cell>
          <cell r="I11478" t="str">
            <v>Rejselængde</v>
          </cell>
          <cell r="V11478">
            <v>128</v>
          </cell>
        </row>
        <row r="11479">
          <cell r="A11479" t="str">
            <v>RINGKØBING-SKJERN</v>
          </cell>
          <cell r="C11479" t="str">
            <v>TELETAXI</v>
          </cell>
          <cell r="I11479" t="str">
            <v>Passagerer</v>
          </cell>
          <cell r="V11479">
            <v>12</v>
          </cell>
        </row>
        <row r="11480">
          <cell r="A11480" t="str">
            <v>RINGKØBING-SKJERN</v>
          </cell>
          <cell r="C11480" t="str">
            <v>TELETAXI</v>
          </cell>
          <cell r="I11480" t="str">
            <v>Netto</v>
          </cell>
          <cell r="V11480">
            <v>9820.41</v>
          </cell>
        </row>
        <row r="11481">
          <cell r="A11481" t="str">
            <v>RINGKØBING-SKJERN</v>
          </cell>
          <cell r="C11481" t="str">
            <v>TELETAXI</v>
          </cell>
          <cell r="I11481" t="str">
            <v>Adm.omk</v>
          </cell>
          <cell r="V11481">
            <v>996.95999999999992</v>
          </cell>
        </row>
        <row r="11482">
          <cell r="A11482" t="str">
            <v>RINGKØBING-SKJERN</v>
          </cell>
          <cell r="C11482" t="str">
            <v>TELETAXI</v>
          </cell>
          <cell r="I11482" t="str">
            <v>EB</v>
          </cell>
          <cell r="V11482">
            <v>84</v>
          </cell>
        </row>
        <row r="11483">
          <cell r="A11483" t="str">
            <v>RINGKØBING-SKJERN</v>
          </cell>
          <cell r="C11483" t="str">
            <v>TELETAXI</v>
          </cell>
          <cell r="I11483" t="str">
            <v>Ture</v>
          </cell>
          <cell r="V11483">
            <v>31</v>
          </cell>
        </row>
        <row r="11484">
          <cell r="A11484" t="str">
            <v>RINGKØBING-SKJERN</v>
          </cell>
          <cell r="C11484" t="str">
            <v>TELETAXI</v>
          </cell>
          <cell r="I11484" t="str">
            <v>Rejselængde</v>
          </cell>
          <cell r="V11484">
            <v>600</v>
          </cell>
        </row>
        <row r="11485">
          <cell r="A11485" t="str">
            <v>RINGKØBING-SKJERN</v>
          </cell>
          <cell r="C11485" t="str">
            <v>TELETAXI</v>
          </cell>
          <cell r="I11485" t="str">
            <v>Passagerer</v>
          </cell>
          <cell r="V11485">
            <v>31</v>
          </cell>
        </row>
        <row r="11486">
          <cell r="A11486" t="str">
            <v>RINGKØBING-SKJERN</v>
          </cell>
          <cell r="C11486" t="str">
            <v>TELETAXI</v>
          </cell>
          <cell r="I11486" t="str">
            <v>Netto</v>
          </cell>
          <cell r="V11486">
            <v>379.88</v>
          </cell>
        </row>
        <row r="11487">
          <cell r="A11487" t="str">
            <v>RINGKØBING-SKJERN</v>
          </cell>
          <cell r="C11487" t="str">
            <v>TELETAXI</v>
          </cell>
          <cell r="I11487" t="str">
            <v>Adm.omk</v>
          </cell>
          <cell r="V11487">
            <v>64.319999999999993</v>
          </cell>
        </row>
        <row r="11488">
          <cell r="A11488" t="str">
            <v>RINGKØBING-SKJERN</v>
          </cell>
          <cell r="C11488" t="str">
            <v>TELETAXI</v>
          </cell>
          <cell r="I11488" t="str">
            <v>EB</v>
          </cell>
          <cell r="V11488">
            <v>0</v>
          </cell>
        </row>
        <row r="11489">
          <cell r="A11489" t="str">
            <v>RINGKØBING-SKJERN</v>
          </cell>
          <cell r="C11489" t="str">
            <v>TELETAXI</v>
          </cell>
          <cell r="I11489" t="str">
            <v>Ture</v>
          </cell>
          <cell r="V11489">
            <v>2</v>
          </cell>
        </row>
        <row r="11490">
          <cell r="A11490" t="str">
            <v>RINGKØBING-SKJERN</v>
          </cell>
          <cell r="C11490" t="str">
            <v>TELETAXI</v>
          </cell>
          <cell r="I11490" t="str">
            <v>Rejselængde</v>
          </cell>
          <cell r="V11490">
            <v>30</v>
          </cell>
        </row>
        <row r="11491">
          <cell r="A11491" t="str">
            <v>RINGKØBING-SKJERN</v>
          </cell>
          <cell r="C11491" t="str">
            <v>TELETAXI</v>
          </cell>
          <cell r="I11491" t="str">
            <v>Passagerer</v>
          </cell>
          <cell r="V11491">
            <v>2</v>
          </cell>
        </row>
        <row r="11492">
          <cell r="A11492" t="str">
            <v>RINGKØBING-SKJERN</v>
          </cell>
          <cell r="C11492" t="str">
            <v>TELETAXI</v>
          </cell>
          <cell r="I11492" t="str">
            <v>Netto</v>
          </cell>
          <cell r="V11492">
            <v>2616.81</v>
          </cell>
        </row>
        <row r="11493">
          <cell r="A11493" t="str">
            <v>RINGKØBING-SKJERN</v>
          </cell>
          <cell r="C11493" t="str">
            <v>TELETAXI</v>
          </cell>
          <cell r="I11493" t="str">
            <v>Adm.omk</v>
          </cell>
          <cell r="V11493">
            <v>353.76</v>
          </cell>
        </row>
        <row r="11494">
          <cell r="A11494" t="str">
            <v>RINGKØBING-SKJERN</v>
          </cell>
          <cell r="C11494" t="str">
            <v>TELETAXI</v>
          </cell>
          <cell r="I11494" t="str">
            <v>EB</v>
          </cell>
          <cell r="V11494">
            <v>398</v>
          </cell>
        </row>
        <row r="11495">
          <cell r="A11495" t="str">
            <v>RINGKØBING-SKJERN</v>
          </cell>
          <cell r="C11495" t="str">
            <v>TELETAXI</v>
          </cell>
          <cell r="I11495" t="str">
            <v>Ture</v>
          </cell>
          <cell r="V11495">
            <v>11</v>
          </cell>
        </row>
        <row r="11496">
          <cell r="A11496" t="str">
            <v>RINGKØBING-SKJERN</v>
          </cell>
          <cell r="C11496" t="str">
            <v>TELETAXI</v>
          </cell>
          <cell r="I11496" t="str">
            <v>Rejselængde</v>
          </cell>
          <cell r="V11496">
            <v>186</v>
          </cell>
        </row>
        <row r="11497">
          <cell r="A11497" t="str">
            <v>RINGKØBING-SKJERN</v>
          </cell>
          <cell r="C11497" t="str">
            <v>TELETAXI</v>
          </cell>
          <cell r="I11497" t="str">
            <v>Passagerer</v>
          </cell>
          <cell r="V11497">
            <v>12</v>
          </cell>
        </row>
        <row r="11498">
          <cell r="A11498" t="str">
            <v>RINGKØBING-SKJERN</v>
          </cell>
          <cell r="C11498" t="str">
            <v>TELETAXI</v>
          </cell>
          <cell r="I11498" t="str">
            <v>Netto</v>
          </cell>
          <cell r="V11498">
            <v>10203.780000000001</v>
          </cell>
        </row>
        <row r="11499">
          <cell r="A11499" t="str">
            <v>RINGKØBING-SKJERN</v>
          </cell>
          <cell r="C11499" t="str">
            <v>TELETAXI</v>
          </cell>
          <cell r="I11499" t="str">
            <v>Adm.omk</v>
          </cell>
          <cell r="V11499">
            <v>1704.48</v>
          </cell>
        </row>
        <row r="11500">
          <cell r="A11500" t="str">
            <v>RINGKØBING-SKJERN</v>
          </cell>
          <cell r="C11500" t="str">
            <v>TELETAXI</v>
          </cell>
          <cell r="I11500" t="str">
            <v>EB</v>
          </cell>
          <cell r="V11500">
            <v>1205</v>
          </cell>
        </row>
        <row r="11501">
          <cell r="A11501" t="str">
            <v>RINGKØBING-SKJERN</v>
          </cell>
          <cell r="C11501" t="str">
            <v>TELETAXI</v>
          </cell>
          <cell r="I11501" t="str">
            <v>Ture</v>
          </cell>
          <cell r="V11501">
            <v>53</v>
          </cell>
        </row>
        <row r="11502">
          <cell r="A11502" t="str">
            <v>RINGKØBING-SKJERN</v>
          </cell>
          <cell r="C11502" t="str">
            <v>TELETAXI</v>
          </cell>
          <cell r="I11502" t="str">
            <v>Rejselængde</v>
          </cell>
          <cell r="V11502">
            <v>548</v>
          </cell>
        </row>
        <row r="11503">
          <cell r="A11503" t="str">
            <v>RINGKØBING-SKJERN</v>
          </cell>
          <cell r="C11503" t="str">
            <v>TELETAXI</v>
          </cell>
          <cell r="I11503" t="str">
            <v>Passagerer</v>
          </cell>
          <cell r="V11503">
            <v>71</v>
          </cell>
        </row>
        <row r="11504">
          <cell r="A11504" t="str">
            <v>RINGKØBING-SKJERN</v>
          </cell>
          <cell r="C11504" t="str">
            <v>TELETAXI</v>
          </cell>
          <cell r="I11504" t="str">
            <v>Netto</v>
          </cell>
          <cell r="V11504">
            <v>284.66000000000003</v>
          </cell>
        </row>
        <row r="11505">
          <cell r="A11505" t="str">
            <v>RINGKØBING-SKJERN</v>
          </cell>
          <cell r="C11505" t="str">
            <v>TELETAXI</v>
          </cell>
          <cell r="I11505" t="str">
            <v>Adm.omk</v>
          </cell>
          <cell r="V11505">
            <v>32.159999999999997</v>
          </cell>
        </row>
        <row r="11506">
          <cell r="A11506" t="str">
            <v>RINGKØBING-SKJERN</v>
          </cell>
          <cell r="C11506" t="str">
            <v>TELETAXI</v>
          </cell>
          <cell r="I11506" t="str">
            <v>EB</v>
          </cell>
          <cell r="V11506">
            <v>0</v>
          </cell>
        </row>
        <row r="11507">
          <cell r="A11507" t="str">
            <v>RINGKØBING-SKJERN</v>
          </cell>
          <cell r="C11507" t="str">
            <v>TELETAXI</v>
          </cell>
          <cell r="I11507" t="str">
            <v>Ture</v>
          </cell>
          <cell r="V11507">
            <v>1</v>
          </cell>
        </row>
        <row r="11508">
          <cell r="A11508" t="str">
            <v>RINGKØBING-SKJERN</v>
          </cell>
          <cell r="C11508" t="str">
            <v>TELETAXI</v>
          </cell>
          <cell r="I11508" t="str">
            <v>Rejselængde</v>
          </cell>
          <cell r="V11508">
            <v>15</v>
          </cell>
        </row>
        <row r="11509">
          <cell r="A11509" t="str">
            <v>RINGKØBING-SKJERN</v>
          </cell>
          <cell r="C11509" t="str">
            <v>TELETAXI</v>
          </cell>
          <cell r="I11509" t="str">
            <v>Passagerer</v>
          </cell>
          <cell r="V11509">
            <v>1</v>
          </cell>
        </row>
        <row r="11510">
          <cell r="A11510" t="str">
            <v>RINGKØBING-SKJERN</v>
          </cell>
          <cell r="C11510" t="str">
            <v>TELETAXI</v>
          </cell>
          <cell r="I11510" t="str">
            <v>Netto</v>
          </cell>
          <cell r="V11510">
            <v>304.17</v>
          </cell>
        </row>
        <row r="11511">
          <cell r="A11511" t="str">
            <v>RINGKØBING-SKJERN</v>
          </cell>
          <cell r="C11511" t="str">
            <v>TELETAXI</v>
          </cell>
          <cell r="I11511" t="str">
            <v>Adm.omk</v>
          </cell>
          <cell r="V11511">
            <v>32.159999999999997</v>
          </cell>
        </row>
        <row r="11512">
          <cell r="A11512" t="str">
            <v>RINGKØBING-SKJERN</v>
          </cell>
          <cell r="C11512" t="str">
            <v>TELETAXI</v>
          </cell>
          <cell r="I11512" t="str">
            <v>EB</v>
          </cell>
          <cell r="V11512">
            <v>0</v>
          </cell>
        </row>
        <row r="11513">
          <cell r="A11513" t="str">
            <v>RINGKØBING-SKJERN</v>
          </cell>
          <cell r="C11513" t="str">
            <v>TELETAXI</v>
          </cell>
          <cell r="I11513" t="str">
            <v>Ture</v>
          </cell>
          <cell r="V11513">
            <v>1</v>
          </cell>
        </row>
        <row r="11514">
          <cell r="A11514" t="str">
            <v>RINGKØBING-SKJERN</v>
          </cell>
          <cell r="C11514" t="str">
            <v>TELETAXI</v>
          </cell>
          <cell r="I11514" t="str">
            <v>Rejselængde</v>
          </cell>
          <cell r="V11514">
            <v>7</v>
          </cell>
        </row>
        <row r="11515">
          <cell r="A11515" t="str">
            <v>RINGKØBING-SKJERN</v>
          </cell>
          <cell r="C11515" t="str">
            <v>TELETAXI</v>
          </cell>
          <cell r="I11515" t="str">
            <v>Passagerer</v>
          </cell>
          <cell r="V11515">
            <v>1</v>
          </cell>
        </row>
        <row r="11516">
          <cell r="A11516" t="str">
            <v>RINGKØBING-SKJERN</v>
          </cell>
          <cell r="C11516" t="str">
            <v>TELETAXI</v>
          </cell>
          <cell r="I11516" t="str">
            <v>Netto</v>
          </cell>
          <cell r="V11516">
            <v>22957.88</v>
          </cell>
        </row>
        <row r="11517">
          <cell r="A11517" t="str">
            <v>RINGKØBING-SKJERN</v>
          </cell>
          <cell r="C11517" t="str">
            <v>TELETAXI</v>
          </cell>
          <cell r="I11517" t="str">
            <v>Adm.omk</v>
          </cell>
          <cell r="V11517">
            <v>1125.5999999999999</v>
          </cell>
        </row>
        <row r="11518">
          <cell r="A11518" t="str">
            <v>RINGKØBING-SKJERN</v>
          </cell>
          <cell r="C11518" t="str">
            <v>TELETAXI</v>
          </cell>
          <cell r="I11518" t="str">
            <v>EB</v>
          </cell>
          <cell r="V11518">
            <v>0</v>
          </cell>
        </row>
        <row r="11519">
          <cell r="A11519" t="str">
            <v>RINGKØBING-SKJERN</v>
          </cell>
          <cell r="C11519" t="str">
            <v>TELETAXI</v>
          </cell>
          <cell r="I11519" t="str">
            <v>Ture</v>
          </cell>
          <cell r="V11519">
            <v>35</v>
          </cell>
        </row>
        <row r="11520">
          <cell r="A11520" t="str">
            <v>RINGKØBING-SKJERN</v>
          </cell>
          <cell r="C11520" t="str">
            <v>TELETAXI</v>
          </cell>
          <cell r="I11520" t="str">
            <v>Rejselængde</v>
          </cell>
          <cell r="V11520">
            <v>409</v>
          </cell>
        </row>
        <row r="11521">
          <cell r="A11521" t="str">
            <v>RINGKØBING-SKJERN</v>
          </cell>
          <cell r="C11521" t="str">
            <v>TELETAXI</v>
          </cell>
          <cell r="I11521" t="str">
            <v>Passagerer</v>
          </cell>
          <cell r="V11521">
            <v>52</v>
          </cell>
        </row>
        <row r="11522">
          <cell r="A11522" t="str">
            <v>RINGKØBING-SKJERN</v>
          </cell>
          <cell r="C11522" t="str">
            <v>TELETAXI</v>
          </cell>
          <cell r="I11522" t="str">
            <v>Netto</v>
          </cell>
          <cell r="V11522">
            <v>4635.47</v>
          </cell>
        </row>
        <row r="11523">
          <cell r="A11523" t="str">
            <v>RINGKØBING-SKJERN</v>
          </cell>
          <cell r="C11523" t="str">
            <v>TELETAXI</v>
          </cell>
          <cell r="I11523" t="str">
            <v>Adm.omk</v>
          </cell>
          <cell r="V11523">
            <v>257.27999999999997</v>
          </cell>
        </row>
        <row r="11524">
          <cell r="A11524" t="str">
            <v>RINGKØBING-SKJERN</v>
          </cell>
          <cell r="C11524" t="str">
            <v>TELETAXI</v>
          </cell>
          <cell r="I11524" t="str">
            <v>EB</v>
          </cell>
          <cell r="V11524">
            <v>0</v>
          </cell>
        </row>
        <row r="11525">
          <cell r="A11525" t="str">
            <v>RINGKØBING-SKJERN</v>
          </cell>
          <cell r="C11525" t="str">
            <v>TELETAXI</v>
          </cell>
          <cell r="I11525" t="str">
            <v>Ture</v>
          </cell>
          <cell r="V11525">
            <v>8</v>
          </cell>
        </row>
        <row r="11526">
          <cell r="A11526" t="str">
            <v>RINGKØBING-SKJERN</v>
          </cell>
          <cell r="C11526" t="str">
            <v>TELETAXI</v>
          </cell>
          <cell r="I11526" t="str">
            <v>Rejselængde</v>
          </cell>
          <cell r="V11526">
            <v>94</v>
          </cell>
        </row>
        <row r="11527">
          <cell r="A11527" t="str">
            <v>RINGKØBING-SKJERN</v>
          </cell>
          <cell r="C11527" t="str">
            <v>TELETAXI</v>
          </cell>
          <cell r="I11527" t="str">
            <v>Passagerer</v>
          </cell>
          <cell r="V11527">
            <v>14</v>
          </cell>
        </row>
        <row r="11528">
          <cell r="A11528" t="str">
            <v>RINGKØBING-SKJERN</v>
          </cell>
          <cell r="C11528" t="str">
            <v>TELETAXI</v>
          </cell>
          <cell r="I11528" t="str">
            <v>Netto</v>
          </cell>
          <cell r="V11528">
            <v>11259.36</v>
          </cell>
        </row>
        <row r="11529">
          <cell r="A11529" t="str">
            <v>RINGKØBING-SKJERN</v>
          </cell>
          <cell r="C11529" t="str">
            <v>TELETAXI</v>
          </cell>
          <cell r="I11529" t="str">
            <v>Adm.omk</v>
          </cell>
          <cell r="V11529">
            <v>514.55999999999995</v>
          </cell>
        </row>
        <row r="11530">
          <cell r="A11530" t="str">
            <v>RINGKØBING-SKJERN</v>
          </cell>
          <cell r="C11530" t="str">
            <v>TELETAXI</v>
          </cell>
          <cell r="I11530" t="str">
            <v>EB</v>
          </cell>
          <cell r="V11530">
            <v>538</v>
          </cell>
        </row>
        <row r="11531">
          <cell r="A11531" t="str">
            <v>RINGKØBING-SKJERN</v>
          </cell>
          <cell r="C11531" t="str">
            <v>TELETAXI</v>
          </cell>
          <cell r="I11531" t="str">
            <v>Ture</v>
          </cell>
          <cell r="V11531">
            <v>16</v>
          </cell>
        </row>
        <row r="11532">
          <cell r="A11532" t="str">
            <v>RINGKØBING-SKJERN</v>
          </cell>
          <cell r="C11532" t="str">
            <v>TELETAXI</v>
          </cell>
          <cell r="I11532" t="str">
            <v>Rejselængde</v>
          </cell>
          <cell r="V11532">
            <v>181</v>
          </cell>
        </row>
        <row r="11533">
          <cell r="A11533" t="str">
            <v>RINGKØBING-SKJERN</v>
          </cell>
          <cell r="C11533" t="str">
            <v>TELETAXI</v>
          </cell>
          <cell r="I11533" t="str">
            <v>Passagerer</v>
          </cell>
          <cell r="V11533">
            <v>25</v>
          </cell>
        </row>
        <row r="11534">
          <cell r="A11534" t="str">
            <v>RINGKØBING-SKJERN</v>
          </cell>
          <cell r="C11534" t="str">
            <v>TELETAXI</v>
          </cell>
          <cell r="I11534" t="str">
            <v>Netto</v>
          </cell>
          <cell r="V11534">
            <v>1350.86</v>
          </cell>
        </row>
        <row r="11535">
          <cell r="A11535" t="str">
            <v>RINGKØBING-SKJERN</v>
          </cell>
          <cell r="C11535" t="str">
            <v>TELETAXI</v>
          </cell>
          <cell r="I11535" t="str">
            <v>Adm.omk</v>
          </cell>
          <cell r="V11535">
            <v>32.159999999999997</v>
          </cell>
        </row>
        <row r="11536">
          <cell r="A11536" t="str">
            <v>RINGKØBING-SKJERN</v>
          </cell>
          <cell r="C11536" t="str">
            <v>TELETAXI</v>
          </cell>
          <cell r="I11536" t="str">
            <v>EB</v>
          </cell>
          <cell r="V11536">
            <v>96</v>
          </cell>
        </row>
        <row r="11537">
          <cell r="A11537" t="str">
            <v>RINGKØBING-SKJERN</v>
          </cell>
          <cell r="C11537" t="str">
            <v>TELETAXI</v>
          </cell>
          <cell r="I11537" t="str">
            <v>Ture</v>
          </cell>
          <cell r="V11537">
            <v>1</v>
          </cell>
        </row>
        <row r="11538">
          <cell r="A11538" t="str">
            <v>RINGKØBING-SKJERN</v>
          </cell>
          <cell r="C11538" t="str">
            <v>TELETAXI</v>
          </cell>
          <cell r="I11538" t="str">
            <v>Rejselængde</v>
          </cell>
          <cell r="V11538">
            <v>7</v>
          </cell>
        </row>
        <row r="11539">
          <cell r="A11539" t="str">
            <v>RINGKØBING-SKJERN</v>
          </cell>
          <cell r="C11539" t="str">
            <v>TELETAXI</v>
          </cell>
          <cell r="I11539" t="str">
            <v>Passagerer</v>
          </cell>
          <cell r="V11539">
            <v>4</v>
          </cell>
        </row>
        <row r="11540">
          <cell r="A11540" t="str">
            <v>RINGKØBING-SKJERN</v>
          </cell>
          <cell r="C11540" t="str">
            <v>TELETAXI</v>
          </cell>
          <cell r="I11540" t="str">
            <v>Netto</v>
          </cell>
          <cell r="V11540">
            <v>533.32000000000005</v>
          </cell>
        </row>
        <row r="11541">
          <cell r="A11541" t="str">
            <v>RINGKØBING-SKJERN</v>
          </cell>
          <cell r="C11541" t="str">
            <v>TELETAXI</v>
          </cell>
          <cell r="I11541" t="str">
            <v>Adm.omk</v>
          </cell>
          <cell r="V11541">
            <v>32.159999999999997</v>
          </cell>
        </row>
        <row r="11542">
          <cell r="A11542" t="str">
            <v>RINGKØBING-SKJERN</v>
          </cell>
          <cell r="C11542" t="str">
            <v>TELETAXI</v>
          </cell>
          <cell r="I11542" t="str">
            <v>EB</v>
          </cell>
          <cell r="V11542">
            <v>22</v>
          </cell>
        </row>
        <row r="11543">
          <cell r="A11543" t="str">
            <v>RINGKØBING-SKJERN</v>
          </cell>
          <cell r="C11543" t="str">
            <v>TELETAXI</v>
          </cell>
          <cell r="I11543" t="str">
            <v>Ture</v>
          </cell>
          <cell r="V11543">
            <v>1</v>
          </cell>
        </row>
        <row r="11544">
          <cell r="A11544" t="str">
            <v>RINGKØBING-SKJERN</v>
          </cell>
          <cell r="C11544" t="str">
            <v>TELETAXI</v>
          </cell>
          <cell r="I11544" t="str">
            <v>Rejselængde</v>
          </cell>
          <cell r="V11544">
            <v>15</v>
          </cell>
        </row>
        <row r="11545">
          <cell r="A11545" t="str">
            <v>RINGKØBING-SKJERN</v>
          </cell>
          <cell r="C11545" t="str">
            <v>TELETAXI</v>
          </cell>
          <cell r="I11545" t="str">
            <v>Passagerer</v>
          </cell>
          <cell r="V11545">
            <v>1</v>
          </cell>
        </row>
        <row r="11546">
          <cell r="A11546" t="str">
            <v>RINGKØBING-SKJERN</v>
          </cell>
          <cell r="C11546" t="str">
            <v>TELETAXI</v>
          </cell>
          <cell r="I11546" t="str">
            <v>Netto</v>
          </cell>
          <cell r="V11546">
            <v>22028.739999999998</v>
          </cell>
        </row>
        <row r="11547">
          <cell r="A11547" t="str">
            <v>RINGKØBING-SKJERN</v>
          </cell>
          <cell r="C11547" t="str">
            <v>TELETAXI</v>
          </cell>
          <cell r="I11547" t="str">
            <v>Adm.omk</v>
          </cell>
          <cell r="V11547">
            <v>1189.92</v>
          </cell>
        </row>
        <row r="11548">
          <cell r="A11548" t="str">
            <v>RINGKØBING-SKJERN</v>
          </cell>
          <cell r="C11548" t="str">
            <v>TELETAXI</v>
          </cell>
          <cell r="I11548" t="str">
            <v>EB</v>
          </cell>
          <cell r="V11548">
            <v>24</v>
          </cell>
        </row>
        <row r="11549">
          <cell r="A11549" t="str">
            <v>RINGKØBING-SKJERN</v>
          </cell>
          <cell r="C11549" t="str">
            <v>TELETAXI</v>
          </cell>
          <cell r="I11549" t="str">
            <v>Ture</v>
          </cell>
          <cell r="V11549">
            <v>37</v>
          </cell>
        </row>
        <row r="11550">
          <cell r="A11550" t="str">
            <v>RINGKØBING-SKJERN</v>
          </cell>
          <cell r="C11550" t="str">
            <v>TELETAXI</v>
          </cell>
          <cell r="I11550" t="str">
            <v>Rejselængde</v>
          </cell>
          <cell r="V11550">
            <v>481</v>
          </cell>
        </row>
        <row r="11551">
          <cell r="A11551" t="str">
            <v>RINGKØBING-SKJERN</v>
          </cell>
          <cell r="C11551" t="str">
            <v>TELETAXI</v>
          </cell>
          <cell r="I11551" t="str">
            <v>Passagerer</v>
          </cell>
          <cell r="V11551">
            <v>39</v>
          </cell>
        </row>
        <row r="11552">
          <cell r="A11552" t="str">
            <v>RINGKØBING-SKJERN</v>
          </cell>
          <cell r="C11552" t="str">
            <v>TELETAXI</v>
          </cell>
          <cell r="I11552" t="str">
            <v>Netto</v>
          </cell>
          <cell r="V11552">
            <v>1126.8600000000001</v>
          </cell>
        </row>
        <row r="11553">
          <cell r="A11553" t="str">
            <v>RINGKØBING-SKJERN</v>
          </cell>
          <cell r="C11553" t="str">
            <v>TELETAXI</v>
          </cell>
          <cell r="I11553" t="str">
            <v>Adm.omk</v>
          </cell>
          <cell r="V11553">
            <v>96.47999999999999</v>
          </cell>
        </row>
        <row r="11554">
          <cell r="A11554" t="str">
            <v>RINGKØBING-SKJERN</v>
          </cell>
          <cell r="C11554" t="str">
            <v>TELETAXI</v>
          </cell>
          <cell r="I11554" t="str">
            <v>EB</v>
          </cell>
          <cell r="V11554">
            <v>0</v>
          </cell>
        </row>
        <row r="11555">
          <cell r="A11555" t="str">
            <v>RINGKØBING-SKJERN</v>
          </cell>
          <cell r="C11555" t="str">
            <v>TELETAXI</v>
          </cell>
          <cell r="I11555" t="str">
            <v>Ture</v>
          </cell>
          <cell r="V11555">
            <v>3</v>
          </cell>
        </row>
        <row r="11556">
          <cell r="A11556" t="str">
            <v>RINGKØBING-SKJERN</v>
          </cell>
          <cell r="C11556" t="str">
            <v>TELETAXI</v>
          </cell>
          <cell r="I11556" t="str">
            <v>Rejselængde</v>
          </cell>
          <cell r="V11556">
            <v>22</v>
          </cell>
        </row>
        <row r="11557">
          <cell r="A11557" t="str">
            <v>RINGKØBING-SKJERN</v>
          </cell>
          <cell r="C11557" t="str">
            <v>TELETAXI</v>
          </cell>
          <cell r="I11557" t="str">
            <v>Passagerer</v>
          </cell>
          <cell r="V11557">
            <v>5</v>
          </cell>
        </row>
        <row r="11558">
          <cell r="A11558" t="str">
            <v>RINGKØBING-SKJERN</v>
          </cell>
          <cell r="C11558" t="str">
            <v>TELETAXI</v>
          </cell>
          <cell r="I11558" t="str">
            <v>Netto</v>
          </cell>
          <cell r="V11558">
            <v>460.13</v>
          </cell>
        </row>
        <row r="11559">
          <cell r="A11559" t="str">
            <v>RINGKØBING-SKJERN</v>
          </cell>
          <cell r="C11559" t="str">
            <v>TELETAXI</v>
          </cell>
          <cell r="I11559" t="str">
            <v>Adm.omk</v>
          </cell>
          <cell r="V11559">
            <v>32.159999999999997</v>
          </cell>
        </row>
        <row r="11560">
          <cell r="A11560" t="str">
            <v>RINGKØBING-SKJERN</v>
          </cell>
          <cell r="C11560" t="str">
            <v>TELETAXI</v>
          </cell>
          <cell r="I11560" t="str">
            <v>EB</v>
          </cell>
          <cell r="V11560">
            <v>0</v>
          </cell>
        </row>
        <row r="11561">
          <cell r="A11561" t="str">
            <v>RINGKØBING-SKJERN</v>
          </cell>
          <cell r="C11561" t="str">
            <v>TELETAXI</v>
          </cell>
          <cell r="I11561" t="str">
            <v>Ture</v>
          </cell>
          <cell r="V11561">
            <v>1</v>
          </cell>
        </row>
        <row r="11562">
          <cell r="A11562" t="str">
            <v>RINGKØBING-SKJERN</v>
          </cell>
          <cell r="C11562" t="str">
            <v>TELETAXI</v>
          </cell>
          <cell r="I11562" t="str">
            <v>Rejselængde</v>
          </cell>
          <cell r="V11562">
            <v>15</v>
          </cell>
        </row>
        <row r="11563">
          <cell r="A11563" t="str">
            <v>RINGKØBING-SKJERN</v>
          </cell>
          <cell r="C11563" t="str">
            <v>TELETAXI</v>
          </cell>
          <cell r="I11563" t="str">
            <v>Passagerer</v>
          </cell>
          <cell r="V11563">
            <v>1</v>
          </cell>
        </row>
        <row r="11564">
          <cell r="A11564" t="str">
            <v>RINGKØBING-SKJERN</v>
          </cell>
          <cell r="C11564" t="str">
            <v>TELETAXI</v>
          </cell>
          <cell r="I11564" t="str">
            <v>Netto</v>
          </cell>
          <cell r="V11564">
            <v>4734.3300000000008</v>
          </cell>
        </row>
        <row r="11565">
          <cell r="A11565" t="str">
            <v>RINGKØBING-SKJERN</v>
          </cell>
          <cell r="C11565" t="str">
            <v>TELETAXI</v>
          </cell>
          <cell r="I11565" t="str">
            <v>Adm.omk</v>
          </cell>
          <cell r="V11565">
            <v>385.91999999999996</v>
          </cell>
        </row>
        <row r="11566">
          <cell r="A11566" t="str">
            <v>RINGKØBING-SKJERN</v>
          </cell>
          <cell r="C11566" t="str">
            <v>TELETAXI</v>
          </cell>
          <cell r="I11566" t="str">
            <v>EB</v>
          </cell>
          <cell r="V11566">
            <v>456</v>
          </cell>
        </row>
        <row r="11567">
          <cell r="A11567" t="str">
            <v>RINGKØBING-SKJERN</v>
          </cell>
          <cell r="C11567" t="str">
            <v>TELETAXI</v>
          </cell>
          <cell r="I11567" t="str">
            <v>Ture</v>
          </cell>
          <cell r="V11567">
            <v>12</v>
          </cell>
        </row>
        <row r="11568">
          <cell r="A11568" t="str">
            <v>RINGKØBING-SKJERN</v>
          </cell>
          <cell r="C11568" t="str">
            <v>TELETAXI</v>
          </cell>
          <cell r="I11568" t="str">
            <v>Rejselængde</v>
          </cell>
          <cell r="V11568">
            <v>181</v>
          </cell>
        </row>
        <row r="11569">
          <cell r="A11569" t="str">
            <v>RINGKØBING-SKJERN</v>
          </cell>
          <cell r="C11569" t="str">
            <v>TELETAXI</v>
          </cell>
          <cell r="I11569" t="str">
            <v>Passagerer</v>
          </cell>
          <cell r="V11569">
            <v>23</v>
          </cell>
        </row>
        <row r="11570">
          <cell r="A11570" t="str">
            <v>RINGKØBING-SKJERN</v>
          </cell>
          <cell r="C11570" t="str">
            <v>TELETAXI</v>
          </cell>
          <cell r="I11570" t="str">
            <v>Netto</v>
          </cell>
          <cell r="V11570">
            <v>17874.020000000004</v>
          </cell>
        </row>
        <row r="11571">
          <cell r="A11571" t="str">
            <v>RINGKØBING-SKJERN</v>
          </cell>
          <cell r="C11571" t="str">
            <v>TELETAXI</v>
          </cell>
          <cell r="I11571" t="str">
            <v>Adm.omk</v>
          </cell>
          <cell r="V11571">
            <v>1961.76</v>
          </cell>
        </row>
        <row r="11572">
          <cell r="A11572" t="str">
            <v>RINGKØBING-SKJERN</v>
          </cell>
          <cell r="C11572" t="str">
            <v>TELETAXI</v>
          </cell>
          <cell r="I11572" t="str">
            <v>EB</v>
          </cell>
          <cell r="V11572">
            <v>72</v>
          </cell>
        </row>
        <row r="11573">
          <cell r="A11573" t="str">
            <v>RINGKØBING-SKJERN</v>
          </cell>
          <cell r="C11573" t="str">
            <v>TELETAXI</v>
          </cell>
          <cell r="I11573" t="str">
            <v>Ture</v>
          </cell>
          <cell r="V11573">
            <v>61</v>
          </cell>
        </row>
        <row r="11574">
          <cell r="A11574" t="str">
            <v>RINGKØBING-SKJERN</v>
          </cell>
          <cell r="C11574" t="str">
            <v>TELETAXI</v>
          </cell>
          <cell r="I11574" t="str">
            <v>Rejselængde</v>
          </cell>
          <cell r="V11574">
            <v>375</v>
          </cell>
        </row>
        <row r="11575">
          <cell r="A11575" t="str">
            <v>RINGKØBING-SKJERN</v>
          </cell>
          <cell r="C11575" t="str">
            <v>TELETAXI</v>
          </cell>
          <cell r="I11575" t="str">
            <v>Passagerer</v>
          </cell>
          <cell r="V11575">
            <v>79</v>
          </cell>
        </row>
        <row r="11576">
          <cell r="A11576" t="str">
            <v>RINGKØBING-SKJERN</v>
          </cell>
          <cell r="C11576" t="str">
            <v>TELETAXI</v>
          </cell>
          <cell r="I11576" t="str">
            <v>Netto</v>
          </cell>
          <cell r="V11576">
            <v>3286.49</v>
          </cell>
        </row>
        <row r="11577">
          <cell r="A11577" t="str">
            <v>RINGKØBING-SKJERN</v>
          </cell>
          <cell r="C11577" t="str">
            <v>TELETAXI</v>
          </cell>
          <cell r="I11577" t="str">
            <v>Adm.omk</v>
          </cell>
          <cell r="V11577">
            <v>257.27999999999997</v>
          </cell>
        </row>
        <row r="11578">
          <cell r="A11578" t="str">
            <v>RINGKØBING-SKJERN</v>
          </cell>
          <cell r="C11578" t="str">
            <v>TELETAXI</v>
          </cell>
          <cell r="I11578" t="str">
            <v>EB</v>
          </cell>
          <cell r="V11578">
            <v>418</v>
          </cell>
        </row>
        <row r="11579">
          <cell r="A11579" t="str">
            <v>RINGKØBING-SKJERN</v>
          </cell>
          <cell r="C11579" t="str">
            <v>TELETAXI</v>
          </cell>
          <cell r="I11579" t="str">
            <v>Ture</v>
          </cell>
          <cell r="V11579">
            <v>8</v>
          </cell>
        </row>
        <row r="11580">
          <cell r="A11580" t="str">
            <v>RINGKØBING-SKJERN</v>
          </cell>
          <cell r="C11580" t="str">
            <v>TELETAXI</v>
          </cell>
          <cell r="I11580" t="str">
            <v>Rejselængde</v>
          </cell>
          <cell r="V11580">
            <v>168</v>
          </cell>
        </row>
        <row r="11581">
          <cell r="A11581" t="str">
            <v>RINGKØBING-SKJERN</v>
          </cell>
          <cell r="C11581" t="str">
            <v>TELETAXI</v>
          </cell>
          <cell r="I11581" t="str">
            <v>Passagerer</v>
          </cell>
          <cell r="V11581">
            <v>12</v>
          </cell>
        </row>
        <row r="11582">
          <cell r="A11582" t="str">
            <v>RINGKØBING-SKJERN</v>
          </cell>
          <cell r="C11582" t="str">
            <v>HANDICAP</v>
          </cell>
          <cell r="I11582" t="str">
            <v>Netto</v>
          </cell>
          <cell r="V11582">
            <v>5107.21</v>
          </cell>
        </row>
        <row r="11583">
          <cell r="A11583" t="str">
            <v>RINGKØBING-SKJERN</v>
          </cell>
          <cell r="C11583" t="str">
            <v>HANDICAP</v>
          </cell>
          <cell r="I11583" t="str">
            <v>Adm.omk</v>
          </cell>
          <cell r="V11583">
            <v>0</v>
          </cell>
        </row>
        <row r="11584">
          <cell r="A11584" t="str">
            <v>RINGKØBING-SKJERN</v>
          </cell>
          <cell r="C11584" t="str">
            <v>HANDICAP</v>
          </cell>
          <cell r="I11584" t="str">
            <v>EB</v>
          </cell>
          <cell r="V11584">
            <v>976</v>
          </cell>
        </row>
        <row r="11585">
          <cell r="A11585" t="str">
            <v>RINGKØBING-SKJERN</v>
          </cell>
          <cell r="C11585" t="str">
            <v>HANDICAP</v>
          </cell>
          <cell r="I11585" t="str">
            <v>Ture</v>
          </cell>
          <cell r="V11585">
            <v>3</v>
          </cell>
        </row>
        <row r="11586">
          <cell r="A11586" t="str">
            <v>RINGKØBING-SKJERN</v>
          </cell>
          <cell r="C11586" t="str">
            <v>HANDICAP</v>
          </cell>
          <cell r="I11586" t="str">
            <v>Rejselængde</v>
          </cell>
          <cell r="V11586">
            <v>244</v>
          </cell>
        </row>
        <row r="11587">
          <cell r="A11587" t="str">
            <v>RINGKØBING-SKJERN</v>
          </cell>
          <cell r="C11587" t="str">
            <v>HANDICAP</v>
          </cell>
          <cell r="I11587" t="str">
            <v>Passagerer</v>
          </cell>
          <cell r="V11587">
            <v>3</v>
          </cell>
        </row>
        <row r="11588">
          <cell r="A11588" t="str">
            <v>RINGKØBING-SKJERN</v>
          </cell>
          <cell r="C11588" t="str">
            <v>HANDICAP</v>
          </cell>
          <cell r="I11588" t="str">
            <v>Netto</v>
          </cell>
          <cell r="V11588">
            <v>2642.74</v>
          </cell>
        </row>
        <row r="11589">
          <cell r="A11589" t="str">
            <v>RINGKØBING-SKJERN</v>
          </cell>
          <cell r="C11589" t="str">
            <v>HANDICAP</v>
          </cell>
          <cell r="I11589" t="str">
            <v>Adm.omk</v>
          </cell>
          <cell r="V11589">
            <v>0</v>
          </cell>
        </row>
        <row r="11590">
          <cell r="A11590" t="str">
            <v>RINGKØBING-SKJERN</v>
          </cell>
          <cell r="C11590" t="str">
            <v>HANDICAP</v>
          </cell>
          <cell r="I11590" t="str">
            <v>EB</v>
          </cell>
          <cell r="V11590">
            <v>1284</v>
          </cell>
        </row>
        <row r="11591">
          <cell r="A11591" t="str">
            <v>RINGKØBING-SKJERN</v>
          </cell>
          <cell r="C11591" t="str">
            <v>HANDICAP</v>
          </cell>
          <cell r="I11591" t="str">
            <v>Ture</v>
          </cell>
          <cell r="V11591">
            <v>4</v>
          </cell>
        </row>
        <row r="11592">
          <cell r="A11592" t="str">
            <v>RINGKØBING-SKJERN</v>
          </cell>
          <cell r="C11592" t="str">
            <v>HANDICAP</v>
          </cell>
          <cell r="I11592" t="str">
            <v>Rejselængde</v>
          </cell>
          <cell r="V11592">
            <v>321</v>
          </cell>
        </row>
        <row r="11593">
          <cell r="A11593" t="str">
            <v>RINGKØBING-SKJERN</v>
          </cell>
          <cell r="C11593" t="str">
            <v>HANDICAP</v>
          </cell>
          <cell r="I11593" t="str">
            <v>Passagerer</v>
          </cell>
          <cell r="V11593">
            <v>4</v>
          </cell>
        </row>
        <row r="11594">
          <cell r="A11594" t="str">
            <v>RINGKØBING-SKJERN</v>
          </cell>
          <cell r="C11594" t="str">
            <v>HANDICAP</v>
          </cell>
          <cell r="I11594" t="str">
            <v>Netto</v>
          </cell>
          <cell r="V11594">
            <v>7187.5400000000009</v>
          </cell>
        </row>
        <row r="11595">
          <cell r="A11595" t="str">
            <v>RINGKØBING-SKJERN</v>
          </cell>
          <cell r="C11595" t="str">
            <v>HANDICAP</v>
          </cell>
          <cell r="I11595" t="str">
            <v>Adm.omk</v>
          </cell>
          <cell r="V11595">
            <v>0</v>
          </cell>
        </row>
        <row r="11596">
          <cell r="A11596" t="str">
            <v>RINGKØBING-SKJERN</v>
          </cell>
          <cell r="C11596" t="str">
            <v>HANDICAP</v>
          </cell>
          <cell r="I11596" t="str">
            <v>EB</v>
          </cell>
          <cell r="V11596">
            <v>1996</v>
          </cell>
        </row>
        <row r="11597">
          <cell r="A11597" t="str">
            <v>RINGKØBING-SKJERN</v>
          </cell>
          <cell r="C11597" t="str">
            <v>HANDICAP</v>
          </cell>
          <cell r="I11597" t="str">
            <v>Ture</v>
          </cell>
          <cell r="V11597">
            <v>15</v>
          </cell>
        </row>
        <row r="11598">
          <cell r="A11598" t="str">
            <v>RINGKØBING-SKJERN</v>
          </cell>
          <cell r="C11598" t="str">
            <v>HANDICAP</v>
          </cell>
          <cell r="I11598" t="str">
            <v>Rejselængde</v>
          </cell>
          <cell r="V11598">
            <v>486</v>
          </cell>
        </row>
        <row r="11599">
          <cell r="A11599" t="str">
            <v>RINGKØBING-SKJERN</v>
          </cell>
          <cell r="C11599" t="str">
            <v>HANDICAP</v>
          </cell>
          <cell r="I11599" t="str">
            <v>Passagerer</v>
          </cell>
          <cell r="V11599">
            <v>26</v>
          </cell>
        </row>
        <row r="11600">
          <cell r="A11600" t="str">
            <v>RINGKØBING-SKJERN</v>
          </cell>
          <cell r="C11600" t="str">
            <v>HANDICAP</v>
          </cell>
          <cell r="I11600" t="str">
            <v>Netto</v>
          </cell>
          <cell r="V11600">
            <v>2470.79</v>
          </cell>
        </row>
        <row r="11601">
          <cell r="A11601" t="str">
            <v>RINGKØBING-SKJERN</v>
          </cell>
          <cell r="C11601" t="str">
            <v>HANDICAP</v>
          </cell>
          <cell r="I11601" t="str">
            <v>Adm.omk</v>
          </cell>
          <cell r="V11601">
            <v>0</v>
          </cell>
        </row>
        <row r="11602">
          <cell r="A11602" t="str">
            <v>RINGKØBING-SKJERN</v>
          </cell>
          <cell r="C11602" t="str">
            <v>HANDICAP</v>
          </cell>
          <cell r="I11602" t="str">
            <v>EB</v>
          </cell>
          <cell r="V11602">
            <v>892</v>
          </cell>
        </row>
        <row r="11603">
          <cell r="A11603" t="str">
            <v>RINGKØBING-SKJERN</v>
          </cell>
          <cell r="C11603" t="str">
            <v>HANDICAP</v>
          </cell>
          <cell r="I11603" t="str">
            <v>Ture</v>
          </cell>
          <cell r="V11603">
            <v>3</v>
          </cell>
        </row>
        <row r="11604">
          <cell r="A11604" t="str">
            <v>RINGKØBING-SKJERN</v>
          </cell>
          <cell r="C11604" t="str">
            <v>HANDICAP</v>
          </cell>
          <cell r="I11604" t="str">
            <v>Rejselængde</v>
          </cell>
          <cell r="V11604">
            <v>223</v>
          </cell>
        </row>
        <row r="11605">
          <cell r="A11605" t="str">
            <v>RINGKØBING-SKJERN</v>
          </cell>
          <cell r="C11605" t="str">
            <v>HANDICAP</v>
          </cell>
          <cell r="I11605" t="str">
            <v>Passagerer</v>
          </cell>
          <cell r="V11605">
            <v>4</v>
          </cell>
        </row>
        <row r="11606">
          <cell r="A11606" t="str">
            <v>RINGKØBING-SKJERN</v>
          </cell>
          <cell r="C11606" t="str">
            <v>HANDICAP</v>
          </cell>
          <cell r="I11606" t="str">
            <v>Netto</v>
          </cell>
          <cell r="V11606">
            <v>381.8</v>
          </cell>
        </row>
        <row r="11607">
          <cell r="A11607" t="str">
            <v>RINGKØBING-SKJERN</v>
          </cell>
          <cell r="C11607" t="str">
            <v>HANDICAP</v>
          </cell>
          <cell r="I11607" t="str">
            <v>Adm.omk</v>
          </cell>
          <cell r="V11607">
            <v>0</v>
          </cell>
        </row>
        <row r="11608">
          <cell r="A11608" t="str">
            <v>RINGKØBING-SKJERN</v>
          </cell>
          <cell r="C11608" t="str">
            <v>HANDICAP</v>
          </cell>
          <cell r="I11608" t="str">
            <v>EB</v>
          </cell>
          <cell r="V11608">
            <v>300</v>
          </cell>
        </row>
        <row r="11609">
          <cell r="A11609" t="str">
            <v>RINGKØBING-SKJERN</v>
          </cell>
          <cell r="C11609" t="str">
            <v>HANDICAP</v>
          </cell>
          <cell r="I11609" t="str">
            <v>Ture</v>
          </cell>
          <cell r="V11609">
            <v>1</v>
          </cell>
        </row>
        <row r="11610">
          <cell r="A11610" t="str">
            <v>RINGKØBING-SKJERN</v>
          </cell>
          <cell r="C11610" t="str">
            <v>HANDICAP</v>
          </cell>
          <cell r="I11610" t="str">
            <v>Rejselængde</v>
          </cell>
          <cell r="V11610">
            <v>75</v>
          </cell>
        </row>
        <row r="11611">
          <cell r="A11611" t="str">
            <v>RINGKØBING-SKJERN</v>
          </cell>
          <cell r="C11611" t="str">
            <v>HANDICAP</v>
          </cell>
          <cell r="I11611" t="str">
            <v>Passagerer</v>
          </cell>
          <cell r="V11611">
            <v>1</v>
          </cell>
        </row>
        <row r="11612">
          <cell r="A11612" t="str">
            <v>RINGKØBING-SKJERN</v>
          </cell>
          <cell r="C11612" t="str">
            <v>HANDICAP</v>
          </cell>
          <cell r="I11612" t="str">
            <v>Netto</v>
          </cell>
          <cell r="V11612">
            <v>636.41</v>
          </cell>
        </row>
        <row r="11613">
          <cell r="A11613" t="str">
            <v>RINGKØBING-SKJERN</v>
          </cell>
          <cell r="C11613" t="str">
            <v>HANDICAP</v>
          </cell>
          <cell r="I11613" t="str">
            <v>Adm.omk</v>
          </cell>
          <cell r="V11613">
            <v>0</v>
          </cell>
        </row>
        <row r="11614">
          <cell r="A11614" t="str">
            <v>RINGKØBING-SKJERN</v>
          </cell>
          <cell r="C11614" t="str">
            <v>HANDICAP</v>
          </cell>
          <cell r="I11614" t="str">
            <v>EB</v>
          </cell>
          <cell r="V11614">
            <v>392</v>
          </cell>
        </row>
        <row r="11615">
          <cell r="A11615" t="str">
            <v>RINGKØBING-SKJERN</v>
          </cell>
          <cell r="C11615" t="str">
            <v>HANDICAP</v>
          </cell>
          <cell r="I11615" t="str">
            <v>Ture</v>
          </cell>
          <cell r="V11615">
            <v>1</v>
          </cell>
        </row>
        <row r="11616">
          <cell r="A11616" t="str">
            <v>RINGKØBING-SKJERN</v>
          </cell>
          <cell r="C11616" t="str">
            <v>HANDICAP</v>
          </cell>
          <cell r="I11616" t="str">
            <v>Rejselængde</v>
          </cell>
          <cell r="V11616">
            <v>98</v>
          </cell>
        </row>
        <row r="11617">
          <cell r="A11617" t="str">
            <v>RINGKØBING-SKJERN</v>
          </cell>
          <cell r="C11617" t="str">
            <v>HANDICAP</v>
          </cell>
          <cell r="I11617" t="str">
            <v>Passagerer</v>
          </cell>
          <cell r="V11617">
            <v>1</v>
          </cell>
        </row>
        <row r="11618">
          <cell r="A11618" t="str">
            <v>RINGKØBING-SKJERN</v>
          </cell>
          <cell r="C11618" t="str">
            <v>HANDICAP</v>
          </cell>
          <cell r="I11618" t="str">
            <v>Netto</v>
          </cell>
          <cell r="V11618">
            <v>3839.17</v>
          </cell>
        </row>
        <row r="11619">
          <cell r="A11619" t="str">
            <v>RINGKØBING-SKJERN</v>
          </cell>
          <cell r="C11619" t="str">
            <v>HANDICAP</v>
          </cell>
          <cell r="I11619" t="str">
            <v>Adm.omk</v>
          </cell>
          <cell r="V11619">
            <v>0</v>
          </cell>
        </row>
        <row r="11620">
          <cell r="A11620" t="str">
            <v>RINGKØBING-SKJERN</v>
          </cell>
          <cell r="C11620" t="str">
            <v>HANDICAP</v>
          </cell>
          <cell r="I11620" t="str">
            <v>EB</v>
          </cell>
          <cell r="V11620">
            <v>1342</v>
          </cell>
        </row>
        <row r="11621">
          <cell r="A11621" t="str">
            <v>RINGKØBING-SKJERN</v>
          </cell>
          <cell r="C11621" t="str">
            <v>HANDICAP</v>
          </cell>
          <cell r="I11621" t="str">
            <v>Ture</v>
          </cell>
          <cell r="V11621">
            <v>3</v>
          </cell>
        </row>
        <row r="11622">
          <cell r="A11622" t="str">
            <v>RINGKØBING-SKJERN</v>
          </cell>
          <cell r="C11622" t="str">
            <v>HANDICAP</v>
          </cell>
          <cell r="I11622" t="str">
            <v>Rejselængde</v>
          </cell>
          <cell r="V11622">
            <v>311</v>
          </cell>
        </row>
        <row r="11623">
          <cell r="A11623" t="str">
            <v>RINGKØBING-SKJERN</v>
          </cell>
          <cell r="C11623" t="str">
            <v>HANDICAP</v>
          </cell>
          <cell r="I11623" t="str">
            <v>Passagerer</v>
          </cell>
          <cell r="V11623">
            <v>3</v>
          </cell>
        </row>
        <row r="11624">
          <cell r="A11624" t="str">
            <v>RINGKØBING-SKJERN</v>
          </cell>
          <cell r="C11624" t="str">
            <v>HANDICAP</v>
          </cell>
          <cell r="I11624" t="str">
            <v>Netto</v>
          </cell>
          <cell r="V11624">
            <v>798.58</v>
          </cell>
        </row>
        <row r="11625">
          <cell r="A11625" t="str">
            <v>RINGKØBING-SKJERN</v>
          </cell>
          <cell r="C11625" t="str">
            <v>HANDICAP</v>
          </cell>
          <cell r="I11625" t="str">
            <v>Adm.omk</v>
          </cell>
          <cell r="V11625">
            <v>0</v>
          </cell>
        </row>
        <row r="11626">
          <cell r="A11626" t="str">
            <v>RINGKØBING-SKJERN</v>
          </cell>
          <cell r="C11626" t="str">
            <v>HANDICAP</v>
          </cell>
          <cell r="I11626" t="str">
            <v>EB</v>
          </cell>
          <cell r="V11626">
            <v>388</v>
          </cell>
        </row>
        <row r="11627">
          <cell r="A11627" t="str">
            <v>RINGKØBING-SKJERN</v>
          </cell>
          <cell r="C11627" t="str">
            <v>HANDICAP</v>
          </cell>
          <cell r="I11627" t="str">
            <v>Ture</v>
          </cell>
          <cell r="V11627">
            <v>1</v>
          </cell>
        </row>
        <row r="11628">
          <cell r="A11628" t="str">
            <v>RINGKØBING-SKJERN</v>
          </cell>
          <cell r="C11628" t="str">
            <v>HANDICAP</v>
          </cell>
          <cell r="I11628" t="str">
            <v>Rejselængde</v>
          </cell>
          <cell r="V11628">
            <v>97</v>
          </cell>
        </row>
        <row r="11629">
          <cell r="A11629" t="str">
            <v>RINGKØBING-SKJERN</v>
          </cell>
          <cell r="C11629" t="str">
            <v>HANDICAP</v>
          </cell>
          <cell r="I11629" t="str">
            <v>Passagerer</v>
          </cell>
          <cell r="V11629">
            <v>1</v>
          </cell>
        </row>
        <row r="11630">
          <cell r="A11630" t="str">
            <v>RINGKØBING-SKJERN</v>
          </cell>
          <cell r="C11630" t="str">
            <v>HANDICAP</v>
          </cell>
          <cell r="I11630" t="str">
            <v>Netto</v>
          </cell>
          <cell r="V11630">
            <v>1865.96</v>
          </cell>
        </row>
        <row r="11631">
          <cell r="A11631" t="str">
            <v>RINGKØBING-SKJERN</v>
          </cell>
          <cell r="C11631" t="str">
            <v>HANDICAP</v>
          </cell>
          <cell r="I11631" t="str">
            <v>Adm.omk</v>
          </cell>
          <cell r="V11631">
            <v>0</v>
          </cell>
        </row>
        <row r="11632">
          <cell r="A11632" t="str">
            <v>RINGKØBING-SKJERN</v>
          </cell>
          <cell r="C11632" t="str">
            <v>HANDICAP</v>
          </cell>
          <cell r="I11632" t="str">
            <v>EB</v>
          </cell>
          <cell r="V11632">
            <v>332</v>
          </cell>
        </row>
        <row r="11633">
          <cell r="A11633" t="str">
            <v>RINGKØBING-SKJERN</v>
          </cell>
          <cell r="C11633" t="str">
            <v>HANDICAP</v>
          </cell>
          <cell r="I11633" t="str">
            <v>Ture</v>
          </cell>
          <cell r="V11633">
            <v>1</v>
          </cell>
        </row>
        <row r="11634">
          <cell r="A11634" t="str">
            <v>RINGKØBING-SKJERN</v>
          </cell>
          <cell r="C11634" t="str">
            <v>HANDICAP</v>
          </cell>
          <cell r="I11634" t="str">
            <v>Rejselængde</v>
          </cell>
          <cell r="V11634">
            <v>83</v>
          </cell>
        </row>
        <row r="11635">
          <cell r="A11635" t="str">
            <v>RINGKØBING-SKJERN</v>
          </cell>
          <cell r="C11635" t="str">
            <v>HANDICAP</v>
          </cell>
          <cell r="I11635" t="str">
            <v>Passagerer</v>
          </cell>
          <cell r="V11635">
            <v>1</v>
          </cell>
        </row>
        <row r="11636">
          <cell r="A11636" t="str">
            <v>RINGKØBING-SKJERN</v>
          </cell>
          <cell r="C11636" t="str">
            <v>HANDICAP</v>
          </cell>
          <cell r="I11636" t="str">
            <v>Netto</v>
          </cell>
          <cell r="V11636">
            <v>4499.4399999999996</v>
          </cell>
        </row>
        <row r="11637">
          <cell r="A11637" t="str">
            <v>RINGKØBING-SKJERN</v>
          </cell>
          <cell r="C11637" t="str">
            <v>HANDICAP</v>
          </cell>
          <cell r="I11637" t="str">
            <v>Adm.omk</v>
          </cell>
          <cell r="V11637">
            <v>0</v>
          </cell>
        </row>
        <row r="11638">
          <cell r="A11638" t="str">
            <v>RINGKØBING-SKJERN</v>
          </cell>
          <cell r="C11638" t="str">
            <v>HANDICAP</v>
          </cell>
          <cell r="I11638" t="str">
            <v>EB</v>
          </cell>
          <cell r="V11638">
            <v>872</v>
          </cell>
        </row>
        <row r="11639">
          <cell r="A11639" t="str">
            <v>RINGKØBING-SKJERN</v>
          </cell>
          <cell r="C11639" t="str">
            <v>HANDICAP</v>
          </cell>
          <cell r="I11639" t="str">
            <v>Ture</v>
          </cell>
          <cell r="V11639">
            <v>4</v>
          </cell>
        </row>
        <row r="11640">
          <cell r="A11640" t="str">
            <v>RINGKØBING-SKJERN</v>
          </cell>
          <cell r="C11640" t="str">
            <v>HANDICAP</v>
          </cell>
          <cell r="I11640" t="str">
            <v>Rejselængde</v>
          </cell>
          <cell r="V11640">
            <v>218</v>
          </cell>
        </row>
        <row r="11641">
          <cell r="A11641" t="str">
            <v>RINGKØBING-SKJERN</v>
          </cell>
          <cell r="C11641" t="str">
            <v>HANDICAP</v>
          </cell>
          <cell r="I11641" t="str">
            <v>Passagerer</v>
          </cell>
          <cell r="V11641">
            <v>5</v>
          </cell>
        </row>
        <row r="11642">
          <cell r="A11642" t="str">
            <v>RINGKØBING-SKJERN</v>
          </cell>
          <cell r="C11642" t="str">
            <v>HANDICAP</v>
          </cell>
          <cell r="I11642" t="str">
            <v>Netto</v>
          </cell>
          <cell r="V11642">
            <v>993.91</v>
          </cell>
        </row>
        <row r="11643">
          <cell r="A11643" t="str">
            <v>RINGKØBING-SKJERN</v>
          </cell>
          <cell r="C11643" t="str">
            <v>HANDICAP</v>
          </cell>
          <cell r="I11643" t="str">
            <v>Adm.omk</v>
          </cell>
          <cell r="V11643">
            <v>0</v>
          </cell>
        </row>
        <row r="11644">
          <cell r="A11644" t="str">
            <v>RINGKØBING-SKJERN</v>
          </cell>
          <cell r="C11644" t="str">
            <v>HANDICAP</v>
          </cell>
          <cell r="I11644" t="str">
            <v>EB</v>
          </cell>
          <cell r="V11644">
            <v>188</v>
          </cell>
        </row>
        <row r="11645">
          <cell r="A11645" t="str">
            <v>RINGKØBING-SKJERN</v>
          </cell>
          <cell r="C11645" t="str">
            <v>HANDICAP</v>
          </cell>
          <cell r="I11645" t="str">
            <v>Ture</v>
          </cell>
          <cell r="V11645">
            <v>1</v>
          </cell>
        </row>
        <row r="11646">
          <cell r="A11646" t="str">
            <v>RINGKØBING-SKJERN</v>
          </cell>
          <cell r="C11646" t="str">
            <v>HANDICAP</v>
          </cell>
          <cell r="I11646" t="str">
            <v>Rejselængde</v>
          </cell>
          <cell r="V11646">
            <v>47</v>
          </cell>
        </row>
        <row r="11647">
          <cell r="A11647" t="str">
            <v>RINGKØBING-SKJERN</v>
          </cell>
          <cell r="C11647" t="str">
            <v>HANDICAP</v>
          </cell>
          <cell r="I11647" t="str">
            <v>Passagerer</v>
          </cell>
          <cell r="V11647">
            <v>1</v>
          </cell>
        </row>
        <row r="11648">
          <cell r="A11648" t="str">
            <v>RINGKØBING-SKJERN</v>
          </cell>
          <cell r="C11648" t="str">
            <v>HANDICAP</v>
          </cell>
          <cell r="I11648" t="str">
            <v>Netto</v>
          </cell>
          <cell r="V11648">
            <v>1464.6599999999999</v>
          </cell>
        </row>
        <row r="11649">
          <cell r="A11649" t="str">
            <v>RINGKØBING-SKJERN</v>
          </cell>
          <cell r="C11649" t="str">
            <v>HANDICAP</v>
          </cell>
          <cell r="I11649" t="str">
            <v>Adm.omk</v>
          </cell>
          <cell r="V11649">
            <v>0</v>
          </cell>
        </row>
        <row r="11650">
          <cell r="A11650" t="str">
            <v>RINGKØBING-SKJERN</v>
          </cell>
          <cell r="C11650" t="str">
            <v>HANDICAP</v>
          </cell>
          <cell r="I11650" t="str">
            <v>EB</v>
          </cell>
          <cell r="V11650">
            <v>424</v>
          </cell>
        </row>
        <row r="11651">
          <cell r="A11651" t="str">
            <v>RINGKØBING-SKJERN</v>
          </cell>
          <cell r="C11651" t="str">
            <v>HANDICAP</v>
          </cell>
          <cell r="I11651" t="str">
            <v>Ture</v>
          </cell>
          <cell r="V11651">
            <v>2</v>
          </cell>
        </row>
        <row r="11652">
          <cell r="A11652" t="str">
            <v>RINGKØBING-SKJERN</v>
          </cell>
          <cell r="C11652" t="str">
            <v>HANDICAP</v>
          </cell>
          <cell r="I11652" t="str">
            <v>Rejselængde</v>
          </cell>
          <cell r="V11652">
            <v>106</v>
          </cell>
        </row>
        <row r="11653">
          <cell r="A11653" t="str">
            <v>RINGKØBING-SKJERN</v>
          </cell>
          <cell r="C11653" t="str">
            <v>HANDICAP</v>
          </cell>
          <cell r="I11653" t="str">
            <v>Passagerer</v>
          </cell>
          <cell r="V11653">
            <v>2</v>
          </cell>
        </row>
        <row r="11654">
          <cell r="A11654" t="str">
            <v>RINGKØBING-SKJERN</v>
          </cell>
          <cell r="C11654" t="str">
            <v>HANDICAP</v>
          </cell>
          <cell r="I11654" t="str">
            <v>Netto</v>
          </cell>
          <cell r="V11654">
            <v>1342.5900000000001</v>
          </cell>
        </row>
        <row r="11655">
          <cell r="A11655" t="str">
            <v>RINGKØBING-SKJERN</v>
          </cell>
          <cell r="C11655" t="str">
            <v>HANDICAP</v>
          </cell>
          <cell r="I11655" t="str">
            <v>Adm.omk</v>
          </cell>
          <cell r="V11655">
            <v>0</v>
          </cell>
        </row>
        <row r="11656">
          <cell r="A11656" t="str">
            <v>RINGKØBING-SKJERN</v>
          </cell>
          <cell r="C11656" t="str">
            <v>HANDICAP</v>
          </cell>
          <cell r="I11656" t="str">
            <v>EB</v>
          </cell>
          <cell r="V11656">
            <v>504</v>
          </cell>
        </row>
        <row r="11657">
          <cell r="A11657" t="str">
            <v>RINGKØBING-SKJERN</v>
          </cell>
          <cell r="C11657" t="str">
            <v>HANDICAP</v>
          </cell>
          <cell r="I11657" t="str">
            <v>Ture</v>
          </cell>
          <cell r="V11657">
            <v>2</v>
          </cell>
        </row>
        <row r="11658">
          <cell r="A11658" t="str">
            <v>RINGKØBING-SKJERN</v>
          </cell>
          <cell r="C11658" t="str">
            <v>HANDICAP</v>
          </cell>
          <cell r="I11658" t="str">
            <v>Rejselængde</v>
          </cell>
          <cell r="V11658">
            <v>126</v>
          </cell>
        </row>
        <row r="11659">
          <cell r="A11659" t="str">
            <v>RINGKØBING-SKJERN</v>
          </cell>
          <cell r="C11659" t="str">
            <v>HANDICAP</v>
          </cell>
          <cell r="I11659" t="str">
            <v>Passagerer</v>
          </cell>
          <cell r="V11659">
            <v>2</v>
          </cell>
        </row>
        <row r="11660">
          <cell r="A11660" t="str">
            <v>RINGKØBING-SKJERN</v>
          </cell>
          <cell r="C11660" t="str">
            <v>HANDICAP</v>
          </cell>
          <cell r="I11660" t="str">
            <v>Netto</v>
          </cell>
          <cell r="V11660">
            <v>9244.16</v>
          </cell>
        </row>
        <row r="11661">
          <cell r="A11661" t="str">
            <v>RINGKØBING-SKJERN</v>
          </cell>
          <cell r="C11661" t="str">
            <v>HANDICAP</v>
          </cell>
          <cell r="I11661" t="str">
            <v>Adm.omk</v>
          </cell>
          <cell r="V11661">
            <v>0</v>
          </cell>
        </row>
        <row r="11662">
          <cell r="A11662" t="str">
            <v>RINGKØBING-SKJERN</v>
          </cell>
          <cell r="C11662" t="str">
            <v>HANDICAP</v>
          </cell>
          <cell r="I11662" t="str">
            <v>EB</v>
          </cell>
          <cell r="V11662">
            <v>2860</v>
          </cell>
        </row>
        <row r="11663">
          <cell r="A11663" t="str">
            <v>RINGKØBING-SKJERN</v>
          </cell>
          <cell r="C11663" t="str">
            <v>HANDICAP</v>
          </cell>
          <cell r="I11663" t="str">
            <v>Ture</v>
          </cell>
          <cell r="V11663">
            <v>14</v>
          </cell>
        </row>
        <row r="11664">
          <cell r="A11664" t="str">
            <v>RINGKØBING-SKJERN</v>
          </cell>
          <cell r="C11664" t="str">
            <v>HANDICAP</v>
          </cell>
          <cell r="I11664" t="str">
            <v>Rejselængde</v>
          </cell>
          <cell r="V11664">
            <v>715</v>
          </cell>
        </row>
        <row r="11665">
          <cell r="A11665" t="str">
            <v>RINGKØBING-SKJERN</v>
          </cell>
          <cell r="C11665" t="str">
            <v>HANDICAP</v>
          </cell>
          <cell r="I11665" t="str">
            <v>Passagerer</v>
          </cell>
          <cell r="V11665">
            <v>14</v>
          </cell>
        </row>
        <row r="11666">
          <cell r="A11666" t="str">
            <v>RINGKØBING-SKJERN</v>
          </cell>
          <cell r="C11666" t="str">
            <v>HANDICAP</v>
          </cell>
          <cell r="I11666" t="str">
            <v>Netto</v>
          </cell>
          <cell r="V11666">
            <v>2827.13</v>
          </cell>
        </row>
        <row r="11667">
          <cell r="A11667" t="str">
            <v>RINGKØBING-SKJERN</v>
          </cell>
          <cell r="C11667" t="str">
            <v>HANDICAP</v>
          </cell>
          <cell r="I11667" t="str">
            <v>Adm.omk</v>
          </cell>
          <cell r="V11667">
            <v>0</v>
          </cell>
        </row>
        <row r="11668">
          <cell r="A11668" t="str">
            <v>RINGKØBING-SKJERN</v>
          </cell>
          <cell r="C11668" t="str">
            <v>HANDICAP</v>
          </cell>
          <cell r="I11668" t="str">
            <v>EB</v>
          </cell>
          <cell r="V11668">
            <v>1180</v>
          </cell>
        </row>
        <row r="11669">
          <cell r="A11669" t="str">
            <v>RINGKØBING-SKJERN</v>
          </cell>
          <cell r="C11669" t="str">
            <v>HANDICAP</v>
          </cell>
          <cell r="I11669" t="str">
            <v>Ture</v>
          </cell>
          <cell r="V11669">
            <v>1</v>
          </cell>
        </row>
        <row r="11670">
          <cell r="A11670" t="str">
            <v>RINGKØBING-SKJERN</v>
          </cell>
          <cell r="C11670" t="str">
            <v>HANDICAP</v>
          </cell>
          <cell r="I11670" t="str">
            <v>Rejselængde</v>
          </cell>
          <cell r="V11670">
            <v>160</v>
          </cell>
        </row>
        <row r="11671">
          <cell r="A11671" t="str">
            <v>RINGKØBING-SKJERN</v>
          </cell>
          <cell r="C11671" t="str">
            <v>HANDICAP</v>
          </cell>
          <cell r="I11671" t="str">
            <v>Passagerer</v>
          </cell>
          <cell r="V11671">
            <v>1</v>
          </cell>
        </row>
        <row r="11672">
          <cell r="A11672" t="str">
            <v>RINGKØBING-SKJERN</v>
          </cell>
          <cell r="C11672" t="str">
            <v>HANDICAP</v>
          </cell>
          <cell r="I11672" t="str">
            <v>Netto</v>
          </cell>
          <cell r="V11672">
            <v>2894.26</v>
          </cell>
        </row>
        <row r="11673">
          <cell r="A11673" t="str">
            <v>RINGKØBING-SKJERN</v>
          </cell>
          <cell r="C11673" t="str">
            <v>HANDICAP</v>
          </cell>
          <cell r="I11673" t="str">
            <v>Adm.omk</v>
          </cell>
          <cell r="V11673">
            <v>0</v>
          </cell>
        </row>
        <row r="11674">
          <cell r="A11674" t="str">
            <v>RINGKØBING-SKJERN</v>
          </cell>
          <cell r="C11674" t="str">
            <v>HANDICAP</v>
          </cell>
          <cell r="I11674" t="str">
            <v>EB</v>
          </cell>
          <cell r="V11674">
            <v>592</v>
          </cell>
        </row>
        <row r="11675">
          <cell r="A11675" t="str">
            <v>RINGKØBING-SKJERN</v>
          </cell>
          <cell r="C11675" t="str">
            <v>HANDICAP</v>
          </cell>
          <cell r="I11675" t="str">
            <v>Ture</v>
          </cell>
          <cell r="V11675">
            <v>1</v>
          </cell>
        </row>
        <row r="11676">
          <cell r="A11676" t="str">
            <v>RINGKØBING-SKJERN</v>
          </cell>
          <cell r="C11676" t="str">
            <v>HANDICAP</v>
          </cell>
          <cell r="I11676" t="str">
            <v>Rejselængde</v>
          </cell>
          <cell r="V11676">
            <v>116</v>
          </cell>
        </row>
        <row r="11677">
          <cell r="A11677" t="str">
            <v>RINGKØBING-SKJERN</v>
          </cell>
          <cell r="C11677" t="str">
            <v>HANDICAP</v>
          </cell>
          <cell r="I11677" t="str">
            <v>Passagerer</v>
          </cell>
          <cell r="V11677">
            <v>1</v>
          </cell>
        </row>
        <row r="11678">
          <cell r="A11678" t="str">
            <v>RINGKØBING-SKJERN</v>
          </cell>
          <cell r="C11678" t="str">
            <v>HANDICAP</v>
          </cell>
          <cell r="I11678" t="str">
            <v>Netto</v>
          </cell>
          <cell r="V11678">
            <v>1645.59</v>
          </cell>
        </row>
        <row r="11679">
          <cell r="A11679" t="str">
            <v>RINGKØBING-SKJERN</v>
          </cell>
          <cell r="C11679" t="str">
            <v>HANDICAP</v>
          </cell>
          <cell r="I11679" t="str">
            <v>Adm.omk</v>
          </cell>
          <cell r="V11679">
            <v>0</v>
          </cell>
        </row>
        <row r="11680">
          <cell r="A11680" t="str">
            <v>RINGKØBING-SKJERN</v>
          </cell>
          <cell r="C11680" t="str">
            <v>HANDICAP</v>
          </cell>
          <cell r="I11680" t="str">
            <v>EB</v>
          </cell>
          <cell r="V11680">
            <v>372</v>
          </cell>
        </row>
        <row r="11681">
          <cell r="A11681" t="str">
            <v>RINGKØBING-SKJERN</v>
          </cell>
          <cell r="C11681" t="str">
            <v>HANDICAP</v>
          </cell>
          <cell r="I11681" t="str">
            <v>Ture</v>
          </cell>
          <cell r="V11681">
            <v>1</v>
          </cell>
        </row>
        <row r="11682">
          <cell r="A11682" t="str">
            <v>RINGKØBING-SKJERN</v>
          </cell>
          <cell r="C11682" t="str">
            <v>HANDICAP</v>
          </cell>
          <cell r="I11682" t="str">
            <v>Rejselængde</v>
          </cell>
          <cell r="V11682">
            <v>93</v>
          </cell>
        </row>
        <row r="11683">
          <cell r="A11683" t="str">
            <v>RINGKØBING-SKJERN</v>
          </cell>
          <cell r="C11683" t="str">
            <v>HANDICAP</v>
          </cell>
          <cell r="I11683" t="str">
            <v>Passagerer</v>
          </cell>
          <cell r="V11683">
            <v>1</v>
          </cell>
        </row>
        <row r="11684">
          <cell r="A11684" t="str">
            <v>RINGKØBING-SKJERN</v>
          </cell>
          <cell r="C11684" t="str">
            <v>HANDICAP</v>
          </cell>
          <cell r="I11684" t="str">
            <v>Netto</v>
          </cell>
          <cell r="V11684">
            <v>2760.6099999999997</v>
          </cell>
        </row>
        <row r="11685">
          <cell r="A11685" t="str">
            <v>RINGKØBING-SKJERN</v>
          </cell>
          <cell r="C11685" t="str">
            <v>HANDICAP</v>
          </cell>
          <cell r="I11685" t="str">
            <v>Adm.omk</v>
          </cell>
          <cell r="V11685">
            <v>0</v>
          </cell>
        </row>
        <row r="11686">
          <cell r="A11686" t="str">
            <v>RINGKØBING-SKJERN</v>
          </cell>
          <cell r="C11686" t="str">
            <v>HANDICAP</v>
          </cell>
          <cell r="I11686" t="str">
            <v>EB</v>
          </cell>
          <cell r="V11686">
            <v>560</v>
          </cell>
        </row>
        <row r="11687">
          <cell r="A11687" t="str">
            <v>RINGKØBING-SKJERN</v>
          </cell>
          <cell r="C11687" t="str">
            <v>HANDICAP</v>
          </cell>
          <cell r="I11687" t="str">
            <v>Ture</v>
          </cell>
          <cell r="V11687">
            <v>3</v>
          </cell>
        </row>
        <row r="11688">
          <cell r="A11688" t="str">
            <v>RINGKØBING-SKJERN</v>
          </cell>
          <cell r="C11688" t="str">
            <v>HANDICAP</v>
          </cell>
          <cell r="I11688" t="str">
            <v>Rejselængde</v>
          </cell>
          <cell r="V11688">
            <v>140</v>
          </cell>
        </row>
        <row r="11689">
          <cell r="A11689" t="str">
            <v>RINGKØBING-SKJERN</v>
          </cell>
          <cell r="C11689" t="str">
            <v>HANDICAP</v>
          </cell>
          <cell r="I11689" t="str">
            <v>Passagerer</v>
          </cell>
          <cell r="V11689">
            <v>3</v>
          </cell>
        </row>
        <row r="11690">
          <cell r="A11690" t="str">
            <v>RINGKØBING-SKJERN</v>
          </cell>
          <cell r="C11690" t="str">
            <v>HANDICAP</v>
          </cell>
          <cell r="I11690" t="str">
            <v>Netto</v>
          </cell>
          <cell r="V11690">
            <v>6616.44</v>
          </cell>
        </row>
        <row r="11691">
          <cell r="A11691" t="str">
            <v>RINGKØBING-SKJERN</v>
          </cell>
          <cell r="C11691" t="str">
            <v>HANDICAP</v>
          </cell>
          <cell r="I11691" t="str">
            <v>Adm.omk</v>
          </cell>
          <cell r="V11691">
            <v>0</v>
          </cell>
        </row>
        <row r="11692">
          <cell r="A11692" t="str">
            <v>RINGKØBING-SKJERN</v>
          </cell>
          <cell r="C11692" t="str">
            <v>HANDICAP</v>
          </cell>
          <cell r="I11692" t="str">
            <v>EB</v>
          </cell>
          <cell r="V11692">
            <v>1460</v>
          </cell>
        </row>
        <row r="11693">
          <cell r="A11693" t="str">
            <v>RINGKØBING-SKJERN</v>
          </cell>
          <cell r="C11693" t="str">
            <v>HANDICAP</v>
          </cell>
          <cell r="I11693" t="str">
            <v>Ture</v>
          </cell>
          <cell r="V11693">
            <v>18</v>
          </cell>
        </row>
        <row r="11694">
          <cell r="A11694" t="str">
            <v>RINGKØBING-SKJERN</v>
          </cell>
          <cell r="C11694" t="str">
            <v>HANDICAP</v>
          </cell>
          <cell r="I11694" t="str">
            <v>Rejselængde</v>
          </cell>
          <cell r="V11694">
            <v>365</v>
          </cell>
        </row>
        <row r="11695">
          <cell r="A11695" t="str">
            <v>RINGKØBING-SKJERN</v>
          </cell>
          <cell r="C11695" t="str">
            <v>HANDICAP</v>
          </cell>
          <cell r="I11695" t="str">
            <v>Passagerer</v>
          </cell>
          <cell r="V11695">
            <v>18</v>
          </cell>
        </row>
        <row r="11696">
          <cell r="A11696" t="str">
            <v>RINGKØBING-SKJERN</v>
          </cell>
          <cell r="C11696" t="str">
            <v>HANDICAP</v>
          </cell>
          <cell r="I11696" t="str">
            <v>Netto</v>
          </cell>
          <cell r="V11696">
            <v>14101.92</v>
          </cell>
        </row>
        <row r="11697">
          <cell r="A11697" t="str">
            <v>RINGKØBING-SKJERN</v>
          </cell>
          <cell r="C11697" t="str">
            <v>HANDICAP</v>
          </cell>
          <cell r="I11697" t="str">
            <v>Adm.omk</v>
          </cell>
          <cell r="V11697">
            <v>0</v>
          </cell>
        </row>
        <row r="11698">
          <cell r="A11698" t="str">
            <v>RINGKØBING-SKJERN</v>
          </cell>
          <cell r="C11698" t="str">
            <v>HANDICAP</v>
          </cell>
          <cell r="I11698" t="str">
            <v>EB</v>
          </cell>
          <cell r="V11698">
            <v>2189</v>
          </cell>
        </row>
        <row r="11699">
          <cell r="A11699" t="str">
            <v>RINGKØBING-SKJERN</v>
          </cell>
          <cell r="C11699" t="str">
            <v>HANDICAP</v>
          </cell>
          <cell r="I11699" t="str">
            <v>Ture</v>
          </cell>
          <cell r="V11699">
            <v>24</v>
          </cell>
        </row>
        <row r="11700">
          <cell r="A11700" t="str">
            <v>RINGKØBING-SKJERN</v>
          </cell>
          <cell r="C11700" t="str">
            <v>HANDICAP</v>
          </cell>
          <cell r="I11700" t="str">
            <v>Rejselængde</v>
          </cell>
          <cell r="V11700">
            <v>506</v>
          </cell>
        </row>
        <row r="11701">
          <cell r="A11701" t="str">
            <v>RINGKØBING-SKJERN</v>
          </cell>
          <cell r="C11701" t="str">
            <v>HANDICAP</v>
          </cell>
          <cell r="I11701" t="str">
            <v>Passagerer</v>
          </cell>
          <cell r="V11701">
            <v>40</v>
          </cell>
        </row>
        <row r="11702">
          <cell r="A11702" t="str">
            <v>RINGKØBING-SKJERN</v>
          </cell>
          <cell r="C11702" t="str">
            <v>HANDICAP</v>
          </cell>
          <cell r="I11702" t="str">
            <v>Netto</v>
          </cell>
          <cell r="V11702">
            <v>4171.01</v>
          </cell>
        </row>
        <row r="11703">
          <cell r="A11703" t="str">
            <v>RINGKØBING-SKJERN</v>
          </cell>
          <cell r="C11703" t="str">
            <v>HANDICAP</v>
          </cell>
          <cell r="I11703" t="str">
            <v>Adm.omk</v>
          </cell>
          <cell r="V11703">
            <v>0</v>
          </cell>
        </row>
        <row r="11704">
          <cell r="A11704" t="str">
            <v>RINGKØBING-SKJERN</v>
          </cell>
          <cell r="C11704" t="str">
            <v>HANDICAP</v>
          </cell>
          <cell r="I11704" t="str">
            <v>EB</v>
          </cell>
          <cell r="V11704">
            <v>1224</v>
          </cell>
        </row>
        <row r="11705">
          <cell r="A11705" t="str">
            <v>RINGKØBING-SKJERN</v>
          </cell>
          <cell r="C11705" t="str">
            <v>HANDICAP</v>
          </cell>
          <cell r="I11705" t="str">
            <v>Ture</v>
          </cell>
          <cell r="V11705">
            <v>8</v>
          </cell>
        </row>
        <row r="11706">
          <cell r="A11706" t="str">
            <v>RINGKØBING-SKJERN</v>
          </cell>
          <cell r="C11706" t="str">
            <v>HANDICAP</v>
          </cell>
          <cell r="I11706" t="str">
            <v>Rejselængde</v>
          </cell>
          <cell r="V11706">
            <v>306</v>
          </cell>
        </row>
        <row r="11707">
          <cell r="A11707" t="str">
            <v>RINGKØBING-SKJERN</v>
          </cell>
          <cell r="C11707" t="str">
            <v>HANDICAP</v>
          </cell>
          <cell r="I11707" t="str">
            <v>Passagerer</v>
          </cell>
          <cell r="V11707">
            <v>8</v>
          </cell>
        </row>
        <row r="11708">
          <cell r="A11708" t="str">
            <v>RINGKØBING-SKJERN</v>
          </cell>
          <cell r="C11708" t="str">
            <v>TELETAXI</v>
          </cell>
          <cell r="I11708" t="str">
            <v>Netto</v>
          </cell>
          <cell r="V11708">
            <v>518.83000000000004</v>
          </cell>
        </row>
        <row r="11709">
          <cell r="A11709" t="str">
            <v>RINGKØBING-SKJERN</v>
          </cell>
          <cell r="C11709" t="str">
            <v>TELETAXI</v>
          </cell>
          <cell r="I11709" t="str">
            <v>Adm.omk</v>
          </cell>
          <cell r="V11709">
            <v>64.319999999999993</v>
          </cell>
        </row>
        <row r="11710">
          <cell r="A11710" t="str">
            <v>RINGKØBING-SKJERN</v>
          </cell>
          <cell r="C11710" t="str">
            <v>TELETAXI</v>
          </cell>
          <cell r="I11710" t="str">
            <v>EB</v>
          </cell>
          <cell r="V11710">
            <v>24</v>
          </cell>
        </row>
        <row r="11711">
          <cell r="A11711" t="str">
            <v>RINGKØBING-SKJERN</v>
          </cell>
          <cell r="C11711" t="str">
            <v>TELETAXI</v>
          </cell>
          <cell r="I11711" t="str">
            <v>Ture</v>
          </cell>
          <cell r="V11711">
            <v>2</v>
          </cell>
        </row>
        <row r="11712">
          <cell r="A11712" t="str">
            <v>RINGKØBING-SKJERN</v>
          </cell>
          <cell r="C11712" t="str">
            <v>TELETAXI</v>
          </cell>
          <cell r="I11712" t="str">
            <v>Rejselængde</v>
          </cell>
          <cell r="V11712">
            <v>8</v>
          </cell>
        </row>
        <row r="11713">
          <cell r="A11713" t="str">
            <v>RINGKØBING-SKJERN</v>
          </cell>
          <cell r="C11713" t="str">
            <v>TELETAXI</v>
          </cell>
          <cell r="I11713" t="str">
            <v>Passagerer</v>
          </cell>
          <cell r="V11713">
            <v>2</v>
          </cell>
        </row>
        <row r="11714">
          <cell r="A11714" t="str">
            <v>RINGKØBING-SKJERN</v>
          </cell>
          <cell r="C11714" t="str">
            <v>HANDICAP</v>
          </cell>
          <cell r="I11714" t="str">
            <v>Netto</v>
          </cell>
          <cell r="V11714">
            <v>2855.47</v>
          </cell>
        </row>
        <row r="11715">
          <cell r="A11715" t="str">
            <v>RINGKØBING-SKJERN</v>
          </cell>
          <cell r="C11715" t="str">
            <v>HANDICAP</v>
          </cell>
          <cell r="I11715" t="str">
            <v>Adm.omk</v>
          </cell>
          <cell r="V11715">
            <v>0</v>
          </cell>
        </row>
        <row r="11716">
          <cell r="A11716" t="str">
            <v>RINGKØBING-SKJERN</v>
          </cell>
          <cell r="C11716" t="str">
            <v>HANDICAP</v>
          </cell>
          <cell r="I11716" t="str">
            <v>EB</v>
          </cell>
          <cell r="V11716">
            <v>752</v>
          </cell>
        </row>
        <row r="11717">
          <cell r="A11717" t="str">
            <v>RINGKØBING-SKJERN</v>
          </cell>
          <cell r="C11717" t="str">
            <v>HANDICAP</v>
          </cell>
          <cell r="I11717" t="str">
            <v>Ture</v>
          </cell>
          <cell r="V11717">
            <v>2</v>
          </cell>
        </row>
        <row r="11718">
          <cell r="A11718" t="str">
            <v>RINGKØBING-SKJERN</v>
          </cell>
          <cell r="C11718" t="str">
            <v>HANDICAP</v>
          </cell>
          <cell r="I11718" t="str">
            <v>Rejselængde</v>
          </cell>
          <cell r="V11718">
            <v>188</v>
          </cell>
        </row>
        <row r="11719">
          <cell r="A11719" t="str">
            <v>RINGKØBING-SKJERN</v>
          </cell>
          <cell r="C11719" t="str">
            <v>HANDICAP</v>
          </cell>
          <cell r="I11719" t="str">
            <v>Passagerer</v>
          </cell>
          <cell r="V11719">
            <v>2</v>
          </cell>
        </row>
        <row r="11720">
          <cell r="A11720" t="str">
            <v>RINGKØBING-SKJERN</v>
          </cell>
          <cell r="C11720" t="str">
            <v>HANDICAP</v>
          </cell>
          <cell r="I11720" t="str">
            <v>Netto</v>
          </cell>
          <cell r="V11720">
            <v>676.2</v>
          </cell>
        </row>
        <row r="11721">
          <cell r="A11721" t="str">
            <v>RINGKØBING-SKJERN</v>
          </cell>
          <cell r="C11721" t="str">
            <v>HANDICAP</v>
          </cell>
          <cell r="I11721" t="str">
            <v>Adm.omk</v>
          </cell>
          <cell r="V11721">
            <v>0</v>
          </cell>
        </row>
        <row r="11722">
          <cell r="A11722" t="str">
            <v>RINGKØBING-SKJERN</v>
          </cell>
          <cell r="C11722" t="str">
            <v>HANDICAP</v>
          </cell>
          <cell r="I11722" t="str">
            <v>EB</v>
          </cell>
          <cell r="V11722">
            <v>288</v>
          </cell>
        </row>
        <row r="11723">
          <cell r="A11723" t="str">
            <v>RINGKØBING-SKJERN</v>
          </cell>
          <cell r="C11723" t="str">
            <v>HANDICAP</v>
          </cell>
          <cell r="I11723" t="str">
            <v>Ture</v>
          </cell>
          <cell r="V11723">
            <v>1</v>
          </cell>
        </row>
        <row r="11724">
          <cell r="A11724" t="str">
            <v>RINGKØBING-SKJERN</v>
          </cell>
          <cell r="C11724" t="str">
            <v>HANDICAP</v>
          </cell>
          <cell r="I11724" t="str">
            <v>Rejselængde</v>
          </cell>
          <cell r="V11724">
            <v>72</v>
          </cell>
        </row>
        <row r="11725">
          <cell r="A11725" t="str">
            <v>RINGKØBING-SKJERN</v>
          </cell>
          <cell r="C11725" t="str">
            <v>HANDICAP</v>
          </cell>
          <cell r="I11725" t="str">
            <v>Passagerer</v>
          </cell>
          <cell r="V11725">
            <v>1</v>
          </cell>
        </row>
        <row r="11726">
          <cell r="A11726" t="str">
            <v>RINGKØBING-SKJERN</v>
          </cell>
          <cell r="C11726" t="str">
            <v>HANDICAP</v>
          </cell>
          <cell r="I11726" t="str">
            <v>Netto</v>
          </cell>
          <cell r="V11726">
            <v>3099.42</v>
          </cell>
        </row>
        <row r="11727">
          <cell r="A11727" t="str">
            <v>RINGKØBING-SKJERN</v>
          </cell>
          <cell r="C11727" t="str">
            <v>HANDICAP</v>
          </cell>
          <cell r="I11727" t="str">
            <v>Adm.omk</v>
          </cell>
          <cell r="V11727">
            <v>0</v>
          </cell>
        </row>
        <row r="11728">
          <cell r="A11728" t="str">
            <v>RINGKØBING-SKJERN</v>
          </cell>
          <cell r="C11728" t="str">
            <v>HANDICAP</v>
          </cell>
          <cell r="I11728" t="str">
            <v>EB</v>
          </cell>
          <cell r="V11728">
            <v>1380</v>
          </cell>
        </row>
        <row r="11729">
          <cell r="A11729" t="str">
            <v>RINGKØBING-SKJERN</v>
          </cell>
          <cell r="C11729" t="str">
            <v>HANDICAP</v>
          </cell>
          <cell r="I11729" t="str">
            <v>Ture</v>
          </cell>
          <cell r="V11729">
            <v>4</v>
          </cell>
        </row>
        <row r="11730">
          <cell r="A11730" t="str">
            <v>RINGKØBING-SKJERN</v>
          </cell>
          <cell r="C11730" t="str">
            <v>HANDICAP</v>
          </cell>
          <cell r="I11730" t="str">
            <v>Rejselængde</v>
          </cell>
          <cell r="V11730">
            <v>239</v>
          </cell>
        </row>
        <row r="11731">
          <cell r="A11731" t="str">
            <v>RINGKØBING-SKJERN</v>
          </cell>
          <cell r="C11731" t="str">
            <v>HANDICAP</v>
          </cell>
          <cell r="I11731" t="str">
            <v>Passagerer</v>
          </cell>
          <cell r="V11731">
            <v>8</v>
          </cell>
        </row>
        <row r="11732">
          <cell r="A11732" t="str">
            <v>RINGKØBING-SKJERN</v>
          </cell>
          <cell r="C11732" t="str">
            <v>HANDICAP</v>
          </cell>
          <cell r="I11732" t="str">
            <v>Netto</v>
          </cell>
          <cell r="V11732">
            <v>66.86</v>
          </cell>
        </row>
        <row r="11733">
          <cell r="A11733" t="str">
            <v>RINGKØBING-SKJERN</v>
          </cell>
          <cell r="C11733" t="str">
            <v>HANDICAP</v>
          </cell>
          <cell r="I11733" t="str">
            <v>Adm.omk</v>
          </cell>
          <cell r="V11733">
            <v>0</v>
          </cell>
        </row>
        <row r="11734">
          <cell r="A11734" t="str">
            <v>RINGKØBING-SKJERN</v>
          </cell>
          <cell r="C11734" t="str">
            <v>HANDICAP</v>
          </cell>
          <cell r="I11734" t="str">
            <v>EB</v>
          </cell>
          <cell r="V11734">
            <v>0</v>
          </cell>
        </row>
        <row r="11735">
          <cell r="A11735" t="str">
            <v>RINGKØBING-SKJERN</v>
          </cell>
          <cell r="C11735" t="str">
            <v>HANDICAP</v>
          </cell>
          <cell r="I11735" t="str">
            <v>Ture</v>
          </cell>
          <cell r="V11735">
            <v>1</v>
          </cell>
        </row>
        <row r="11736">
          <cell r="A11736" t="str">
            <v>RINGKØBING-SKJERN</v>
          </cell>
          <cell r="C11736" t="str">
            <v>HANDICAP</v>
          </cell>
          <cell r="I11736" t="str">
            <v>Rejselængde</v>
          </cell>
          <cell r="V11736">
            <v>0</v>
          </cell>
        </row>
        <row r="11737">
          <cell r="A11737" t="str">
            <v>RINGKØBING-SKJERN</v>
          </cell>
          <cell r="C11737" t="str">
            <v>HANDICAP</v>
          </cell>
          <cell r="I11737" t="str">
            <v>Passagerer</v>
          </cell>
          <cell r="V11737">
            <v>2</v>
          </cell>
        </row>
        <row r="11738">
          <cell r="A11738" t="str">
            <v>RINGKØBING-SKJERN</v>
          </cell>
          <cell r="C11738" t="str">
            <v>HANDICAP</v>
          </cell>
          <cell r="I11738" t="str">
            <v>Netto</v>
          </cell>
          <cell r="V11738">
            <v>6598.03</v>
          </cell>
        </row>
        <row r="11739">
          <cell r="A11739" t="str">
            <v>RINGKØBING-SKJERN</v>
          </cell>
          <cell r="C11739" t="str">
            <v>HANDICAP</v>
          </cell>
          <cell r="I11739" t="str">
            <v>Adm.omk</v>
          </cell>
          <cell r="V11739">
            <v>0</v>
          </cell>
        </row>
        <row r="11740">
          <cell r="A11740" t="str">
            <v>RINGKØBING-SKJERN</v>
          </cell>
          <cell r="C11740" t="str">
            <v>HANDICAP</v>
          </cell>
          <cell r="I11740" t="str">
            <v>EB</v>
          </cell>
          <cell r="V11740">
            <v>1835</v>
          </cell>
        </row>
        <row r="11741">
          <cell r="A11741" t="str">
            <v>RINGKØBING-SKJERN</v>
          </cell>
          <cell r="C11741" t="str">
            <v>HANDICAP</v>
          </cell>
          <cell r="I11741" t="str">
            <v>Ture</v>
          </cell>
          <cell r="V11741">
            <v>6</v>
          </cell>
        </row>
        <row r="11742">
          <cell r="A11742" t="str">
            <v>RINGKØBING-SKJERN</v>
          </cell>
          <cell r="C11742" t="str">
            <v>HANDICAP</v>
          </cell>
          <cell r="I11742" t="str">
            <v>Rejselængde</v>
          </cell>
          <cell r="V11742">
            <v>401</v>
          </cell>
        </row>
        <row r="11743">
          <cell r="A11743" t="str">
            <v>RINGKØBING-SKJERN</v>
          </cell>
          <cell r="C11743" t="str">
            <v>HANDICAP</v>
          </cell>
          <cell r="I11743" t="str">
            <v>Passagerer</v>
          </cell>
          <cell r="V11743">
            <v>11</v>
          </cell>
        </row>
        <row r="11744">
          <cell r="A11744" t="str">
            <v>RINGKØBING-SKJERN</v>
          </cell>
          <cell r="C11744" t="str">
            <v>HANDICAP</v>
          </cell>
          <cell r="I11744" t="str">
            <v>Netto</v>
          </cell>
          <cell r="V11744">
            <v>1006.98</v>
          </cell>
        </row>
        <row r="11745">
          <cell r="A11745" t="str">
            <v>RINGKØBING-SKJERN</v>
          </cell>
          <cell r="C11745" t="str">
            <v>HANDICAP</v>
          </cell>
          <cell r="I11745" t="str">
            <v>Adm.omk</v>
          </cell>
          <cell r="V11745">
            <v>0</v>
          </cell>
        </row>
        <row r="11746">
          <cell r="A11746" t="str">
            <v>RINGKØBING-SKJERN</v>
          </cell>
          <cell r="C11746" t="str">
            <v>HANDICAP</v>
          </cell>
          <cell r="I11746" t="str">
            <v>EB</v>
          </cell>
          <cell r="V11746">
            <v>248</v>
          </cell>
        </row>
        <row r="11747">
          <cell r="A11747" t="str">
            <v>RINGKØBING-SKJERN</v>
          </cell>
          <cell r="C11747" t="str">
            <v>HANDICAP</v>
          </cell>
          <cell r="I11747" t="str">
            <v>Ture</v>
          </cell>
          <cell r="V11747">
            <v>3</v>
          </cell>
        </row>
        <row r="11748">
          <cell r="A11748" t="str">
            <v>RINGKØBING-SKJERN</v>
          </cell>
          <cell r="C11748" t="str">
            <v>HANDICAP</v>
          </cell>
          <cell r="I11748" t="str">
            <v>Rejselængde</v>
          </cell>
          <cell r="V11748">
            <v>62</v>
          </cell>
        </row>
        <row r="11749">
          <cell r="A11749" t="str">
            <v>RINGKØBING-SKJERN</v>
          </cell>
          <cell r="C11749" t="str">
            <v>HANDICAP</v>
          </cell>
          <cell r="I11749" t="str">
            <v>Passagerer</v>
          </cell>
          <cell r="V11749">
            <v>3</v>
          </cell>
        </row>
        <row r="11750">
          <cell r="A11750" t="str">
            <v>RINGKØBING-SKJERN</v>
          </cell>
          <cell r="C11750" t="str">
            <v>HANDICAP</v>
          </cell>
          <cell r="I11750" t="str">
            <v>Netto</v>
          </cell>
          <cell r="V11750">
            <v>13832.7</v>
          </cell>
        </row>
        <row r="11751">
          <cell r="A11751" t="str">
            <v>RINGKØBING-SKJERN</v>
          </cell>
          <cell r="C11751" t="str">
            <v>HANDICAP</v>
          </cell>
          <cell r="I11751" t="str">
            <v>Adm.omk</v>
          </cell>
          <cell r="V11751">
            <v>0</v>
          </cell>
        </row>
        <row r="11752">
          <cell r="A11752" t="str">
            <v>RINGKØBING-SKJERN</v>
          </cell>
          <cell r="C11752" t="str">
            <v>HANDICAP</v>
          </cell>
          <cell r="I11752" t="str">
            <v>EB</v>
          </cell>
          <cell r="V11752">
            <v>4916</v>
          </cell>
        </row>
        <row r="11753">
          <cell r="A11753" t="str">
            <v>RINGKØBING-SKJERN</v>
          </cell>
          <cell r="C11753" t="str">
            <v>HANDICAP</v>
          </cell>
          <cell r="I11753" t="str">
            <v>Ture</v>
          </cell>
          <cell r="V11753">
            <v>21</v>
          </cell>
        </row>
        <row r="11754">
          <cell r="A11754" t="str">
            <v>RINGKØBING-SKJERN</v>
          </cell>
          <cell r="C11754" t="str">
            <v>HANDICAP</v>
          </cell>
          <cell r="I11754" t="str">
            <v>Rejselængde</v>
          </cell>
          <cell r="V11754">
            <v>1134</v>
          </cell>
        </row>
        <row r="11755">
          <cell r="A11755" t="str">
            <v>RINGKØBING-SKJERN</v>
          </cell>
          <cell r="C11755" t="str">
            <v>HANDICAP</v>
          </cell>
          <cell r="I11755" t="str">
            <v>Passagerer</v>
          </cell>
          <cell r="V11755">
            <v>21</v>
          </cell>
        </row>
        <row r="11756">
          <cell r="A11756" t="str">
            <v>RINGKØBING-SKJERN</v>
          </cell>
          <cell r="C11756" t="str">
            <v>HANDICAP</v>
          </cell>
          <cell r="I11756" t="str">
            <v>Netto</v>
          </cell>
          <cell r="V11756">
            <v>6100.9900000000007</v>
          </cell>
        </row>
        <row r="11757">
          <cell r="A11757" t="str">
            <v>RINGKØBING-SKJERN</v>
          </cell>
          <cell r="C11757" t="str">
            <v>HANDICAP</v>
          </cell>
          <cell r="I11757" t="str">
            <v>Adm.omk</v>
          </cell>
          <cell r="V11757">
            <v>0</v>
          </cell>
        </row>
        <row r="11758">
          <cell r="A11758" t="str">
            <v>RINGKØBING-SKJERN</v>
          </cell>
          <cell r="C11758" t="str">
            <v>HANDICAP</v>
          </cell>
          <cell r="I11758" t="str">
            <v>EB</v>
          </cell>
          <cell r="V11758">
            <v>3416</v>
          </cell>
        </row>
        <row r="11759">
          <cell r="A11759" t="str">
            <v>RINGKØBING-SKJERN</v>
          </cell>
          <cell r="C11759" t="str">
            <v>HANDICAP</v>
          </cell>
          <cell r="I11759" t="str">
            <v>Ture</v>
          </cell>
          <cell r="V11759">
            <v>12</v>
          </cell>
        </row>
        <row r="11760">
          <cell r="A11760" t="str">
            <v>RINGKØBING-SKJERN</v>
          </cell>
          <cell r="C11760" t="str">
            <v>HANDICAP</v>
          </cell>
          <cell r="I11760" t="str">
            <v>Rejselængde</v>
          </cell>
          <cell r="V11760">
            <v>853</v>
          </cell>
        </row>
        <row r="11761">
          <cell r="A11761" t="str">
            <v>RINGKØBING-SKJERN</v>
          </cell>
          <cell r="C11761" t="str">
            <v>HANDICAP</v>
          </cell>
          <cell r="I11761" t="str">
            <v>Passagerer</v>
          </cell>
          <cell r="V11761">
            <v>12</v>
          </cell>
        </row>
        <row r="11762">
          <cell r="A11762" t="str">
            <v>RINGKØBING-SKJERN</v>
          </cell>
          <cell r="C11762" t="str">
            <v>HANDICAP</v>
          </cell>
          <cell r="I11762" t="str">
            <v>Netto</v>
          </cell>
          <cell r="V11762">
            <v>165.39</v>
          </cell>
        </row>
        <row r="11763">
          <cell r="A11763" t="str">
            <v>RINGKØBING-SKJERN</v>
          </cell>
          <cell r="C11763" t="str">
            <v>HANDICAP</v>
          </cell>
          <cell r="I11763" t="str">
            <v>Adm.omk</v>
          </cell>
          <cell r="V11763">
            <v>0</v>
          </cell>
        </row>
        <row r="11764">
          <cell r="A11764" t="str">
            <v>RINGKØBING-SKJERN</v>
          </cell>
          <cell r="C11764" t="str">
            <v>HANDICAP</v>
          </cell>
          <cell r="I11764" t="str">
            <v>EB</v>
          </cell>
          <cell r="V11764">
            <v>82</v>
          </cell>
        </row>
        <row r="11765">
          <cell r="A11765" t="str">
            <v>RINGKØBING-SKJERN</v>
          </cell>
          <cell r="C11765" t="str">
            <v>HANDICAP</v>
          </cell>
          <cell r="I11765" t="str">
            <v>Ture</v>
          </cell>
          <cell r="V11765">
            <v>2</v>
          </cell>
        </row>
        <row r="11766">
          <cell r="A11766" t="str">
            <v>RINGKØBING-SKJERN</v>
          </cell>
          <cell r="C11766" t="str">
            <v>HANDICAP</v>
          </cell>
          <cell r="I11766" t="str">
            <v>Rejselængde</v>
          </cell>
          <cell r="V11766">
            <v>2</v>
          </cell>
        </row>
        <row r="11767">
          <cell r="A11767" t="str">
            <v>RINGKØBING-SKJERN</v>
          </cell>
          <cell r="C11767" t="str">
            <v>HANDICAP</v>
          </cell>
          <cell r="I11767" t="str">
            <v>Passagerer</v>
          </cell>
          <cell r="V11767">
            <v>2</v>
          </cell>
        </row>
        <row r="11768">
          <cell r="A11768" t="str">
            <v>RINGKØBING-SKJERN</v>
          </cell>
          <cell r="C11768" t="str">
            <v>HANDICAP</v>
          </cell>
          <cell r="I11768" t="str">
            <v>Netto</v>
          </cell>
          <cell r="V11768">
            <v>1279.44</v>
          </cell>
        </row>
        <row r="11769">
          <cell r="A11769" t="str">
            <v>RINGKØBING-SKJERN</v>
          </cell>
          <cell r="C11769" t="str">
            <v>HANDICAP</v>
          </cell>
          <cell r="I11769" t="str">
            <v>Adm.omk</v>
          </cell>
          <cell r="V11769">
            <v>0</v>
          </cell>
        </row>
        <row r="11770">
          <cell r="A11770" t="str">
            <v>RINGKØBING-SKJERN</v>
          </cell>
          <cell r="C11770" t="str">
            <v>HANDICAP</v>
          </cell>
          <cell r="I11770" t="str">
            <v>EB</v>
          </cell>
          <cell r="V11770">
            <v>530</v>
          </cell>
        </row>
        <row r="11771">
          <cell r="A11771" t="str">
            <v>RINGKØBING-SKJERN</v>
          </cell>
          <cell r="C11771" t="str">
            <v>HANDICAP</v>
          </cell>
          <cell r="I11771" t="str">
            <v>Ture</v>
          </cell>
          <cell r="V11771">
            <v>13</v>
          </cell>
        </row>
        <row r="11772">
          <cell r="A11772" t="str">
            <v>RINGKØBING-SKJERN</v>
          </cell>
          <cell r="C11772" t="str">
            <v>HANDICAP</v>
          </cell>
          <cell r="I11772" t="str">
            <v>Rejselængde</v>
          </cell>
          <cell r="V11772">
            <v>40</v>
          </cell>
        </row>
        <row r="11773">
          <cell r="A11773" t="str">
            <v>RINGKØBING-SKJERN</v>
          </cell>
          <cell r="C11773" t="str">
            <v>HANDICAP</v>
          </cell>
          <cell r="I11773" t="str">
            <v>Passagerer</v>
          </cell>
          <cell r="V11773">
            <v>13</v>
          </cell>
        </row>
        <row r="11774">
          <cell r="A11774" t="str">
            <v>RINGKØBING-SKJERN</v>
          </cell>
          <cell r="C11774" t="str">
            <v>HANDICAP</v>
          </cell>
          <cell r="I11774" t="str">
            <v>Netto</v>
          </cell>
          <cell r="V11774">
            <v>1448.6</v>
          </cell>
        </row>
        <row r="11775">
          <cell r="A11775" t="str">
            <v>RINGKØBING-SKJERN</v>
          </cell>
          <cell r="C11775" t="str">
            <v>HANDICAP</v>
          </cell>
          <cell r="I11775" t="str">
            <v>Adm.omk</v>
          </cell>
          <cell r="V11775">
            <v>0</v>
          </cell>
        </row>
        <row r="11776">
          <cell r="A11776" t="str">
            <v>RINGKØBING-SKJERN</v>
          </cell>
          <cell r="C11776" t="str">
            <v>HANDICAP</v>
          </cell>
          <cell r="I11776" t="str">
            <v>EB</v>
          </cell>
          <cell r="V11776">
            <v>348</v>
          </cell>
        </row>
        <row r="11777">
          <cell r="A11777" t="str">
            <v>RINGKØBING-SKJERN</v>
          </cell>
          <cell r="C11777" t="str">
            <v>HANDICAP</v>
          </cell>
          <cell r="I11777" t="str">
            <v>Ture</v>
          </cell>
          <cell r="V11777">
            <v>1</v>
          </cell>
        </row>
        <row r="11778">
          <cell r="A11778" t="str">
            <v>RINGKØBING-SKJERN</v>
          </cell>
          <cell r="C11778" t="str">
            <v>HANDICAP</v>
          </cell>
          <cell r="I11778" t="str">
            <v>Rejselængde</v>
          </cell>
          <cell r="V11778">
            <v>87</v>
          </cell>
        </row>
        <row r="11779">
          <cell r="A11779" t="str">
            <v>RINGKØBING-SKJERN</v>
          </cell>
          <cell r="C11779" t="str">
            <v>HANDICAP</v>
          </cell>
          <cell r="I11779" t="str">
            <v>Passagerer</v>
          </cell>
          <cell r="V11779">
            <v>1</v>
          </cell>
        </row>
        <row r="11780">
          <cell r="A11780" t="str">
            <v>RINGKØBING-SKJERN</v>
          </cell>
          <cell r="C11780" t="str">
            <v>HANDICAP</v>
          </cell>
          <cell r="I11780" t="str">
            <v>Netto</v>
          </cell>
          <cell r="V11780">
            <v>17887.989999999998</v>
          </cell>
        </row>
        <row r="11781">
          <cell r="A11781" t="str">
            <v>RINGKØBING-SKJERN</v>
          </cell>
          <cell r="C11781" t="str">
            <v>HANDICAP</v>
          </cell>
          <cell r="I11781" t="str">
            <v>Adm.omk</v>
          </cell>
          <cell r="V11781">
            <v>0</v>
          </cell>
        </row>
        <row r="11782">
          <cell r="A11782" t="str">
            <v>RINGKØBING-SKJERN</v>
          </cell>
          <cell r="C11782" t="str">
            <v>HANDICAP</v>
          </cell>
          <cell r="I11782" t="str">
            <v>EB</v>
          </cell>
          <cell r="V11782">
            <v>5028</v>
          </cell>
        </row>
        <row r="11783">
          <cell r="A11783" t="str">
            <v>RINGKØBING-SKJERN</v>
          </cell>
          <cell r="C11783" t="str">
            <v>HANDICAP</v>
          </cell>
          <cell r="I11783" t="str">
            <v>Ture</v>
          </cell>
          <cell r="V11783">
            <v>14</v>
          </cell>
        </row>
        <row r="11784">
          <cell r="A11784" t="str">
            <v>RINGKØBING-SKJERN</v>
          </cell>
          <cell r="C11784" t="str">
            <v>HANDICAP</v>
          </cell>
          <cell r="I11784" t="str">
            <v>Rejselængde</v>
          </cell>
          <cell r="V11784">
            <v>1257</v>
          </cell>
        </row>
        <row r="11785">
          <cell r="A11785" t="str">
            <v>RINGKØBING-SKJERN</v>
          </cell>
          <cell r="C11785" t="str">
            <v>HANDICAP</v>
          </cell>
          <cell r="I11785" t="str">
            <v>Passagerer</v>
          </cell>
          <cell r="V11785">
            <v>15</v>
          </cell>
        </row>
        <row r="11786">
          <cell r="A11786" t="str">
            <v>RINGKØBING-SKJERN</v>
          </cell>
          <cell r="C11786" t="str">
            <v>HANDICAP</v>
          </cell>
          <cell r="I11786" t="str">
            <v>Netto</v>
          </cell>
          <cell r="V11786">
            <v>753.15</v>
          </cell>
        </row>
        <row r="11787">
          <cell r="A11787" t="str">
            <v>RINGKØBING-SKJERN</v>
          </cell>
          <cell r="C11787" t="str">
            <v>HANDICAP</v>
          </cell>
          <cell r="I11787" t="str">
            <v>Adm.omk</v>
          </cell>
          <cell r="V11787">
            <v>0</v>
          </cell>
        </row>
        <row r="11788">
          <cell r="A11788" t="str">
            <v>RINGKØBING-SKJERN</v>
          </cell>
          <cell r="C11788" t="str">
            <v>HANDICAP</v>
          </cell>
          <cell r="I11788" t="str">
            <v>EB</v>
          </cell>
          <cell r="V11788">
            <v>408</v>
          </cell>
        </row>
        <row r="11789">
          <cell r="A11789" t="str">
            <v>RINGKØBING-SKJERN</v>
          </cell>
          <cell r="C11789" t="str">
            <v>HANDICAP</v>
          </cell>
          <cell r="I11789" t="str">
            <v>Ture</v>
          </cell>
          <cell r="V11789">
            <v>2</v>
          </cell>
        </row>
        <row r="11790">
          <cell r="A11790" t="str">
            <v>RINGKØBING-SKJERN</v>
          </cell>
          <cell r="C11790" t="str">
            <v>HANDICAP</v>
          </cell>
          <cell r="I11790" t="str">
            <v>Rejselængde</v>
          </cell>
          <cell r="V11790">
            <v>102</v>
          </cell>
        </row>
        <row r="11791">
          <cell r="A11791" t="str">
            <v>RINGKØBING-SKJERN</v>
          </cell>
          <cell r="C11791" t="str">
            <v>HANDICAP</v>
          </cell>
          <cell r="I11791" t="str">
            <v>Passagerer</v>
          </cell>
          <cell r="V11791">
            <v>2</v>
          </cell>
        </row>
        <row r="11792">
          <cell r="A11792" t="str">
            <v>SAMSØ</v>
          </cell>
          <cell r="C11792" t="str">
            <v>HANDICAP</v>
          </cell>
          <cell r="I11792" t="str">
            <v>Netto</v>
          </cell>
          <cell r="V11792">
            <v>6094.4900000000007</v>
          </cell>
        </row>
        <row r="11793">
          <cell r="A11793" t="str">
            <v>SAMSØ</v>
          </cell>
          <cell r="C11793" t="str">
            <v>HANDICAP</v>
          </cell>
          <cell r="I11793" t="str">
            <v>Adm.omk</v>
          </cell>
          <cell r="V11793">
            <v>0</v>
          </cell>
        </row>
        <row r="11794">
          <cell r="A11794" t="str">
            <v>SAMSØ</v>
          </cell>
          <cell r="C11794" t="str">
            <v>HANDICAP</v>
          </cell>
          <cell r="I11794" t="str">
            <v>EB</v>
          </cell>
          <cell r="V11794">
            <v>952</v>
          </cell>
        </row>
        <row r="11795">
          <cell r="A11795" t="str">
            <v>SAMSØ</v>
          </cell>
          <cell r="C11795" t="str">
            <v>HANDICAP</v>
          </cell>
          <cell r="I11795" t="str">
            <v>Ture</v>
          </cell>
          <cell r="V11795">
            <v>10</v>
          </cell>
        </row>
        <row r="11796">
          <cell r="A11796" t="str">
            <v>SAMSØ</v>
          </cell>
          <cell r="C11796" t="str">
            <v>HANDICAP</v>
          </cell>
          <cell r="I11796" t="str">
            <v>Rejselængde</v>
          </cell>
          <cell r="V11796">
            <v>221</v>
          </cell>
        </row>
        <row r="11797">
          <cell r="A11797" t="str">
            <v>SAMSØ</v>
          </cell>
          <cell r="C11797" t="str">
            <v>HANDICAP</v>
          </cell>
          <cell r="I11797" t="str">
            <v>Passagerer</v>
          </cell>
          <cell r="V11797">
            <v>16</v>
          </cell>
        </row>
        <row r="11798">
          <cell r="A11798" t="str">
            <v>SAMSØ</v>
          </cell>
          <cell r="C11798" t="str">
            <v>HANDICAP</v>
          </cell>
          <cell r="I11798" t="str">
            <v>Netto</v>
          </cell>
          <cell r="V11798">
            <v>438.17</v>
          </cell>
        </row>
        <row r="11799">
          <cell r="A11799" t="str">
            <v>SAMSØ</v>
          </cell>
          <cell r="C11799" t="str">
            <v>HANDICAP</v>
          </cell>
          <cell r="I11799" t="str">
            <v>Adm.omk</v>
          </cell>
          <cell r="V11799">
            <v>0</v>
          </cell>
        </row>
        <row r="11800">
          <cell r="A11800" t="str">
            <v>SAMSØ</v>
          </cell>
          <cell r="C11800" t="str">
            <v>HANDICAP</v>
          </cell>
          <cell r="I11800" t="str">
            <v>EB</v>
          </cell>
          <cell r="V11800">
            <v>88</v>
          </cell>
        </row>
        <row r="11801">
          <cell r="A11801" t="str">
            <v>SAMSØ</v>
          </cell>
          <cell r="C11801" t="str">
            <v>HANDICAP</v>
          </cell>
          <cell r="I11801" t="str">
            <v>Ture</v>
          </cell>
          <cell r="V11801">
            <v>1</v>
          </cell>
        </row>
        <row r="11802">
          <cell r="A11802" t="str">
            <v>SAMSØ</v>
          </cell>
          <cell r="C11802" t="str">
            <v>HANDICAP</v>
          </cell>
          <cell r="I11802" t="str">
            <v>Rejselængde</v>
          </cell>
          <cell r="V11802">
            <v>22</v>
          </cell>
        </row>
        <row r="11803">
          <cell r="A11803" t="str">
            <v>SAMSØ</v>
          </cell>
          <cell r="C11803" t="str">
            <v>HANDICAP</v>
          </cell>
          <cell r="I11803" t="str">
            <v>Passagerer</v>
          </cell>
          <cell r="V11803">
            <v>2</v>
          </cell>
        </row>
        <row r="11804">
          <cell r="A11804" t="str">
            <v>SAMSØ</v>
          </cell>
          <cell r="C11804" t="str">
            <v>HANDICAP</v>
          </cell>
          <cell r="I11804" t="str">
            <v>Netto</v>
          </cell>
          <cell r="V11804">
            <v>665.93</v>
          </cell>
        </row>
        <row r="11805">
          <cell r="A11805" t="str">
            <v>SAMSØ</v>
          </cell>
          <cell r="C11805" t="str">
            <v>HANDICAP</v>
          </cell>
          <cell r="I11805" t="str">
            <v>Adm.omk</v>
          </cell>
          <cell r="V11805">
            <v>0</v>
          </cell>
        </row>
        <row r="11806">
          <cell r="A11806" t="str">
            <v>SAMSØ</v>
          </cell>
          <cell r="C11806" t="str">
            <v>HANDICAP</v>
          </cell>
          <cell r="I11806" t="str">
            <v>EB</v>
          </cell>
          <cell r="V11806">
            <v>328</v>
          </cell>
        </row>
        <row r="11807">
          <cell r="A11807" t="str">
            <v>SAMSØ</v>
          </cell>
          <cell r="C11807" t="str">
            <v>HANDICAP</v>
          </cell>
          <cell r="I11807" t="str">
            <v>Ture</v>
          </cell>
          <cell r="V11807">
            <v>1</v>
          </cell>
        </row>
        <row r="11808">
          <cell r="A11808" t="str">
            <v>SAMSØ</v>
          </cell>
          <cell r="C11808" t="str">
            <v>HANDICAP</v>
          </cell>
          <cell r="I11808" t="str">
            <v>Rejselængde</v>
          </cell>
          <cell r="V11808">
            <v>82</v>
          </cell>
        </row>
        <row r="11809">
          <cell r="A11809" t="str">
            <v>SAMSØ</v>
          </cell>
          <cell r="C11809" t="str">
            <v>HANDICAP</v>
          </cell>
          <cell r="I11809" t="str">
            <v>Passagerer</v>
          </cell>
          <cell r="V11809">
            <v>1</v>
          </cell>
        </row>
        <row r="11810">
          <cell r="A11810" t="str">
            <v>SAMSØ</v>
          </cell>
          <cell r="C11810" t="str">
            <v>HANDICAP</v>
          </cell>
          <cell r="I11810" t="str">
            <v>Netto</v>
          </cell>
          <cell r="V11810">
            <v>1627.65</v>
          </cell>
        </row>
        <row r="11811">
          <cell r="A11811" t="str">
            <v>SAMSØ</v>
          </cell>
          <cell r="C11811" t="str">
            <v>HANDICAP</v>
          </cell>
          <cell r="I11811" t="str">
            <v>Adm.omk</v>
          </cell>
          <cell r="V11811">
            <v>0</v>
          </cell>
        </row>
        <row r="11812">
          <cell r="A11812" t="str">
            <v>SAMSØ</v>
          </cell>
          <cell r="C11812" t="str">
            <v>HANDICAP</v>
          </cell>
          <cell r="I11812" t="str">
            <v>EB</v>
          </cell>
          <cell r="V11812">
            <v>534</v>
          </cell>
        </row>
        <row r="11813">
          <cell r="A11813" t="str">
            <v>SAMSØ</v>
          </cell>
          <cell r="C11813" t="str">
            <v>HANDICAP</v>
          </cell>
          <cell r="I11813" t="str">
            <v>Ture</v>
          </cell>
          <cell r="V11813">
            <v>3</v>
          </cell>
        </row>
        <row r="11814">
          <cell r="A11814" t="str">
            <v>SAMSØ</v>
          </cell>
          <cell r="C11814" t="str">
            <v>HANDICAP</v>
          </cell>
          <cell r="I11814" t="str">
            <v>Rejselængde</v>
          </cell>
          <cell r="V11814">
            <v>107</v>
          </cell>
        </row>
        <row r="11815">
          <cell r="A11815" t="str">
            <v>SAMSØ</v>
          </cell>
          <cell r="C11815" t="str">
            <v>HANDICAP</v>
          </cell>
          <cell r="I11815" t="str">
            <v>Passagerer</v>
          </cell>
          <cell r="V11815">
            <v>4</v>
          </cell>
        </row>
        <row r="11816">
          <cell r="A11816" t="str">
            <v>SAMSØ</v>
          </cell>
          <cell r="C11816" t="str">
            <v>HANDICAP</v>
          </cell>
          <cell r="I11816" t="str">
            <v>Netto</v>
          </cell>
          <cell r="V11816">
            <v>264.62</v>
          </cell>
        </row>
        <row r="11817">
          <cell r="A11817" t="str">
            <v>SAMSØ</v>
          </cell>
          <cell r="C11817" t="str">
            <v>HANDICAP</v>
          </cell>
          <cell r="I11817" t="str">
            <v>Adm.omk</v>
          </cell>
          <cell r="V11817">
            <v>0</v>
          </cell>
        </row>
        <row r="11818">
          <cell r="A11818" t="str">
            <v>SAMSØ</v>
          </cell>
          <cell r="C11818" t="str">
            <v>HANDICAP</v>
          </cell>
          <cell r="I11818" t="str">
            <v>EB</v>
          </cell>
          <cell r="V11818">
            <v>116</v>
          </cell>
        </row>
        <row r="11819">
          <cell r="A11819" t="str">
            <v>SAMSØ</v>
          </cell>
          <cell r="C11819" t="str">
            <v>HANDICAP</v>
          </cell>
          <cell r="I11819" t="str">
            <v>Ture</v>
          </cell>
          <cell r="V11819">
            <v>1</v>
          </cell>
        </row>
        <row r="11820">
          <cell r="A11820" t="str">
            <v>SAMSØ</v>
          </cell>
          <cell r="C11820" t="str">
            <v>HANDICAP</v>
          </cell>
          <cell r="I11820" t="str">
            <v>Rejselængde</v>
          </cell>
          <cell r="V11820">
            <v>29</v>
          </cell>
        </row>
        <row r="11821">
          <cell r="A11821" t="str">
            <v>SAMSØ</v>
          </cell>
          <cell r="C11821" t="str">
            <v>HANDICAP</v>
          </cell>
          <cell r="I11821" t="str">
            <v>Passagerer</v>
          </cell>
          <cell r="V11821">
            <v>1</v>
          </cell>
        </row>
        <row r="11822">
          <cell r="A11822" t="str">
            <v>SAMSØ</v>
          </cell>
          <cell r="C11822" t="str">
            <v>HANDICAP</v>
          </cell>
          <cell r="I11822" t="str">
            <v>Netto</v>
          </cell>
          <cell r="V11822">
            <v>9526.6</v>
          </cell>
        </row>
        <row r="11823">
          <cell r="A11823" t="str">
            <v>SAMSØ</v>
          </cell>
          <cell r="C11823" t="str">
            <v>HANDICAP</v>
          </cell>
          <cell r="I11823" t="str">
            <v>Adm.omk</v>
          </cell>
          <cell r="V11823">
            <v>0</v>
          </cell>
        </row>
        <row r="11824">
          <cell r="A11824" t="str">
            <v>SAMSØ</v>
          </cell>
          <cell r="C11824" t="str">
            <v>HANDICAP</v>
          </cell>
          <cell r="I11824" t="str">
            <v>EB</v>
          </cell>
          <cell r="V11824">
            <v>1928</v>
          </cell>
        </row>
        <row r="11825">
          <cell r="A11825" t="str">
            <v>SAMSØ</v>
          </cell>
          <cell r="C11825" t="str">
            <v>HANDICAP</v>
          </cell>
          <cell r="I11825" t="str">
            <v>Ture</v>
          </cell>
          <cell r="V11825">
            <v>15</v>
          </cell>
        </row>
        <row r="11826">
          <cell r="A11826" t="str">
            <v>SAMSØ</v>
          </cell>
          <cell r="C11826" t="str">
            <v>HANDICAP</v>
          </cell>
          <cell r="I11826" t="str">
            <v>Rejselængde</v>
          </cell>
          <cell r="V11826">
            <v>424</v>
          </cell>
        </row>
        <row r="11827">
          <cell r="A11827" t="str">
            <v>SAMSØ</v>
          </cell>
          <cell r="C11827" t="str">
            <v>HANDICAP</v>
          </cell>
          <cell r="I11827" t="str">
            <v>Passagerer</v>
          </cell>
          <cell r="V11827">
            <v>23</v>
          </cell>
        </row>
        <row r="11828">
          <cell r="A11828" t="str">
            <v>SAMSØ</v>
          </cell>
          <cell r="C11828" t="str">
            <v>HANDICAP</v>
          </cell>
          <cell r="I11828" t="str">
            <v>Netto</v>
          </cell>
          <cell r="V11828">
            <v>2851.66</v>
          </cell>
        </row>
        <row r="11829">
          <cell r="A11829" t="str">
            <v>SAMSØ</v>
          </cell>
          <cell r="C11829" t="str">
            <v>HANDICAP</v>
          </cell>
          <cell r="I11829" t="str">
            <v>Adm.omk</v>
          </cell>
          <cell r="V11829">
            <v>0</v>
          </cell>
        </row>
        <row r="11830">
          <cell r="A11830" t="str">
            <v>SAMSØ</v>
          </cell>
          <cell r="C11830" t="str">
            <v>HANDICAP</v>
          </cell>
          <cell r="I11830" t="str">
            <v>EB</v>
          </cell>
          <cell r="V11830">
            <v>1156</v>
          </cell>
        </row>
        <row r="11831">
          <cell r="A11831" t="str">
            <v>SAMSØ</v>
          </cell>
          <cell r="C11831" t="str">
            <v>HANDICAP</v>
          </cell>
          <cell r="I11831" t="str">
            <v>Ture</v>
          </cell>
          <cell r="V11831">
            <v>9</v>
          </cell>
        </row>
        <row r="11832">
          <cell r="A11832" t="str">
            <v>SAMSØ</v>
          </cell>
          <cell r="C11832" t="str">
            <v>HANDICAP</v>
          </cell>
          <cell r="I11832" t="str">
            <v>Rejselængde</v>
          </cell>
          <cell r="V11832">
            <v>242</v>
          </cell>
        </row>
        <row r="11833">
          <cell r="A11833" t="str">
            <v>SAMSØ</v>
          </cell>
          <cell r="C11833" t="str">
            <v>HANDICAP</v>
          </cell>
          <cell r="I11833" t="str">
            <v>Passagerer</v>
          </cell>
          <cell r="V11833">
            <v>11</v>
          </cell>
        </row>
        <row r="11834">
          <cell r="A11834" t="str">
            <v>SAMSØ</v>
          </cell>
          <cell r="C11834" t="str">
            <v>HANDICAP</v>
          </cell>
          <cell r="I11834" t="str">
            <v>Netto</v>
          </cell>
          <cell r="V11834">
            <v>448.9</v>
          </cell>
        </row>
        <row r="11835">
          <cell r="A11835" t="str">
            <v>SAMSØ</v>
          </cell>
          <cell r="C11835" t="str">
            <v>HANDICAP</v>
          </cell>
          <cell r="I11835" t="str">
            <v>Adm.omk</v>
          </cell>
          <cell r="V11835">
            <v>0</v>
          </cell>
        </row>
        <row r="11836">
          <cell r="A11836" t="str">
            <v>SAMSØ</v>
          </cell>
          <cell r="C11836" t="str">
            <v>HANDICAP</v>
          </cell>
          <cell r="I11836" t="str">
            <v>EB</v>
          </cell>
          <cell r="V11836">
            <v>88</v>
          </cell>
        </row>
        <row r="11837">
          <cell r="A11837" t="str">
            <v>SAMSØ</v>
          </cell>
          <cell r="C11837" t="str">
            <v>HANDICAP</v>
          </cell>
          <cell r="I11837" t="str">
            <v>Ture</v>
          </cell>
          <cell r="V11837">
            <v>1</v>
          </cell>
        </row>
        <row r="11838">
          <cell r="A11838" t="str">
            <v>SAMSØ</v>
          </cell>
          <cell r="C11838" t="str">
            <v>HANDICAP</v>
          </cell>
          <cell r="I11838" t="str">
            <v>Rejselængde</v>
          </cell>
          <cell r="V11838">
            <v>22</v>
          </cell>
        </row>
        <row r="11839">
          <cell r="A11839" t="str">
            <v>SAMSØ</v>
          </cell>
          <cell r="C11839" t="str">
            <v>HANDICAP</v>
          </cell>
          <cell r="I11839" t="str">
            <v>Passagerer</v>
          </cell>
          <cell r="V11839">
            <v>2</v>
          </cell>
        </row>
        <row r="11840">
          <cell r="A11840" t="str">
            <v>SAMSØ</v>
          </cell>
          <cell r="C11840" t="str">
            <v>HANDICAP</v>
          </cell>
          <cell r="I11840" t="str">
            <v>Netto</v>
          </cell>
          <cell r="V11840">
            <v>1029.18</v>
          </cell>
        </row>
        <row r="11841">
          <cell r="A11841" t="str">
            <v>SAMSØ</v>
          </cell>
          <cell r="C11841" t="str">
            <v>HANDICAP</v>
          </cell>
          <cell r="I11841" t="str">
            <v>Adm.omk</v>
          </cell>
          <cell r="V11841">
            <v>0</v>
          </cell>
        </row>
        <row r="11842">
          <cell r="A11842" t="str">
            <v>SAMSØ</v>
          </cell>
          <cell r="C11842" t="str">
            <v>HANDICAP</v>
          </cell>
          <cell r="I11842" t="str">
            <v>EB</v>
          </cell>
          <cell r="V11842">
            <v>320</v>
          </cell>
        </row>
        <row r="11843">
          <cell r="A11843" t="str">
            <v>SAMSØ</v>
          </cell>
          <cell r="C11843" t="str">
            <v>HANDICAP</v>
          </cell>
          <cell r="I11843" t="str">
            <v>Ture</v>
          </cell>
          <cell r="V11843">
            <v>1</v>
          </cell>
        </row>
        <row r="11844">
          <cell r="A11844" t="str">
            <v>SAMSØ</v>
          </cell>
          <cell r="C11844" t="str">
            <v>HANDICAP</v>
          </cell>
          <cell r="I11844" t="str">
            <v>Rejselængde</v>
          </cell>
          <cell r="V11844">
            <v>80</v>
          </cell>
        </row>
        <row r="11845">
          <cell r="A11845" t="str">
            <v>SAMSØ</v>
          </cell>
          <cell r="C11845" t="str">
            <v>HANDICAP</v>
          </cell>
          <cell r="I11845" t="str">
            <v>Passagerer</v>
          </cell>
          <cell r="V11845">
            <v>2</v>
          </cell>
        </row>
        <row r="11846">
          <cell r="A11846" t="str">
            <v>SILKEBORG</v>
          </cell>
          <cell r="C11846" t="str">
            <v>HANDICAP</v>
          </cell>
          <cell r="I11846" t="str">
            <v>Netto</v>
          </cell>
          <cell r="V11846">
            <v>43.19</v>
          </cell>
        </row>
        <row r="11847">
          <cell r="A11847" t="str">
            <v>SILKEBORG</v>
          </cell>
          <cell r="C11847" t="str">
            <v>HANDICAP</v>
          </cell>
          <cell r="I11847" t="str">
            <v>Adm.omk</v>
          </cell>
          <cell r="V11847">
            <v>0</v>
          </cell>
        </row>
        <row r="11848">
          <cell r="A11848" t="str">
            <v>SILKEBORG</v>
          </cell>
          <cell r="C11848" t="str">
            <v>HANDICAP</v>
          </cell>
          <cell r="I11848" t="str">
            <v>EB</v>
          </cell>
          <cell r="V11848">
            <v>41</v>
          </cell>
        </row>
        <row r="11849">
          <cell r="A11849" t="str">
            <v>SILKEBORG</v>
          </cell>
          <cell r="C11849" t="str">
            <v>HANDICAP</v>
          </cell>
          <cell r="I11849" t="str">
            <v>Ture</v>
          </cell>
          <cell r="V11849">
            <v>1</v>
          </cell>
        </row>
        <row r="11850">
          <cell r="A11850" t="str">
            <v>SILKEBORG</v>
          </cell>
          <cell r="C11850" t="str">
            <v>HANDICAP</v>
          </cell>
          <cell r="I11850" t="str">
            <v>Rejselængde</v>
          </cell>
          <cell r="V11850">
            <v>1</v>
          </cell>
        </row>
        <row r="11851">
          <cell r="A11851" t="str">
            <v>SILKEBORG</v>
          </cell>
          <cell r="C11851" t="str">
            <v>HANDICAP</v>
          </cell>
          <cell r="I11851" t="str">
            <v>Passagerer</v>
          </cell>
          <cell r="V11851">
            <v>1</v>
          </cell>
        </row>
        <row r="11852">
          <cell r="A11852" t="str">
            <v>SILKEBORG</v>
          </cell>
          <cell r="C11852" t="str">
            <v>HANDICAP</v>
          </cell>
          <cell r="I11852" t="str">
            <v>Netto</v>
          </cell>
          <cell r="V11852">
            <v>787.19</v>
          </cell>
        </row>
        <row r="11853">
          <cell r="A11853" t="str">
            <v>SILKEBORG</v>
          </cell>
          <cell r="C11853" t="str">
            <v>HANDICAP</v>
          </cell>
          <cell r="I11853" t="str">
            <v>Adm.omk</v>
          </cell>
          <cell r="V11853">
            <v>0</v>
          </cell>
        </row>
        <row r="11854">
          <cell r="A11854" t="str">
            <v>SILKEBORG</v>
          </cell>
          <cell r="C11854" t="str">
            <v>HANDICAP</v>
          </cell>
          <cell r="I11854" t="str">
            <v>EB</v>
          </cell>
          <cell r="V11854">
            <v>413</v>
          </cell>
        </row>
        <row r="11855">
          <cell r="A11855" t="str">
            <v>SILKEBORG</v>
          </cell>
          <cell r="C11855" t="str">
            <v>HANDICAP</v>
          </cell>
          <cell r="I11855" t="str">
            <v>Ture</v>
          </cell>
          <cell r="V11855">
            <v>1</v>
          </cell>
        </row>
        <row r="11856">
          <cell r="A11856" t="str">
            <v>SILKEBORG</v>
          </cell>
          <cell r="C11856" t="str">
            <v>HANDICAP</v>
          </cell>
          <cell r="I11856" t="str">
            <v>Rejselængde</v>
          </cell>
          <cell r="V11856">
            <v>101</v>
          </cell>
        </row>
        <row r="11857">
          <cell r="A11857" t="str">
            <v>SILKEBORG</v>
          </cell>
          <cell r="C11857" t="str">
            <v>HANDICAP</v>
          </cell>
          <cell r="I11857" t="str">
            <v>Passagerer</v>
          </cell>
          <cell r="V11857">
            <v>1</v>
          </cell>
        </row>
        <row r="11858">
          <cell r="A11858" t="str">
            <v>SILKEBORG</v>
          </cell>
          <cell r="C11858" t="str">
            <v>HANDICAP</v>
          </cell>
          <cell r="I11858" t="str">
            <v>Netto</v>
          </cell>
          <cell r="V11858">
            <v>2463.84</v>
          </cell>
        </row>
        <row r="11859">
          <cell r="A11859" t="str">
            <v>SILKEBORG</v>
          </cell>
          <cell r="C11859" t="str">
            <v>HANDICAP</v>
          </cell>
          <cell r="I11859" t="str">
            <v>Adm.omk</v>
          </cell>
          <cell r="V11859">
            <v>0</v>
          </cell>
        </row>
        <row r="11860">
          <cell r="A11860" t="str">
            <v>SILKEBORG</v>
          </cell>
          <cell r="C11860" t="str">
            <v>HANDICAP</v>
          </cell>
          <cell r="I11860" t="str">
            <v>EB</v>
          </cell>
          <cell r="V11860">
            <v>1060</v>
          </cell>
        </row>
        <row r="11861">
          <cell r="A11861" t="str">
            <v>SILKEBORG</v>
          </cell>
          <cell r="C11861" t="str">
            <v>HANDICAP</v>
          </cell>
          <cell r="I11861" t="str">
            <v>Ture</v>
          </cell>
          <cell r="V11861">
            <v>2</v>
          </cell>
        </row>
        <row r="11862">
          <cell r="A11862" t="str">
            <v>SILKEBORG</v>
          </cell>
          <cell r="C11862" t="str">
            <v>HANDICAP</v>
          </cell>
          <cell r="I11862" t="str">
            <v>Rejselængde</v>
          </cell>
          <cell r="V11862">
            <v>220</v>
          </cell>
        </row>
        <row r="11863">
          <cell r="A11863" t="str">
            <v>SILKEBORG</v>
          </cell>
          <cell r="C11863" t="str">
            <v>HANDICAP</v>
          </cell>
          <cell r="I11863" t="str">
            <v>Passagerer</v>
          </cell>
          <cell r="V11863">
            <v>3</v>
          </cell>
        </row>
        <row r="11864">
          <cell r="A11864" t="str">
            <v>SILKEBORG</v>
          </cell>
          <cell r="C11864" t="str">
            <v>HANDICAP</v>
          </cell>
          <cell r="I11864" t="str">
            <v>Netto</v>
          </cell>
          <cell r="V11864">
            <v>2082.75</v>
          </cell>
        </row>
        <row r="11865">
          <cell r="A11865" t="str">
            <v>SILKEBORG</v>
          </cell>
          <cell r="C11865" t="str">
            <v>HANDICAP</v>
          </cell>
          <cell r="I11865" t="str">
            <v>Adm.omk</v>
          </cell>
          <cell r="V11865">
            <v>0</v>
          </cell>
        </row>
        <row r="11866">
          <cell r="A11866" t="str">
            <v>SILKEBORG</v>
          </cell>
          <cell r="C11866" t="str">
            <v>HANDICAP</v>
          </cell>
          <cell r="I11866" t="str">
            <v>EB</v>
          </cell>
          <cell r="V11866">
            <v>2161</v>
          </cell>
        </row>
        <row r="11867">
          <cell r="A11867" t="str">
            <v>SILKEBORG</v>
          </cell>
          <cell r="C11867" t="str">
            <v>HANDICAP</v>
          </cell>
          <cell r="I11867" t="str">
            <v>Ture</v>
          </cell>
          <cell r="V11867">
            <v>4</v>
          </cell>
        </row>
        <row r="11868">
          <cell r="A11868" t="str">
            <v>SILKEBORG</v>
          </cell>
          <cell r="C11868" t="str">
            <v>HANDICAP</v>
          </cell>
          <cell r="I11868" t="str">
            <v>Rejselængde</v>
          </cell>
          <cell r="V11868">
            <v>444</v>
          </cell>
        </row>
        <row r="11869">
          <cell r="A11869" t="str">
            <v>SILKEBORG</v>
          </cell>
          <cell r="C11869" t="str">
            <v>HANDICAP</v>
          </cell>
          <cell r="I11869" t="str">
            <v>Passagerer</v>
          </cell>
          <cell r="V11869">
            <v>6</v>
          </cell>
        </row>
        <row r="11870">
          <cell r="A11870" t="str">
            <v>SILKEBORG</v>
          </cell>
          <cell r="C11870" t="str">
            <v>HANDICAP</v>
          </cell>
          <cell r="I11870" t="str">
            <v>Netto</v>
          </cell>
          <cell r="V11870">
            <v>713.53</v>
          </cell>
        </row>
        <row r="11871">
          <cell r="A11871" t="str">
            <v>SILKEBORG</v>
          </cell>
          <cell r="C11871" t="str">
            <v>HANDICAP</v>
          </cell>
          <cell r="I11871" t="str">
            <v>Adm.omk</v>
          </cell>
          <cell r="V11871">
            <v>0</v>
          </cell>
        </row>
        <row r="11872">
          <cell r="A11872" t="str">
            <v>SILKEBORG</v>
          </cell>
          <cell r="C11872" t="str">
            <v>HANDICAP</v>
          </cell>
          <cell r="I11872" t="str">
            <v>EB</v>
          </cell>
          <cell r="V11872">
            <v>0</v>
          </cell>
        </row>
        <row r="11873">
          <cell r="A11873" t="str">
            <v>SILKEBORG</v>
          </cell>
          <cell r="C11873" t="str">
            <v>HANDICAP</v>
          </cell>
          <cell r="I11873" t="str">
            <v>Ture</v>
          </cell>
          <cell r="V11873">
            <v>1</v>
          </cell>
        </row>
        <row r="11874">
          <cell r="A11874" t="str">
            <v>SILKEBORG</v>
          </cell>
          <cell r="C11874" t="str">
            <v>HANDICAP</v>
          </cell>
          <cell r="I11874" t="str">
            <v>Rejselængde</v>
          </cell>
          <cell r="V11874">
            <v>43</v>
          </cell>
        </row>
        <row r="11875">
          <cell r="A11875" t="str">
            <v>SILKEBORG</v>
          </cell>
          <cell r="C11875" t="str">
            <v>HANDICAP</v>
          </cell>
          <cell r="I11875" t="str">
            <v>Passagerer</v>
          </cell>
          <cell r="V11875">
            <v>1</v>
          </cell>
        </row>
        <row r="11876">
          <cell r="A11876" t="str">
            <v>SILKEBORG</v>
          </cell>
          <cell r="C11876" t="str">
            <v>HANDICAP</v>
          </cell>
          <cell r="I11876" t="str">
            <v>Netto</v>
          </cell>
          <cell r="V11876">
            <v>12353.59</v>
          </cell>
        </row>
        <row r="11877">
          <cell r="A11877" t="str">
            <v>SILKEBORG</v>
          </cell>
          <cell r="C11877" t="str">
            <v>HANDICAP</v>
          </cell>
          <cell r="I11877" t="str">
            <v>Adm.omk</v>
          </cell>
          <cell r="V11877">
            <v>0</v>
          </cell>
        </row>
        <row r="11878">
          <cell r="A11878" t="str">
            <v>SILKEBORG</v>
          </cell>
          <cell r="C11878" t="str">
            <v>HANDICAP</v>
          </cell>
          <cell r="I11878" t="str">
            <v>EB</v>
          </cell>
          <cell r="V11878">
            <v>3016</v>
          </cell>
        </row>
        <row r="11879">
          <cell r="A11879" t="str">
            <v>SILKEBORG</v>
          </cell>
          <cell r="C11879" t="str">
            <v>HANDICAP</v>
          </cell>
          <cell r="I11879" t="str">
            <v>Ture</v>
          </cell>
          <cell r="V11879">
            <v>16</v>
          </cell>
        </row>
        <row r="11880">
          <cell r="A11880" t="str">
            <v>SILKEBORG</v>
          </cell>
          <cell r="C11880" t="str">
            <v>HANDICAP</v>
          </cell>
          <cell r="I11880" t="str">
            <v>Rejselængde</v>
          </cell>
          <cell r="V11880">
            <v>697</v>
          </cell>
        </row>
        <row r="11881">
          <cell r="A11881" t="str">
            <v>SILKEBORG</v>
          </cell>
          <cell r="C11881" t="str">
            <v>HANDICAP</v>
          </cell>
          <cell r="I11881" t="str">
            <v>Passagerer</v>
          </cell>
          <cell r="V11881">
            <v>28</v>
          </cell>
        </row>
        <row r="11882">
          <cell r="A11882" t="str">
            <v>SILKEBORG</v>
          </cell>
          <cell r="C11882" t="str">
            <v>HANDICAP</v>
          </cell>
          <cell r="I11882" t="str">
            <v>Netto</v>
          </cell>
          <cell r="V11882">
            <v>11839.7</v>
          </cell>
        </row>
        <row r="11883">
          <cell r="A11883" t="str">
            <v>SILKEBORG</v>
          </cell>
          <cell r="C11883" t="str">
            <v>HANDICAP</v>
          </cell>
          <cell r="I11883" t="str">
            <v>Adm.omk</v>
          </cell>
          <cell r="V11883">
            <v>0</v>
          </cell>
        </row>
        <row r="11884">
          <cell r="A11884" t="str">
            <v>SILKEBORG</v>
          </cell>
          <cell r="C11884" t="str">
            <v>HANDICAP</v>
          </cell>
          <cell r="I11884" t="str">
            <v>EB</v>
          </cell>
          <cell r="V11884">
            <v>4688</v>
          </cell>
        </row>
        <row r="11885">
          <cell r="A11885" t="str">
            <v>SILKEBORG</v>
          </cell>
          <cell r="C11885" t="str">
            <v>HANDICAP</v>
          </cell>
          <cell r="I11885" t="str">
            <v>Ture</v>
          </cell>
          <cell r="V11885">
            <v>30</v>
          </cell>
        </row>
        <row r="11886">
          <cell r="A11886" t="str">
            <v>SILKEBORG</v>
          </cell>
          <cell r="C11886" t="str">
            <v>HANDICAP</v>
          </cell>
          <cell r="I11886" t="str">
            <v>Rejselængde</v>
          </cell>
          <cell r="V11886">
            <v>1142</v>
          </cell>
        </row>
        <row r="11887">
          <cell r="A11887" t="str">
            <v>SILKEBORG</v>
          </cell>
          <cell r="C11887" t="str">
            <v>HANDICAP</v>
          </cell>
          <cell r="I11887" t="str">
            <v>Passagerer</v>
          </cell>
          <cell r="V11887">
            <v>37</v>
          </cell>
        </row>
        <row r="11888">
          <cell r="A11888" t="str">
            <v>SILKEBORG</v>
          </cell>
          <cell r="C11888" t="str">
            <v>HANDICAP</v>
          </cell>
          <cell r="I11888" t="str">
            <v>Netto</v>
          </cell>
          <cell r="V11888">
            <v>39353.32</v>
          </cell>
        </row>
        <row r="11889">
          <cell r="A11889" t="str">
            <v>SILKEBORG</v>
          </cell>
          <cell r="C11889" t="str">
            <v>HANDICAP</v>
          </cell>
          <cell r="I11889" t="str">
            <v>Adm.omk</v>
          </cell>
          <cell r="V11889">
            <v>0</v>
          </cell>
        </row>
        <row r="11890">
          <cell r="A11890" t="str">
            <v>SILKEBORG</v>
          </cell>
          <cell r="C11890" t="str">
            <v>HANDICAP</v>
          </cell>
          <cell r="I11890" t="str">
            <v>EB</v>
          </cell>
          <cell r="V11890">
            <v>10244</v>
          </cell>
        </row>
        <row r="11891">
          <cell r="A11891" t="str">
            <v>SILKEBORG</v>
          </cell>
          <cell r="C11891" t="str">
            <v>HANDICAP</v>
          </cell>
          <cell r="I11891" t="str">
            <v>Ture</v>
          </cell>
          <cell r="V11891">
            <v>59</v>
          </cell>
        </row>
        <row r="11892">
          <cell r="A11892" t="str">
            <v>SILKEBORG</v>
          </cell>
          <cell r="C11892" t="str">
            <v>HANDICAP</v>
          </cell>
          <cell r="I11892" t="str">
            <v>Rejselængde</v>
          </cell>
          <cell r="V11892">
            <v>2425</v>
          </cell>
        </row>
        <row r="11893">
          <cell r="A11893" t="str">
            <v>SILKEBORG</v>
          </cell>
          <cell r="C11893" t="str">
            <v>HANDICAP</v>
          </cell>
          <cell r="I11893" t="str">
            <v>Passagerer</v>
          </cell>
          <cell r="V11893">
            <v>78</v>
          </cell>
        </row>
        <row r="11894">
          <cell r="A11894" t="str">
            <v>SILKEBORG</v>
          </cell>
          <cell r="C11894" t="str">
            <v>HANDICAP</v>
          </cell>
          <cell r="I11894" t="str">
            <v>Netto</v>
          </cell>
          <cell r="V11894">
            <v>24871.9</v>
          </cell>
        </row>
        <row r="11895">
          <cell r="A11895" t="str">
            <v>SILKEBORG</v>
          </cell>
          <cell r="C11895" t="str">
            <v>HANDICAP</v>
          </cell>
          <cell r="I11895" t="str">
            <v>Adm.omk</v>
          </cell>
          <cell r="V11895">
            <v>0</v>
          </cell>
        </row>
        <row r="11896">
          <cell r="A11896" t="str">
            <v>SILKEBORG</v>
          </cell>
          <cell r="C11896" t="str">
            <v>HANDICAP</v>
          </cell>
          <cell r="I11896" t="str">
            <v>EB</v>
          </cell>
          <cell r="V11896">
            <v>11905</v>
          </cell>
        </row>
        <row r="11897">
          <cell r="A11897" t="str">
            <v>SILKEBORG</v>
          </cell>
          <cell r="C11897" t="str">
            <v>HANDICAP</v>
          </cell>
          <cell r="I11897" t="str">
            <v>Ture</v>
          </cell>
          <cell r="V11897">
            <v>67</v>
          </cell>
        </row>
        <row r="11898">
          <cell r="A11898" t="str">
            <v>SILKEBORG</v>
          </cell>
          <cell r="C11898" t="str">
            <v>HANDICAP</v>
          </cell>
          <cell r="I11898" t="str">
            <v>Rejselængde</v>
          </cell>
          <cell r="V11898">
            <v>2792</v>
          </cell>
        </row>
        <row r="11899">
          <cell r="A11899" t="str">
            <v>SILKEBORG</v>
          </cell>
          <cell r="C11899" t="str">
            <v>HANDICAP</v>
          </cell>
          <cell r="I11899" t="str">
            <v>Passagerer</v>
          </cell>
          <cell r="V11899">
            <v>83</v>
          </cell>
        </row>
        <row r="11900">
          <cell r="A11900" t="str">
            <v>SILKEBORG</v>
          </cell>
          <cell r="C11900" t="str">
            <v>HANDICAP</v>
          </cell>
          <cell r="I11900" t="str">
            <v>Netto</v>
          </cell>
          <cell r="V11900">
            <v>14009.220000000001</v>
          </cell>
        </row>
        <row r="11901">
          <cell r="A11901" t="str">
            <v>SILKEBORG</v>
          </cell>
          <cell r="C11901" t="str">
            <v>HANDICAP</v>
          </cell>
          <cell r="I11901" t="str">
            <v>Adm.omk</v>
          </cell>
          <cell r="V11901">
            <v>0</v>
          </cell>
        </row>
        <row r="11902">
          <cell r="A11902" t="str">
            <v>SILKEBORG</v>
          </cell>
          <cell r="C11902" t="str">
            <v>HANDICAP</v>
          </cell>
          <cell r="I11902" t="str">
            <v>EB</v>
          </cell>
          <cell r="V11902">
            <v>2550</v>
          </cell>
        </row>
        <row r="11903">
          <cell r="A11903" t="str">
            <v>SILKEBORG</v>
          </cell>
          <cell r="C11903" t="str">
            <v>HANDICAP</v>
          </cell>
          <cell r="I11903" t="str">
            <v>Ture</v>
          </cell>
          <cell r="V11903">
            <v>16</v>
          </cell>
        </row>
        <row r="11904">
          <cell r="A11904" t="str">
            <v>SILKEBORG</v>
          </cell>
          <cell r="C11904" t="str">
            <v>HANDICAP</v>
          </cell>
          <cell r="I11904" t="str">
            <v>Rejselængde</v>
          </cell>
          <cell r="V11904">
            <v>617</v>
          </cell>
        </row>
        <row r="11905">
          <cell r="A11905" t="str">
            <v>SILKEBORG</v>
          </cell>
          <cell r="C11905" t="str">
            <v>HANDICAP</v>
          </cell>
          <cell r="I11905" t="str">
            <v>Passagerer</v>
          </cell>
          <cell r="V11905">
            <v>27</v>
          </cell>
        </row>
        <row r="11906">
          <cell r="A11906" t="str">
            <v>SILKEBORG</v>
          </cell>
          <cell r="C11906" t="str">
            <v>HANDICAP</v>
          </cell>
          <cell r="I11906" t="str">
            <v>Netto</v>
          </cell>
          <cell r="V11906">
            <v>1718.6799999999998</v>
          </cell>
        </row>
        <row r="11907">
          <cell r="A11907" t="str">
            <v>SILKEBORG</v>
          </cell>
          <cell r="C11907" t="str">
            <v>HANDICAP</v>
          </cell>
          <cell r="I11907" t="str">
            <v>Adm.omk</v>
          </cell>
          <cell r="V11907">
            <v>0</v>
          </cell>
        </row>
        <row r="11908">
          <cell r="A11908" t="str">
            <v>SILKEBORG</v>
          </cell>
          <cell r="C11908" t="str">
            <v>HANDICAP</v>
          </cell>
          <cell r="I11908" t="str">
            <v>EB</v>
          </cell>
          <cell r="V11908">
            <v>640</v>
          </cell>
        </row>
        <row r="11909">
          <cell r="A11909" t="str">
            <v>SILKEBORG</v>
          </cell>
          <cell r="C11909" t="str">
            <v>HANDICAP</v>
          </cell>
          <cell r="I11909" t="str">
            <v>Ture</v>
          </cell>
          <cell r="V11909">
            <v>2</v>
          </cell>
        </row>
        <row r="11910">
          <cell r="A11910" t="str">
            <v>SILKEBORG</v>
          </cell>
          <cell r="C11910" t="str">
            <v>HANDICAP</v>
          </cell>
          <cell r="I11910" t="str">
            <v>Rejselængde</v>
          </cell>
          <cell r="V11910">
            <v>130</v>
          </cell>
        </row>
        <row r="11911">
          <cell r="A11911" t="str">
            <v>SILKEBORG</v>
          </cell>
          <cell r="C11911" t="str">
            <v>HANDICAP</v>
          </cell>
          <cell r="I11911" t="str">
            <v>Passagerer</v>
          </cell>
          <cell r="V11911">
            <v>3</v>
          </cell>
        </row>
        <row r="11912">
          <cell r="A11912" t="str">
            <v>SILKEBORG</v>
          </cell>
          <cell r="C11912" t="str">
            <v>HANDICAP</v>
          </cell>
          <cell r="I11912" t="str">
            <v>Netto</v>
          </cell>
          <cell r="V11912">
            <v>2015.55</v>
          </cell>
        </row>
        <row r="11913">
          <cell r="A11913" t="str">
            <v>SILKEBORG</v>
          </cell>
          <cell r="C11913" t="str">
            <v>HANDICAP</v>
          </cell>
          <cell r="I11913" t="str">
            <v>Adm.omk</v>
          </cell>
          <cell r="V11913">
            <v>0</v>
          </cell>
        </row>
        <row r="11914">
          <cell r="A11914" t="str">
            <v>SILKEBORG</v>
          </cell>
          <cell r="C11914" t="str">
            <v>HANDICAP</v>
          </cell>
          <cell r="I11914" t="str">
            <v>EB</v>
          </cell>
          <cell r="V11914">
            <v>256</v>
          </cell>
        </row>
        <row r="11915">
          <cell r="A11915" t="str">
            <v>SILKEBORG</v>
          </cell>
          <cell r="C11915" t="str">
            <v>HANDICAP</v>
          </cell>
          <cell r="I11915" t="str">
            <v>Ture</v>
          </cell>
          <cell r="V11915">
            <v>1</v>
          </cell>
        </row>
        <row r="11916">
          <cell r="A11916" t="str">
            <v>SILKEBORG</v>
          </cell>
          <cell r="C11916" t="str">
            <v>HANDICAP</v>
          </cell>
          <cell r="I11916" t="str">
            <v>Rejselængde</v>
          </cell>
          <cell r="V11916">
            <v>64</v>
          </cell>
        </row>
        <row r="11917">
          <cell r="A11917" t="str">
            <v>SILKEBORG</v>
          </cell>
          <cell r="C11917" t="str">
            <v>HANDICAP</v>
          </cell>
          <cell r="I11917" t="str">
            <v>Passagerer</v>
          </cell>
          <cell r="V11917">
            <v>2</v>
          </cell>
        </row>
        <row r="11918">
          <cell r="A11918" t="str">
            <v>SILKEBORG</v>
          </cell>
          <cell r="C11918" t="str">
            <v>HANDICAP</v>
          </cell>
          <cell r="I11918" t="str">
            <v>Netto</v>
          </cell>
          <cell r="V11918">
            <v>555.47</v>
          </cell>
        </row>
        <row r="11919">
          <cell r="A11919" t="str">
            <v>SILKEBORG</v>
          </cell>
          <cell r="C11919" t="str">
            <v>HANDICAP</v>
          </cell>
          <cell r="I11919" t="str">
            <v>Adm.omk</v>
          </cell>
          <cell r="V11919">
            <v>0</v>
          </cell>
        </row>
        <row r="11920">
          <cell r="A11920" t="str">
            <v>SILKEBORG</v>
          </cell>
          <cell r="C11920" t="str">
            <v>HANDICAP</v>
          </cell>
          <cell r="I11920" t="str">
            <v>EB</v>
          </cell>
          <cell r="V11920">
            <v>248</v>
          </cell>
        </row>
        <row r="11921">
          <cell r="A11921" t="str">
            <v>SILKEBORG</v>
          </cell>
          <cell r="C11921" t="str">
            <v>HANDICAP</v>
          </cell>
          <cell r="I11921" t="str">
            <v>Ture</v>
          </cell>
          <cell r="V11921">
            <v>1</v>
          </cell>
        </row>
        <row r="11922">
          <cell r="A11922" t="str">
            <v>SILKEBORG</v>
          </cell>
          <cell r="C11922" t="str">
            <v>HANDICAP</v>
          </cell>
          <cell r="I11922" t="str">
            <v>Rejselængde</v>
          </cell>
          <cell r="V11922">
            <v>62</v>
          </cell>
        </row>
        <row r="11923">
          <cell r="A11923" t="str">
            <v>SILKEBORG</v>
          </cell>
          <cell r="C11923" t="str">
            <v>HANDICAP</v>
          </cell>
          <cell r="I11923" t="str">
            <v>Passagerer</v>
          </cell>
          <cell r="V11923">
            <v>2</v>
          </cell>
        </row>
        <row r="11924">
          <cell r="A11924" t="str">
            <v>SILKEBORG</v>
          </cell>
          <cell r="C11924" t="str">
            <v>HANDICAP</v>
          </cell>
          <cell r="I11924" t="str">
            <v>Netto</v>
          </cell>
          <cell r="V11924">
            <v>539.28</v>
          </cell>
        </row>
        <row r="11925">
          <cell r="A11925" t="str">
            <v>SILKEBORG</v>
          </cell>
          <cell r="C11925" t="str">
            <v>HANDICAP</v>
          </cell>
          <cell r="I11925" t="str">
            <v>Adm.omk</v>
          </cell>
          <cell r="V11925">
            <v>0</v>
          </cell>
        </row>
        <row r="11926">
          <cell r="A11926" t="str">
            <v>SILKEBORG</v>
          </cell>
          <cell r="C11926" t="str">
            <v>HANDICAP</v>
          </cell>
          <cell r="I11926" t="str">
            <v>EB</v>
          </cell>
          <cell r="V11926">
            <v>252</v>
          </cell>
        </row>
        <row r="11927">
          <cell r="A11927" t="str">
            <v>SILKEBORG</v>
          </cell>
          <cell r="C11927" t="str">
            <v>HANDICAP</v>
          </cell>
          <cell r="I11927" t="str">
            <v>Ture</v>
          </cell>
          <cell r="V11927">
            <v>1</v>
          </cell>
        </row>
        <row r="11928">
          <cell r="A11928" t="str">
            <v>SILKEBORG</v>
          </cell>
          <cell r="C11928" t="str">
            <v>HANDICAP</v>
          </cell>
          <cell r="I11928" t="str">
            <v>Rejselængde</v>
          </cell>
          <cell r="V11928">
            <v>63</v>
          </cell>
        </row>
        <row r="11929">
          <cell r="A11929" t="str">
            <v>SILKEBORG</v>
          </cell>
          <cell r="C11929" t="str">
            <v>HANDICAP</v>
          </cell>
          <cell r="I11929" t="str">
            <v>Passagerer</v>
          </cell>
          <cell r="V11929">
            <v>1</v>
          </cell>
        </row>
        <row r="11930">
          <cell r="A11930" t="str">
            <v>SILKEBORG</v>
          </cell>
          <cell r="C11930" t="str">
            <v>HANDICAP</v>
          </cell>
          <cell r="I11930" t="str">
            <v>Netto</v>
          </cell>
          <cell r="V11930">
            <v>12537.32</v>
          </cell>
        </row>
        <row r="11931">
          <cell r="A11931" t="str">
            <v>SILKEBORG</v>
          </cell>
          <cell r="C11931" t="str">
            <v>HANDICAP</v>
          </cell>
          <cell r="I11931" t="str">
            <v>Adm.omk</v>
          </cell>
          <cell r="V11931">
            <v>0</v>
          </cell>
        </row>
        <row r="11932">
          <cell r="A11932" t="str">
            <v>SILKEBORG</v>
          </cell>
          <cell r="C11932" t="str">
            <v>HANDICAP</v>
          </cell>
          <cell r="I11932" t="str">
            <v>EB</v>
          </cell>
          <cell r="V11932">
            <v>1715</v>
          </cell>
        </row>
        <row r="11933">
          <cell r="A11933" t="str">
            <v>SILKEBORG</v>
          </cell>
          <cell r="C11933" t="str">
            <v>HANDICAP</v>
          </cell>
          <cell r="I11933" t="str">
            <v>Ture</v>
          </cell>
          <cell r="V11933">
            <v>15</v>
          </cell>
        </row>
        <row r="11934">
          <cell r="A11934" t="str">
            <v>SILKEBORG</v>
          </cell>
          <cell r="C11934" t="str">
            <v>HANDICAP</v>
          </cell>
          <cell r="I11934" t="str">
            <v>Rejselængde</v>
          </cell>
          <cell r="V11934">
            <v>420</v>
          </cell>
        </row>
        <row r="11935">
          <cell r="A11935" t="str">
            <v>SILKEBORG</v>
          </cell>
          <cell r="C11935" t="str">
            <v>HANDICAP</v>
          </cell>
          <cell r="I11935" t="str">
            <v>Passagerer</v>
          </cell>
          <cell r="V11935">
            <v>18</v>
          </cell>
        </row>
        <row r="11936">
          <cell r="A11936" t="str">
            <v>SILKEBORG</v>
          </cell>
          <cell r="C11936" t="str">
            <v>HANDICAP</v>
          </cell>
          <cell r="I11936" t="str">
            <v>Netto</v>
          </cell>
          <cell r="V11936">
            <v>9420.56</v>
          </cell>
        </row>
        <row r="11937">
          <cell r="A11937" t="str">
            <v>SILKEBORG</v>
          </cell>
          <cell r="C11937" t="str">
            <v>HANDICAP</v>
          </cell>
          <cell r="I11937" t="str">
            <v>Adm.omk</v>
          </cell>
          <cell r="V11937">
            <v>0</v>
          </cell>
        </row>
        <row r="11938">
          <cell r="A11938" t="str">
            <v>SILKEBORG</v>
          </cell>
          <cell r="C11938" t="str">
            <v>HANDICAP</v>
          </cell>
          <cell r="I11938" t="str">
            <v>EB</v>
          </cell>
          <cell r="V11938">
            <v>2643</v>
          </cell>
        </row>
        <row r="11939">
          <cell r="A11939" t="str">
            <v>SILKEBORG</v>
          </cell>
          <cell r="C11939" t="str">
            <v>HANDICAP</v>
          </cell>
          <cell r="I11939" t="str">
            <v>Ture</v>
          </cell>
          <cell r="V11939">
            <v>29</v>
          </cell>
        </row>
        <row r="11940">
          <cell r="A11940" t="str">
            <v>SILKEBORG</v>
          </cell>
          <cell r="C11940" t="str">
            <v>HANDICAP</v>
          </cell>
          <cell r="I11940" t="str">
            <v>Rejselængde</v>
          </cell>
          <cell r="V11940">
            <v>660</v>
          </cell>
        </row>
        <row r="11941">
          <cell r="A11941" t="str">
            <v>SILKEBORG</v>
          </cell>
          <cell r="C11941" t="str">
            <v>HANDICAP</v>
          </cell>
          <cell r="I11941" t="str">
            <v>Passagerer</v>
          </cell>
          <cell r="V11941">
            <v>30</v>
          </cell>
        </row>
        <row r="11942">
          <cell r="A11942" t="str">
            <v>SILKEBORG</v>
          </cell>
          <cell r="C11942" t="str">
            <v>HANDICAP</v>
          </cell>
          <cell r="I11942" t="str">
            <v>Netto</v>
          </cell>
          <cell r="V11942">
            <v>6221.62</v>
          </cell>
        </row>
        <row r="11943">
          <cell r="A11943" t="str">
            <v>SILKEBORG</v>
          </cell>
          <cell r="C11943" t="str">
            <v>HANDICAP</v>
          </cell>
          <cell r="I11943" t="str">
            <v>Adm.omk</v>
          </cell>
          <cell r="V11943">
            <v>0</v>
          </cell>
        </row>
        <row r="11944">
          <cell r="A11944" t="str">
            <v>SILKEBORG</v>
          </cell>
          <cell r="C11944" t="str">
            <v>HANDICAP</v>
          </cell>
          <cell r="I11944" t="str">
            <v>EB</v>
          </cell>
          <cell r="V11944">
            <v>1265</v>
          </cell>
        </row>
        <row r="11945">
          <cell r="A11945" t="str">
            <v>SILKEBORG</v>
          </cell>
          <cell r="C11945" t="str">
            <v>HANDICAP</v>
          </cell>
          <cell r="I11945" t="str">
            <v>Ture</v>
          </cell>
          <cell r="V11945">
            <v>11</v>
          </cell>
        </row>
        <row r="11946">
          <cell r="A11946" t="str">
            <v>SILKEBORG</v>
          </cell>
          <cell r="C11946" t="str">
            <v>HANDICAP</v>
          </cell>
          <cell r="I11946" t="str">
            <v>Rejselængde</v>
          </cell>
          <cell r="V11946">
            <v>316</v>
          </cell>
        </row>
        <row r="11947">
          <cell r="A11947" t="str">
            <v>SILKEBORG</v>
          </cell>
          <cell r="C11947" t="str">
            <v>HANDICAP</v>
          </cell>
          <cell r="I11947" t="str">
            <v>Passagerer</v>
          </cell>
          <cell r="V11947">
            <v>18</v>
          </cell>
        </row>
        <row r="11948">
          <cell r="A11948" t="str">
            <v>SILKEBORG</v>
          </cell>
          <cell r="C11948" t="str">
            <v>HANDICAP</v>
          </cell>
          <cell r="I11948" t="str">
            <v>Netto</v>
          </cell>
          <cell r="V11948">
            <v>3542.13</v>
          </cell>
        </row>
        <row r="11949">
          <cell r="A11949" t="str">
            <v>SILKEBORG</v>
          </cell>
          <cell r="C11949" t="str">
            <v>HANDICAP</v>
          </cell>
          <cell r="I11949" t="str">
            <v>Adm.omk</v>
          </cell>
          <cell r="V11949">
            <v>0</v>
          </cell>
        </row>
        <row r="11950">
          <cell r="A11950" t="str">
            <v>SILKEBORG</v>
          </cell>
          <cell r="C11950" t="str">
            <v>HANDICAP</v>
          </cell>
          <cell r="I11950" t="str">
            <v>EB</v>
          </cell>
          <cell r="V11950">
            <v>1700</v>
          </cell>
        </row>
        <row r="11951">
          <cell r="A11951" t="str">
            <v>SILKEBORG</v>
          </cell>
          <cell r="C11951" t="str">
            <v>HANDICAP</v>
          </cell>
          <cell r="I11951" t="str">
            <v>Ture</v>
          </cell>
          <cell r="V11951">
            <v>14</v>
          </cell>
        </row>
        <row r="11952">
          <cell r="A11952" t="str">
            <v>SILKEBORG</v>
          </cell>
          <cell r="C11952" t="str">
            <v>HANDICAP</v>
          </cell>
          <cell r="I11952" t="str">
            <v>Rejselængde</v>
          </cell>
          <cell r="V11952">
            <v>370</v>
          </cell>
        </row>
        <row r="11953">
          <cell r="A11953" t="str">
            <v>SILKEBORG</v>
          </cell>
          <cell r="C11953" t="str">
            <v>HANDICAP</v>
          </cell>
          <cell r="I11953" t="str">
            <v>Passagerer</v>
          </cell>
          <cell r="V11953">
            <v>16</v>
          </cell>
        </row>
        <row r="11954">
          <cell r="A11954" t="str">
            <v>SILKEBORG</v>
          </cell>
          <cell r="C11954" t="str">
            <v>HANDICAP</v>
          </cell>
          <cell r="I11954" t="str">
            <v>Netto</v>
          </cell>
          <cell r="V11954">
            <v>448.74</v>
          </cell>
        </row>
        <row r="11955">
          <cell r="A11955" t="str">
            <v>SILKEBORG</v>
          </cell>
          <cell r="C11955" t="str">
            <v>HANDICAP</v>
          </cell>
          <cell r="I11955" t="str">
            <v>Adm.omk</v>
          </cell>
          <cell r="V11955">
            <v>0</v>
          </cell>
        </row>
        <row r="11956">
          <cell r="A11956" t="str">
            <v>SILKEBORG</v>
          </cell>
          <cell r="C11956" t="str">
            <v>HANDICAP</v>
          </cell>
          <cell r="I11956" t="str">
            <v>EB</v>
          </cell>
          <cell r="V11956">
            <v>222</v>
          </cell>
        </row>
        <row r="11957">
          <cell r="A11957" t="str">
            <v>SILKEBORG</v>
          </cell>
          <cell r="C11957" t="str">
            <v>HANDICAP</v>
          </cell>
          <cell r="I11957" t="str">
            <v>Ture</v>
          </cell>
          <cell r="V11957">
            <v>1</v>
          </cell>
        </row>
        <row r="11958">
          <cell r="A11958" t="str">
            <v>SILKEBORG</v>
          </cell>
          <cell r="C11958" t="str">
            <v>HANDICAP</v>
          </cell>
          <cell r="I11958" t="str">
            <v>Rejselængde</v>
          </cell>
          <cell r="V11958">
            <v>37</v>
          </cell>
        </row>
        <row r="11959">
          <cell r="A11959" t="str">
            <v>SILKEBORG</v>
          </cell>
          <cell r="C11959" t="str">
            <v>HANDICAP</v>
          </cell>
          <cell r="I11959" t="str">
            <v>Passagerer</v>
          </cell>
          <cell r="V11959">
            <v>2</v>
          </cell>
        </row>
        <row r="11960">
          <cell r="A11960" t="str">
            <v>SILKEBORG</v>
          </cell>
          <cell r="C11960" t="str">
            <v>HANDICAP</v>
          </cell>
          <cell r="I11960" t="str">
            <v>Netto</v>
          </cell>
          <cell r="V11960">
            <v>496.56000000000006</v>
          </cell>
        </row>
        <row r="11961">
          <cell r="A11961" t="str">
            <v>SILKEBORG</v>
          </cell>
          <cell r="C11961" t="str">
            <v>HANDICAP</v>
          </cell>
          <cell r="I11961" t="str">
            <v>Adm.omk</v>
          </cell>
          <cell r="V11961">
            <v>0</v>
          </cell>
        </row>
        <row r="11962">
          <cell r="A11962" t="str">
            <v>SILKEBORG</v>
          </cell>
          <cell r="C11962" t="str">
            <v>HANDICAP</v>
          </cell>
          <cell r="I11962" t="str">
            <v>EB</v>
          </cell>
          <cell r="V11962">
            <v>184</v>
          </cell>
        </row>
        <row r="11963">
          <cell r="A11963" t="str">
            <v>SILKEBORG</v>
          </cell>
          <cell r="C11963" t="str">
            <v>HANDICAP</v>
          </cell>
          <cell r="I11963" t="str">
            <v>Ture</v>
          </cell>
          <cell r="V11963">
            <v>2</v>
          </cell>
        </row>
        <row r="11964">
          <cell r="A11964" t="str">
            <v>SILKEBORG</v>
          </cell>
          <cell r="C11964" t="str">
            <v>HANDICAP</v>
          </cell>
          <cell r="I11964" t="str">
            <v>Rejselængde</v>
          </cell>
          <cell r="V11964">
            <v>46</v>
          </cell>
        </row>
        <row r="11965">
          <cell r="A11965" t="str">
            <v>SILKEBORG</v>
          </cell>
          <cell r="C11965" t="str">
            <v>HANDICAP</v>
          </cell>
          <cell r="I11965" t="str">
            <v>Passagerer</v>
          </cell>
          <cell r="V11965">
            <v>2</v>
          </cell>
        </row>
        <row r="11966">
          <cell r="A11966" t="str">
            <v>SILKEBORG</v>
          </cell>
          <cell r="C11966" t="str">
            <v>HANDICAP</v>
          </cell>
          <cell r="I11966" t="str">
            <v>Netto</v>
          </cell>
          <cell r="V11966">
            <v>580.44000000000005</v>
          </cell>
        </row>
        <row r="11967">
          <cell r="A11967" t="str">
            <v>SILKEBORG</v>
          </cell>
          <cell r="C11967" t="str">
            <v>HANDICAP</v>
          </cell>
          <cell r="I11967" t="str">
            <v>Adm.omk</v>
          </cell>
          <cell r="V11967">
            <v>0</v>
          </cell>
        </row>
        <row r="11968">
          <cell r="A11968" t="str">
            <v>SILKEBORG</v>
          </cell>
          <cell r="C11968" t="str">
            <v>HANDICAP</v>
          </cell>
          <cell r="I11968" t="str">
            <v>EB</v>
          </cell>
          <cell r="V11968">
            <v>372</v>
          </cell>
        </row>
        <row r="11969">
          <cell r="A11969" t="str">
            <v>SILKEBORG</v>
          </cell>
          <cell r="C11969" t="str">
            <v>HANDICAP</v>
          </cell>
          <cell r="I11969" t="str">
            <v>Ture</v>
          </cell>
          <cell r="V11969">
            <v>1</v>
          </cell>
        </row>
        <row r="11970">
          <cell r="A11970" t="str">
            <v>SILKEBORG</v>
          </cell>
          <cell r="C11970" t="str">
            <v>HANDICAP</v>
          </cell>
          <cell r="I11970" t="str">
            <v>Rejselængde</v>
          </cell>
          <cell r="V11970">
            <v>93</v>
          </cell>
        </row>
        <row r="11971">
          <cell r="A11971" t="str">
            <v>SILKEBORG</v>
          </cell>
          <cell r="C11971" t="str">
            <v>HANDICAP</v>
          </cell>
          <cell r="I11971" t="str">
            <v>Passagerer</v>
          </cell>
          <cell r="V11971">
            <v>1</v>
          </cell>
        </row>
        <row r="11972">
          <cell r="A11972" t="str">
            <v>SILKEBORG</v>
          </cell>
          <cell r="C11972" t="str">
            <v>HANDICAP</v>
          </cell>
          <cell r="I11972" t="str">
            <v>Netto</v>
          </cell>
          <cell r="V11972">
            <v>11692.5</v>
          </cell>
        </row>
        <row r="11973">
          <cell r="A11973" t="str">
            <v>SILKEBORG</v>
          </cell>
          <cell r="C11973" t="str">
            <v>HANDICAP</v>
          </cell>
          <cell r="I11973" t="str">
            <v>Adm.omk</v>
          </cell>
          <cell r="V11973">
            <v>0</v>
          </cell>
        </row>
        <row r="11974">
          <cell r="A11974" t="str">
            <v>SILKEBORG</v>
          </cell>
          <cell r="C11974" t="str">
            <v>HANDICAP</v>
          </cell>
          <cell r="I11974" t="str">
            <v>EB</v>
          </cell>
          <cell r="V11974">
            <v>7727</v>
          </cell>
        </row>
        <row r="11975">
          <cell r="A11975" t="str">
            <v>SILKEBORG</v>
          </cell>
          <cell r="C11975" t="str">
            <v>HANDICAP</v>
          </cell>
          <cell r="I11975" t="str">
            <v>Ture</v>
          </cell>
          <cell r="V11975">
            <v>26</v>
          </cell>
        </row>
        <row r="11976">
          <cell r="A11976" t="str">
            <v>SILKEBORG</v>
          </cell>
          <cell r="C11976" t="str">
            <v>HANDICAP</v>
          </cell>
          <cell r="I11976" t="str">
            <v>Rejselængde</v>
          </cell>
          <cell r="V11976">
            <v>1960</v>
          </cell>
        </row>
        <row r="11977">
          <cell r="A11977" t="str">
            <v>SILKEBORG</v>
          </cell>
          <cell r="C11977" t="str">
            <v>HANDICAP</v>
          </cell>
          <cell r="I11977" t="str">
            <v>Passagerer</v>
          </cell>
          <cell r="V11977">
            <v>27</v>
          </cell>
        </row>
        <row r="11978">
          <cell r="A11978" t="str">
            <v>SILKEBORG</v>
          </cell>
          <cell r="C11978" t="str">
            <v>HANDICAP</v>
          </cell>
          <cell r="I11978" t="str">
            <v>Netto</v>
          </cell>
          <cell r="V11978">
            <v>807.35</v>
          </cell>
        </row>
        <row r="11979">
          <cell r="A11979" t="str">
            <v>SILKEBORG</v>
          </cell>
          <cell r="C11979" t="str">
            <v>HANDICAP</v>
          </cell>
          <cell r="I11979" t="str">
            <v>Adm.omk</v>
          </cell>
          <cell r="V11979">
            <v>0</v>
          </cell>
        </row>
        <row r="11980">
          <cell r="A11980" t="str">
            <v>SILKEBORG</v>
          </cell>
          <cell r="C11980" t="str">
            <v>HANDICAP</v>
          </cell>
          <cell r="I11980" t="str">
            <v>EB</v>
          </cell>
          <cell r="V11980">
            <v>324</v>
          </cell>
        </row>
        <row r="11981">
          <cell r="A11981" t="str">
            <v>SILKEBORG</v>
          </cell>
          <cell r="C11981" t="str">
            <v>HANDICAP</v>
          </cell>
          <cell r="I11981" t="str">
            <v>Ture</v>
          </cell>
          <cell r="V11981">
            <v>1</v>
          </cell>
        </row>
        <row r="11982">
          <cell r="A11982" t="str">
            <v>SILKEBORG</v>
          </cell>
          <cell r="C11982" t="str">
            <v>HANDICAP</v>
          </cell>
          <cell r="I11982" t="str">
            <v>Rejselængde</v>
          </cell>
          <cell r="V11982">
            <v>81</v>
          </cell>
        </row>
        <row r="11983">
          <cell r="A11983" t="str">
            <v>SILKEBORG</v>
          </cell>
          <cell r="C11983" t="str">
            <v>HANDICAP</v>
          </cell>
          <cell r="I11983" t="str">
            <v>Passagerer</v>
          </cell>
          <cell r="V11983">
            <v>1</v>
          </cell>
        </row>
        <row r="11984">
          <cell r="A11984" t="str">
            <v>SILKEBORG</v>
          </cell>
          <cell r="C11984" t="str">
            <v>HANDICAP</v>
          </cell>
          <cell r="I11984" t="str">
            <v>Netto</v>
          </cell>
          <cell r="V11984">
            <v>1062.58</v>
          </cell>
        </row>
        <row r="11985">
          <cell r="A11985" t="str">
            <v>SILKEBORG</v>
          </cell>
          <cell r="C11985" t="str">
            <v>HANDICAP</v>
          </cell>
          <cell r="I11985" t="str">
            <v>Adm.omk</v>
          </cell>
          <cell r="V11985">
            <v>0</v>
          </cell>
        </row>
        <row r="11986">
          <cell r="A11986" t="str">
            <v>SILKEBORG</v>
          </cell>
          <cell r="C11986" t="str">
            <v>HANDICAP</v>
          </cell>
          <cell r="I11986" t="str">
            <v>EB</v>
          </cell>
          <cell r="V11986">
            <v>287</v>
          </cell>
        </row>
        <row r="11987">
          <cell r="A11987" t="str">
            <v>SILKEBORG</v>
          </cell>
          <cell r="C11987" t="str">
            <v>HANDICAP</v>
          </cell>
          <cell r="I11987" t="str">
            <v>Ture</v>
          </cell>
          <cell r="V11987">
            <v>7</v>
          </cell>
        </row>
        <row r="11988">
          <cell r="A11988" t="str">
            <v>SILKEBORG</v>
          </cell>
          <cell r="C11988" t="str">
            <v>HANDICAP</v>
          </cell>
          <cell r="I11988" t="str">
            <v>Rejselængde</v>
          </cell>
          <cell r="V11988">
            <v>21</v>
          </cell>
        </row>
        <row r="11989">
          <cell r="A11989" t="str">
            <v>SILKEBORG</v>
          </cell>
          <cell r="C11989" t="str">
            <v>HANDICAP</v>
          </cell>
          <cell r="I11989" t="str">
            <v>Passagerer</v>
          </cell>
          <cell r="V11989">
            <v>7</v>
          </cell>
        </row>
        <row r="11990">
          <cell r="A11990" t="str">
            <v>SILKEBORG</v>
          </cell>
          <cell r="C11990" t="str">
            <v>HANDICAP</v>
          </cell>
          <cell r="I11990" t="str">
            <v>Netto</v>
          </cell>
          <cell r="V11990">
            <v>459.38</v>
          </cell>
        </row>
        <row r="11991">
          <cell r="A11991" t="str">
            <v>SILKEBORG</v>
          </cell>
          <cell r="C11991" t="str">
            <v>HANDICAP</v>
          </cell>
          <cell r="I11991" t="str">
            <v>Adm.omk</v>
          </cell>
          <cell r="V11991">
            <v>0</v>
          </cell>
        </row>
        <row r="11992">
          <cell r="A11992" t="str">
            <v>SILKEBORG</v>
          </cell>
          <cell r="C11992" t="str">
            <v>HANDICAP</v>
          </cell>
          <cell r="I11992" t="str">
            <v>EB</v>
          </cell>
          <cell r="V11992">
            <v>1336</v>
          </cell>
        </row>
        <row r="11993">
          <cell r="A11993" t="str">
            <v>SILKEBORG</v>
          </cell>
          <cell r="C11993" t="str">
            <v>HANDICAP</v>
          </cell>
          <cell r="I11993" t="str">
            <v>Ture</v>
          </cell>
          <cell r="V11993">
            <v>1</v>
          </cell>
        </row>
        <row r="11994">
          <cell r="A11994" t="str">
            <v>SILKEBORG</v>
          </cell>
          <cell r="C11994" t="str">
            <v>HANDICAP</v>
          </cell>
          <cell r="I11994" t="str">
            <v>Rejselængde</v>
          </cell>
          <cell r="V11994">
            <v>172</v>
          </cell>
        </row>
        <row r="11995">
          <cell r="A11995" t="str">
            <v>SILKEBORG</v>
          </cell>
          <cell r="C11995" t="str">
            <v>HANDICAP</v>
          </cell>
          <cell r="I11995" t="str">
            <v>Passagerer</v>
          </cell>
          <cell r="V11995">
            <v>1</v>
          </cell>
        </row>
        <row r="11996">
          <cell r="A11996" t="str">
            <v>SILKEBORG</v>
          </cell>
          <cell r="C11996" t="str">
            <v>HANDICAP</v>
          </cell>
          <cell r="I11996" t="str">
            <v>Netto</v>
          </cell>
          <cell r="V11996">
            <v>4055.57</v>
          </cell>
        </row>
        <row r="11997">
          <cell r="A11997" t="str">
            <v>SILKEBORG</v>
          </cell>
          <cell r="C11997" t="str">
            <v>HANDICAP</v>
          </cell>
          <cell r="I11997" t="str">
            <v>Adm.omk</v>
          </cell>
          <cell r="V11997">
            <v>0</v>
          </cell>
        </row>
        <row r="11998">
          <cell r="A11998" t="str">
            <v>SILKEBORG</v>
          </cell>
          <cell r="C11998" t="str">
            <v>HANDICAP</v>
          </cell>
          <cell r="I11998" t="str">
            <v>EB</v>
          </cell>
          <cell r="V11998">
            <v>1264</v>
          </cell>
        </row>
        <row r="11999">
          <cell r="A11999" t="str">
            <v>SILKEBORG</v>
          </cell>
          <cell r="C11999" t="str">
            <v>HANDICAP</v>
          </cell>
          <cell r="I11999" t="str">
            <v>Ture</v>
          </cell>
          <cell r="V11999">
            <v>6</v>
          </cell>
        </row>
        <row r="12000">
          <cell r="A12000" t="str">
            <v>SILKEBORG</v>
          </cell>
          <cell r="C12000" t="str">
            <v>HANDICAP</v>
          </cell>
          <cell r="I12000" t="str">
            <v>Rejselængde</v>
          </cell>
          <cell r="V12000">
            <v>316</v>
          </cell>
        </row>
        <row r="12001">
          <cell r="A12001" t="str">
            <v>SILKEBORG</v>
          </cell>
          <cell r="C12001" t="str">
            <v>HANDICAP</v>
          </cell>
          <cell r="I12001" t="str">
            <v>Passagerer</v>
          </cell>
          <cell r="V12001">
            <v>10</v>
          </cell>
        </row>
        <row r="12002">
          <cell r="A12002" t="str">
            <v>SILKEBORG</v>
          </cell>
          <cell r="C12002" t="str">
            <v>HANDICAP</v>
          </cell>
          <cell r="I12002" t="str">
            <v>Netto</v>
          </cell>
          <cell r="V12002">
            <v>1024.79</v>
          </cell>
        </row>
        <row r="12003">
          <cell r="A12003" t="str">
            <v>SILKEBORG</v>
          </cell>
          <cell r="C12003" t="str">
            <v>HANDICAP</v>
          </cell>
          <cell r="I12003" t="str">
            <v>Adm.omk</v>
          </cell>
          <cell r="V12003">
            <v>0</v>
          </cell>
        </row>
        <row r="12004">
          <cell r="A12004" t="str">
            <v>SILKEBORG</v>
          </cell>
          <cell r="C12004" t="str">
            <v>HANDICAP</v>
          </cell>
          <cell r="I12004" t="str">
            <v>EB</v>
          </cell>
          <cell r="V12004">
            <v>544</v>
          </cell>
        </row>
        <row r="12005">
          <cell r="A12005" t="str">
            <v>SILKEBORG</v>
          </cell>
          <cell r="C12005" t="str">
            <v>HANDICAP</v>
          </cell>
          <cell r="I12005" t="str">
            <v>Ture</v>
          </cell>
          <cell r="V12005">
            <v>3</v>
          </cell>
        </row>
        <row r="12006">
          <cell r="A12006" t="str">
            <v>SILKEBORG</v>
          </cell>
          <cell r="C12006" t="str">
            <v>HANDICAP</v>
          </cell>
          <cell r="I12006" t="str">
            <v>Rejselængde</v>
          </cell>
          <cell r="V12006">
            <v>136</v>
          </cell>
        </row>
        <row r="12007">
          <cell r="A12007" t="str">
            <v>SILKEBORG</v>
          </cell>
          <cell r="C12007" t="str">
            <v>HANDICAP</v>
          </cell>
          <cell r="I12007" t="str">
            <v>Passagerer</v>
          </cell>
          <cell r="V12007">
            <v>4</v>
          </cell>
        </row>
        <row r="12008">
          <cell r="A12008" t="str">
            <v>SILKEBORG</v>
          </cell>
          <cell r="C12008" t="str">
            <v>HANDICAP</v>
          </cell>
          <cell r="I12008" t="str">
            <v>Netto</v>
          </cell>
          <cell r="V12008">
            <v>1858.08</v>
          </cell>
        </row>
        <row r="12009">
          <cell r="A12009" t="str">
            <v>SILKEBORG</v>
          </cell>
          <cell r="C12009" t="str">
            <v>HANDICAP</v>
          </cell>
          <cell r="I12009" t="str">
            <v>Adm.omk</v>
          </cell>
          <cell r="V12009">
            <v>0</v>
          </cell>
        </row>
        <row r="12010">
          <cell r="A12010" t="str">
            <v>SILKEBORG</v>
          </cell>
          <cell r="C12010" t="str">
            <v>HANDICAP</v>
          </cell>
          <cell r="I12010" t="str">
            <v>EB</v>
          </cell>
          <cell r="V12010">
            <v>420</v>
          </cell>
        </row>
        <row r="12011">
          <cell r="A12011" t="str">
            <v>SILKEBORG</v>
          </cell>
          <cell r="C12011" t="str">
            <v>HANDICAP</v>
          </cell>
          <cell r="I12011" t="str">
            <v>Ture</v>
          </cell>
          <cell r="V12011">
            <v>2</v>
          </cell>
        </row>
        <row r="12012">
          <cell r="A12012" t="str">
            <v>SILKEBORG</v>
          </cell>
          <cell r="C12012" t="str">
            <v>HANDICAP</v>
          </cell>
          <cell r="I12012" t="str">
            <v>Rejselængde</v>
          </cell>
          <cell r="V12012">
            <v>105</v>
          </cell>
        </row>
        <row r="12013">
          <cell r="A12013" t="str">
            <v>SILKEBORG</v>
          </cell>
          <cell r="C12013" t="str">
            <v>HANDICAP</v>
          </cell>
          <cell r="I12013" t="str">
            <v>Passagerer</v>
          </cell>
          <cell r="V12013">
            <v>3</v>
          </cell>
        </row>
        <row r="12014">
          <cell r="A12014" t="str">
            <v>SILKEBORG</v>
          </cell>
          <cell r="C12014" t="str">
            <v>HANDICAP</v>
          </cell>
          <cell r="I12014" t="str">
            <v>Netto</v>
          </cell>
          <cell r="V12014">
            <v>4015.67</v>
          </cell>
        </row>
        <row r="12015">
          <cell r="A12015" t="str">
            <v>SILKEBORG</v>
          </cell>
          <cell r="C12015" t="str">
            <v>HANDICAP</v>
          </cell>
          <cell r="I12015" t="str">
            <v>Adm.omk</v>
          </cell>
          <cell r="V12015">
            <v>0</v>
          </cell>
        </row>
        <row r="12016">
          <cell r="A12016" t="str">
            <v>SILKEBORG</v>
          </cell>
          <cell r="C12016" t="str">
            <v>HANDICAP</v>
          </cell>
          <cell r="I12016" t="str">
            <v>EB</v>
          </cell>
          <cell r="V12016">
            <v>1392</v>
          </cell>
        </row>
        <row r="12017">
          <cell r="A12017" t="str">
            <v>SILKEBORG</v>
          </cell>
          <cell r="C12017" t="str">
            <v>HANDICAP</v>
          </cell>
          <cell r="I12017" t="str">
            <v>Ture</v>
          </cell>
          <cell r="V12017">
            <v>8</v>
          </cell>
        </row>
        <row r="12018">
          <cell r="A12018" t="str">
            <v>SILKEBORG</v>
          </cell>
          <cell r="C12018" t="str">
            <v>HANDICAP</v>
          </cell>
          <cell r="I12018" t="str">
            <v>Rejselængde</v>
          </cell>
          <cell r="V12018">
            <v>348</v>
          </cell>
        </row>
        <row r="12019">
          <cell r="A12019" t="str">
            <v>SILKEBORG</v>
          </cell>
          <cell r="C12019" t="str">
            <v>HANDICAP</v>
          </cell>
          <cell r="I12019" t="str">
            <v>Passagerer</v>
          </cell>
          <cell r="V12019">
            <v>9</v>
          </cell>
        </row>
        <row r="12020">
          <cell r="A12020" t="str">
            <v>SILKEBORG</v>
          </cell>
          <cell r="C12020" t="str">
            <v>HANDICAP</v>
          </cell>
          <cell r="I12020" t="str">
            <v>Netto</v>
          </cell>
          <cell r="V12020">
            <v>4213.93</v>
          </cell>
        </row>
        <row r="12021">
          <cell r="A12021" t="str">
            <v>SILKEBORG</v>
          </cell>
          <cell r="C12021" t="str">
            <v>HANDICAP</v>
          </cell>
          <cell r="I12021" t="str">
            <v>Adm.omk</v>
          </cell>
          <cell r="V12021">
            <v>0</v>
          </cell>
        </row>
        <row r="12022">
          <cell r="A12022" t="str">
            <v>SILKEBORG</v>
          </cell>
          <cell r="C12022" t="str">
            <v>HANDICAP</v>
          </cell>
          <cell r="I12022" t="str">
            <v>EB</v>
          </cell>
          <cell r="V12022">
            <v>966</v>
          </cell>
        </row>
        <row r="12023">
          <cell r="A12023" t="str">
            <v>SILKEBORG</v>
          </cell>
          <cell r="C12023" t="str">
            <v>HANDICAP</v>
          </cell>
          <cell r="I12023" t="str">
            <v>Ture</v>
          </cell>
          <cell r="V12023">
            <v>6</v>
          </cell>
        </row>
        <row r="12024">
          <cell r="A12024" t="str">
            <v>SILKEBORG</v>
          </cell>
          <cell r="C12024" t="str">
            <v>HANDICAP</v>
          </cell>
          <cell r="I12024" t="str">
            <v>Rejselængde</v>
          </cell>
          <cell r="V12024">
            <v>223</v>
          </cell>
        </row>
        <row r="12025">
          <cell r="A12025" t="str">
            <v>SILKEBORG</v>
          </cell>
          <cell r="C12025" t="str">
            <v>HANDICAP</v>
          </cell>
          <cell r="I12025" t="str">
            <v>Passagerer</v>
          </cell>
          <cell r="V12025">
            <v>12</v>
          </cell>
        </row>
        <row r="12026">
          <cell r="A12026" t="str">
            <v>SILKEBORG</v>
          </cell>
          <cell r="C12026" t="str">
            <v>HANDICAP</v>
          </cell>
          <cell r="I12026" t="str">
            <v>Netto</v>
          </cell>
          <cell r="V12026">
            <v>10405.719999999999</v>
          </cell>
        </row>
        <row r="12027">
          <cell r="A12027" t="str">
            <v>SILKEBORG</v>
          </cell>
          <cell r="C12027" t="str">
            <v>HANDICAP</v>
          </cell>
          <cell r="I12027" t="str">
            <v>Adm.omk</v>
          </cell>
          <cell r="V12027">
            <v>0</v>
          </cell>
        </row>
        <row r="12028">
          <cell r="A12028" t="str">
            <v>SILKEBORG</v>
          </cell>
          <cell r="C12028" t="str">
            <v>HANDICAP</v>
          </cell>
          <cell r="I12028" t="str">
            <v>EB</v>
          </cell>
          <cell r="V12028">
            <v>4004</v>
          </cell>
        </row>
        <row r="12029">
          <cell r="A12029" t="str">
            <v>SILKEBORG</v>
          </cell>
          <cell r="C12029" t="str">
            <v>HANDICAP</v>
          </cell>
          <cell r="I12029" t="str">
            <v>Ture</v>
          </cell>
          <cell r="V12029">
            <v>27</v>
          </cell>
        </row>
        <row r="12030">
          <cell r="A12030" t="str">
            <v>SILKEBORG</v>
          </cell>
          <cell r="C12030" t="str">
            <v>HANDICAP</v>
          </cell>
          <cell r="I12030" t="str">
            <v>Rejselængde</v>
          </cell>
          <cell r="V12030">
            <v>1001</v>
          </cell>
        </row>
        <row r="12031">
          <cell r="A12031" t="str">
            <v>SILKEBORG</v>
          </cell>
          <cell r="C12031" t="str">
            <v>HANDICAP</v>
          </cell>
          <cell r="I12031" t="str">
            <v>Passagerer</v>
          </cell>
          <cell r="V12031">
            <v>29</v>
          </cell>
        </row>
        <row r="12032">
          <cell r="A12032" t="str">
            <v>SILKEBORG</v>
          </cell>
          <cell r="C12032" t="str">
            <v>HANDICAP</v>
          </cell>
          <cell r="I12032" t="str">
            <v>Netto</v>
          </cell>
          <cell r="V12032">
            <v>15376.2</v>
          </cell>
        </row>
        <row r="12033">
          <cell r="A12033" t="str">
            <v>SILKEBORG</v>
          </cell>
          <cell r="C12033" t="str">
            <v>HANDICAP</v>
          </cell>
          <cell r="I12033" t="str">
            <v>Adm.omk</v>
          </cell>
          <cell r="V12033">
            <v>0</v>
          </cell>
        </row>
        <row r="12034">
          <cell r="A12034" t="str">
            <v>SILKEBORG</v>
          </cell>
          <cell r="C12034" t="str">
            <v>HANDICAP</v>
          </cell>
          <cell r="I12034" t="str">
            <v>EB</v>
          </cell>
          <cell r="V12034">
            <v>4028</v>
          </cell>
        </row>
        <row r="12035">
          <cell r="A12035" t="str">
            <v>SILKEBORG</v>
          </cell>
          <cell r="C12035" t="str">
            <v>HANDICAP</v>
          </cell>
          <cell r="I12035" t="str">
            <v>Ture</v>
          </cell>
          <cell r="V12035">
            <v>23</v>
          </cell>
        </row>
        <row r="12036">
          <cell r="A12036" t="str">
            <v>SILKEBORG</v>
          </cell>
          <cell r="C12036" t="str">
            <v>HANDICAP</v>
          </cell>
          <cell r="I12036" t="str">
            <v>Rejselængde</v>
          </cell>
          <cell r="V12036">
            <v>956</v>
          </cell>
        </row>
        <row r="12037">
          <cell r="A12037" t="str">
            <v>SILKEBORG</v>
          </cell>
          <cell r="C12037" t="str">
            <v>HANDICAP</v>
          </cell>
          <cell r="I12037" t="str">
            <v>Passagerer</v>
          </cell>
          <cell r="V12037">
            <v>33</v>
          </cell>
        </row>
        <row r="12038">
          <cell r="A12038" t="str">
            <v>SILKEBORG</v>
          </cell>
          <cell r="C12038" t="str">
            <v>HANDICAP</v>
          </cell>
          <cell r="I12038" t="str">
            <v>Netto</v>
          </cell>
          <cell r="V12038">
            <v>3166.01</v>
          </cell>
        </row>
        <row r="12039">
          <cell r="A12039" t="str">
            <v>SILKEBORG</v>
          </cell>
          <cell r="C12039" t="str">
            <v>HANDICAP</v>
          </cell>
          <cell r="I12039" t="str">
            <v>Adm.omk</v>
          </cell>
          <cell r="V12039">
            <v>0</v>
          </cell>
        </row>
        <row r="12040">
          <cell r="A12040" t="str">
            <v>SILKEBORG</v>
          </cell>
          <cell r="C12040" t="str">
            <v>HANDICAP</v>
          </cell>
          <cell r="I12040" t="str">
            <v>EB</v>
          </cell>
          <cell r="V12040">
            <v>1348</v>
          </cell>
        </row>
        <row r="12041">
          <cell r="A12041" t="str">
            <v>SILKEBORG</v>
          </cell>
          <cell r="C12041" t="str">
            <v>HANDICAP</v>
          </cell>
          <cell r="I12041" t="str">
            <v>Ture</v>
          </cell>
          <cell r="V12041">
            <v>10</v>
          </cell>
        </row>
        <row r="12042">
          <cell r="A12042" t="str">
            <v>SILKEBORG</v>
          </cell>
          <cell r="C12042" t="str">
            <v>HANDICAP</v>
          </cell>
          <cell r="I12042" t="str">
            <v>Rejselængde</v>
          </cell>
          <cell r="V12042">
            <v>336</v>
          </cell>
        </row>
        <row r="12043">
          <cell r="A12043" t="str">
            <v>SILKEBORG</v>
          </cell>
          <cell r="C12043" t="str">
            <v>HANDICAP</v>
          </cell>
          <cell r="I12043" t="str">
            <v>Passagerer</v>
          </cell>
          <cell r="V12043">
            <v>10</v>
          </cell>
        </row>
        <row r="12044">
          <cell r="A12044" t="str">
            <v>SILKEBORG</v>
          </cell>
          <cell r="C12044" t="str">
            <v>HANDICAP</v>
          </cell>
          <cell r="I12044" t="str">
            <v>Netto</v>
          </cell>
          <cell r="V12044">
            <v>2914.14</v>
          </cell>
        </row>
        <row r="12045">
          <cell r="A12045" t="str">
            <v>SILKEBORG</v>
          </cell>
          <cell r="C12045" t="str">
            <v>HANDICAP</v>
          </cell>
          <cell r="I12045" t="str">
            <v>Adm.omk</v>
          </cell>
          <cell r="V12045">
            <v>0</v>
          </cell>
        </row>
        <row r="12046">
          <cell r="A12046" t="str">
            <v>SILKEBORG</v>
          </cell>
          <cell r="C12046" t="str">
            <v>HANDICAP</v>
          </cell>
          <cell r="I12046" t="str">
            <v>EB</v>
          </cell>
          <cell r="V12046">
            <v>588</v>
          </cell>
        </row>
        <row r="12047">
          <cell r="A12047" t="str">
            <v>SILKEBORG</v>
          </cell>
          <cell r="C12047" t="str">
            <v>HANDICAP</v>
          </cell>
          <cell r="I12047" t="str">
            <v>Ture</v>
          </cell>
          <cell r="V12047">
            <v>3</v>
          </cell>
        </row>
        <row r="12048">
          <cell r="A12048" t="str">
            <v>SILKEBORG</v>
          </cell>
          <cell r="C12048" t="str">
            <v>HANDICAP</v>
          </cell>
          <cell r="I12048" t="str">
            <v>Rejselængde</v>
          </cell>
          <cell r="V12048">
            <v>147</v>
          </cell>
        </row>
        <row r="12049">
          <cell r="A12049" t="str">
            <v>SILKEBORG</v>
          </cell>
          <cell r="C12049" t="str">
            <v>HANDICAP</v>
          </cell>
          <cell r="I12049" t="str">
            <v>Passagerer</v>
          </cell>
          <cell r="V12049">
            <v>6</v>
          </cell>
        </row>
        <row r="12050">
          <cell r="A12050" t="str">
            <v>SILKEBORG</v>
          </cell>
          <cell r="C12050" t="str">
            <v>HANDICAP</v>
          </cell>
          <cell r="I12050" t="str">
            <v>Netto</v>
          </cell>
          <cell r="V12050">
            <v>1270.5</v>
          </cell>
        </row>
        <row r="12051">
          <cell r="A12051" t="str">
            <v>SILKEBORG</v>
          </cell>
          <cell r="C12051" t="str">
            <v>HANDICAP</v>
          </cell>
          <cell r="I12051" t="str">
            <v>Adm.omk</v>
          </cell>
          <cell r="V12051">
            <v>0</v>
          </cell>
        </row>
        <row r="12052">
          <cell r="A12052" t="str">
            <v>SILKEBORG</v>
          </cell>
          <cell r="C12052" t="str">
            <v>HANDICAP</v>
          </cell>
          <cell r="I12052" t="str">
            <v>EB</v>
          </cell>
          <cell r="V12052">
            <v>1232</v>
          </cell>
        </row>
        <row r="12053">
          <cell r="A12053" t="str">
            <v>SILKEBORG</v>
          </cell>
          <cell r="C12053" t="str">
            <v>HANDICAP</v>
          </cell>
          <cell r="I12053" t="str">
            <v>Ture</v>
          </cell>
          <cell r="V12053">
            <v>1</v>
          </cell>
        </row>
        <row r="12054">
          <cell r="A12054" t="str">
            <v>SILKEBORG</v>
          </cell>
          <cell r="C12054" t="str">
            <v>HANDICAP</v>
          </cell>
          <cell r="I12054" t="str">
            <v>Rejselængde</v>
          </cell>
          <cell r="V12054">
            <v>164</v>
          </cell>
        </row>
        <row r="12055">
          <cell r="A12055" t="str">
            <v>SILKEBORG</v>
          </cell>
          <cell r="C12055" t="str">
            <v>HANDICAP</v>
          </cell>
          <cell r="I12055" t="str">
            <v>Passagerer</v>
          </cell>
          <cell r="V12055">
            <v>1</v>
          </cell>
        </row>
        <row r="12056">
          <cell r="A12056" t="str">
            <v>SILKEBORG</v>
          </cell>
          <cell r="C12056" t="str">
            <v>HANDICAP</v>
          </cell>
          <cell r="I12056" t="str">
            <v>Netto</v>
          </cell>
          <cell r="V12056">
            <v>1366.2</v>
          </cell>
        </row>
        <row r="12057">
          <cell r="A12057" t="str">
            <v>SILKEBORG</v>
          </cell>
          <cell r="C12057" t="str">
            <v>HANDICAP</v>
          </cell>
          <cell r="I12057" t="str">
            <v>Adm.omk</v>
          </cell>
          <cell r="V12057">
            <v>0</v>
          </cell>
        </row>
        <row r="12058">
          <cell r="A12058" t="str">
            <v>SILKEBORG</v>
          </cell>
          <cell r="C12058" t="str">
            <v>HANDICAP</v>
          </cell>
          <cell r="I12058" t="str">
            <v>EB</v>
          </cell>
          <cell r="V12058">
            <v>413</v>
          </cell>
        </row>
        <row r="12059">
          <cell r="A12059" t="str">
            <v>SILKEBORG</v>
          </cell>
          <cell r="C12059" t="str">
            <v>HANDICAP</v>
          </cell>
          <cell r="I12059" t="str">
            <v>Ture</v>
          </cell>
          <cell r="V12059">
            <v>1</v>
          </cell>
        </row>
        <row r="12060">
          <cell r="A12060" t="str">
            <v>SILKEBORG</v>
          </cell>
          <cell r="C12060" t="str">
            <v>HANDICAP</v>
          </cell>
          <cell r="I12060" t="str">
            <v>Rejselængde</v>
          </cell>
          <cell r="V12060">
            <v>101</v>
          </cell>
        </row>
        <row r="12061">
          <cell r="A12061" t="str">
            <v>SILKEBORG</v>
          </cell>
          <cell r="C12061" t="str">
            <v>HANDICAP</v>
          </cell>
          <cell r="I12061" t="str">
            <v>Passagerer</v>
          </cell>
          <cell r="V12061">
            <v>1</v>
          </cell>
        </row>
        <row r="12062">
          <cell r="A12062" t="str">
            <v>SILKEBORG</v>
          </cell>
          <cell r="C12062" t="str">
            <v>HANDICAP</v>
          </cell>
          <cell r="I12062" t="str">
            <v>Netto</v>
          </cell>
          <cell r="V12062">
            <v>1011.77</v>
          </cell>
        </row>
        <row r="12063">
          <cell r="A12063" t="str">
            <v>SILKEBORG</v>
          </cell>
          <cell r="C12063" t="str">
            <v>HANDICAP</v>
          </cell>
          <cell r="I12063" t="str">
            <v>Adm.omk</v>
          </cell>
          <cell r="V12063">
            <v>0</v>
          </cell>
        </row>
        <row r="12064">
          <cell r="A12064" t="str">
            <v>SILKEBORG</v>
          </cell>
          <cell r="C12064" t="str">
            <v>HANDICAP</v>
          </cell>
          <cell r="I12064" t="str">
            <v>EB</v>
          </cell>
          <cell r="V12064">
            <v>264</v>
          </cell>
        </row>
        <row r="12065">
          <cell r="A12065" t="str">
            <v>SILKEBORG</v>
          </cell>
          <cell r="C12065" t="str">
            <v>HANDICAP</v>
          </cell>
          <cell r="I12065" t="str">
            <v>Ture</v>
          </cell>
          <cell r="V12065">
            <v>1</v>
          </cell>
        </row>
        <row r="12066">
          <cell r="A12066" t="str">
            <v>SILKEBORG</v>
          </cell>
          <cell r="C12066" t="str">
            <v>HANDICAP</v>
          </cell>
          <cell r="I12066" t="str">
            <v>Rejselængde</v>
          </cell>
          <cell r="V12066">
            <v>66</v>
          </cell>
        </row>
        <row r="12067">
          <cell r="A12067" t="str">
            <v>SILKEBORG</v>
          </cell>
          <cell r="C12067" t="str">
            <v>HANDICAP</v>
          </cell>
          <cell r="I12067" t="str">
            <v>Passagerer</v>
          </cell>
          <cell r="V12067">
            <v>1</v>
          </cell>
        </row>
        <row r="12068">
          <cell r="A12068" t="str">
            <v>SILKEBORG</v>
          </cell>
          <cell r="C12068" t="str">
            <v>HANDICAP</v>
          </cell>
          <cell r="I12068" t="str">
            <v>Netto</v>
          </cell>
          <cell r="V12068">
            <v>1383.3600000000001</v>
          </cell>
        </row>
        <row r="12069">
          <cell r="A12069" t="str">
            <v>SILKEBORG</v>
          </cell>
          <cell r="C12069" t="str">
            <v>HANDICAP</v>
          </cell>
          <cell r="I12069" t="str">
            <v>Adm.omk</v>
          </cell>
          <cell r="V12069">
            <v>0</v>
          </cell>
        </row>
        <row r="12070">
          <cell r="A12070" t="str">
            <v>SILKEBORG</v>
          </cell>
          <cell r="C12070" t="str">
            <v>HANDICAP</v>
          </cell>
          <cell r="I12070" t="str">
            <v>EB</v>
          </cell>
          <cell r="V12070">
            <v>816</v>
          </cell>
        </row>
        <row r="12071">
          <cell r="A12071" t="str">
            <v>SILKEBORG</v>
          </cell>
          <cell r="C12071" t="str">
            <v>HANDICAP</v>
          </cell>
          <cell r="I12071" t="str">
            <v>Ture</v>
          </cell>
          <cell r="V12071">
            <v>3</v>
          </cell>
        </row>
        <row r="12072">
          <cell r="A12072" t="str">
            <v>SILKEBORG</v>
          </cell>
          <cell r="C12072" t="str">
            <v>HANDICAP</v>
          </cell>
          <cell r="I12072" t="str">
            <v>Rejselængde</v>
          </cell>
          <cell r="V12072">
            <v>204</v>
          </cell>
        </row>
        <row r="12073">
          <cell r="A12073" t="str">
            <v>SILKEBORG</v>
          </cell>
          <cell r="C12073" t="str">
            <v>HANDICAP</v>
          </cell>
          <cell r="I12073" t="str">
            <v>Passagerer</v>
          </cell>
          <cell r="V12073">
            <v>3</v>
          </cell>
        </row>
        <row r="12074">
          <cell r="A12074" t="str">
            <v>SILKEBORG</v>
          </cell>
          <cell r="C12074" t="str">
            <v>HANDICAP</v>
          </cell>
          <cell r="I12074" t="str">
            <v>Netto</v>
          </cell>
          <cell r="V12074">
            <v>7055.1200000000008</v>
          </cell>
        </row>
        <row r="12075">
          <cell r="A12075" t="str">
            <v>SILKEBORG</v>
          </cell>
          <cell r="C12075" t="str">
            <v>HANDICAP</v>
          </cell>
          <cell r="I12075" t="str">
            <v>Adm.omk</v>
          </cell>
          <cell r="V12075">
            <v>0</v>
          </cell>
        </row>
        <row r="12076">
          <cell r="A12076" t="str">
            <v>SILKEBORG</v>
          </cell>
          <cell r="C12076" t="str">
            <v>HANDICAP</v>
          </cell>
          <cell r="I12076" t="str">
            <v>EB</v>
          </cell>
          <cell r="V12076">
            <v>1995</v>
          </cell>
        </row>
        <row r="12077">
          <cell r="A12077" t="str">
            <v>SILKEBORG</v>
          </cell>
          <cell r="C12077" t="str">
            <v>HANDICAP</v>
          </cell>
          <cell r="I12077" t="str">
            <v>Ture</v>
          </cell>
          <cell r="V12077">
            <v>11</v>
          </cell>
        </row>
        <row r="12078">
          <cell r="A12078" t="str">
            <v>SILKEBORG</v>
          </cell>
          <cell r="C12078" t="str">
            <v>HANDICAP</v>
          </cell>
          <cell r="I12078" t="str">
            <v>Rejselængde</v>
          </cell>
          <cell r="V12078">
            <v>414</v>
          </cell>
        </row>
        <row r="12079">
          <cell r="A12079" t="str">
            <v>SILKEBORG</v>
          </cell>
          <cell r="C12079" t="str">
            <v>HANDICAP</v>
          </cell>
          <cell r="I12079" t="str">
            <v>Passagerer</v>
          </cell>
          <cell r="V12079">
            <v>18</v>
          </cell>
        </row>
        <row r="12080">
          <cell r="A12080" t="str">
            <v>SILKEBORG</v>
          </cell>
          <cell r="C12080" t="str">
            <v>HANDICAP</v>
          </cell>
          <cell r="I12080" t="str">
            <v>Netto</v>
          </cell>
          <cell r="V12080">
            <v>8391.7099999999991</v>
          </cell>
        </row>
        <row r="12081">
          <cell r="A12081" t="str">
            <v>SILKEBORG</v>
          </cell>
          <cell r="C12081" t="str">
            <v>HANDICAP</v>
          </cell>
          <cell r="I12081" t="str">
            <v>Adm.omk</v>
          </cell>
          <cell r="V12081">
            <v>0</v>
          </cell>
        </row>
        <row r="12082">
          <cell r="A12082" t="str">
            <v>SILKEBORG</v>
          </cell>
          <cell r="C12082" t="str">
            <v>HANDICAP</v>
          </cell>
          <cell r="I12082" t="str">
            <v>EB</v>
          </cell>
          <cell r="V12082">
            <v>3112</v>
          </cell>
        </row>
        <row r="12083">
          <cell r="A12083" t="str">
            <v>SILKEBORG</v>
          </cell>
          <cell r="C12083" t="str">
            <v>HANDICAP</v>
          </cell>
          <cell r="I12083" t="str">
            <v>Ture</v>
          </cell>
          <cell r="V12083">
            <v>27</v>
          </cell>
        </row>
        <row r="12084">
          <cell r="A12084" t="str">
            <v>SILKEBORG</v>
          </cell>
          <cell r="C12084" t="str">
            <v>HANDICAP</v>
          </cell>
          <cell r="I12084" t="str">
            <v>Rejselængde</v>
          </cell>
          <cell r="V12084">
            <v>765</v>
          </cell>
        </row>
        <row r="12085">
          <cell r="A12085" t="str">
            <v>SILKEBORG</v>
          </cell>
          <cell r="C12085" t="str">
            <v>HANDICAP</v>
          </cell>
          <cell r="I12085" t="str">
            <v>Passagerer</v>
          </cell>
          <cell r="V12085">
            <v>29</v>
          </cell>
        </row>
        <row r="12086">
          <cell r="A12086" t="str">
            <v>SILKEBORG</v>
          </cell>
          <cell r="C12086" t="str">
            <v>HANDICAP</v>
          </cell>
          <cell r="I12086" t="str">
            <v>Netto</v>
          </cell>
          <cell r="V12086">
            <v>33510.300000000003</v>
          </cell>
        </row>
        <row r="12087">
          <cell r="A12087" t="str">
            <v>SILKEBORG</v>
          </cell>
          <cell r="C12087" t="str">
            <v>HANDICAP</v>
          </cell>
          <cell r="I12087" t="str">
            <v>Adm.omk</v>
          </cell>
          <cell r="V12087">
            <v>0</v>
          </cell>
        </row>
        <row r="12088">
          <cell r="A12088" t="str">
            <v>SILKEBORG</v>
          </cell>
          <cell r="C12088" t="str">
            <v>HANDICAP</v>
          </cell>
          <cell r="I12088" t="str">
            <v>EB</v>
          </cell>
          <cell r="V12088">
            <v>3982</v>
          </cell>
        </row>
        <row r="12089">
          <cell r="A12089" t="str">
            <v>SILKEBORG</v>
          </cell>
          <cell r="C12089" t="str">
            <v>HANDICAP</v>
          </cell>
          <cell r="I12089" t="str">
            <v>Ture</v>
          </cell>
          <cell r="V12089">
            <v>59</v>
          </cell>
        </row>
        <row r="12090">
          <cell r="A12090" t="str">
            <v>SILKEBORG</v>
          </cell>
          <cell r="C12090" t="str">
            <v>HANDICAP</v>
          </cell>
          <cell r="I12090" t="str">
            <v>Rejselængde</v>
          </cell>
          <cell r="V12090">
            <v>987</v>
          </cell>
        </row>
        <row r="12091">
          <cell r="A12091" t="str">
            <v>SILKEBORG</v>
          </cell>
          <cell r="C12091" t="str">
            <v>HANDICAP</v>
          </cell>
          <cell r="I12091" t="str">
            <v>Passagerer</v>
          </cell>
          <cell r="V12091">
            <v>111</v>
          </cell>
        </row>
        <row r="12092">
          <cell r="A12092" t="str">
            <v>SILKEBORG</v>
          </cell>
          <cell r="C12092" t="str">
            <v>HANDICAP</v>
          </cell>
          <cell r="I12092" t="str">
            <v>Netto</v>
          </cell>
          <cell r="V12092">
            <v>7323.71</v>
          </cell>
        </row>
        <row r="12093">
          <cell r="A12093" t="str">
            <v>SILKEBORG</v>
          </cell>
          <cell r="C12093" t="str">
            <v>HANDICAP</v>
          </cell>
          <cell r="I12093" t="str">
            <v>Adm.omk</v>
          </cell>
          <cell r="V12093">
            <v>0</v>
          </cell>
        </row>
        <row r="12094">
          <cell r="A12094" t="str">
            <v>SILKEBORG</v>
          </cell>
          <cell r="C12094" t="str">
            <v>HANDICAP</v>
          </cell>
          <cell r="I12094" t="str">
            <v>EB</v>
          </cell>
          <cell r="V12094">
            <v>2409</v>
          </cell>
        </row>
        <row r="12095">
          <cell r="A12095" t="str">
            <v>SILKEBORG</v>
          </cell>
          <cell r="C12095" t="str">
            <v>HANDICAP</v>
          </cell>
          <cell r="I12095" t="str">
            <v>Ture</v>
          </cell>
          <cell r="V12095">
            <v>30</v>
          </cell>
        </row>
        <row r="12096">
          <cell r="A12096" t="str">
            <v>SILKEBORG</v>
          </cell>
          <cell r="C12096" t="str">
            <v>HANDICAP</v>
          </cell>
          <cell r="I12096" t="str">
            <v>Rejselængde</v>
          </cell>
          <cell r="V12096">
            <v>548</v>
          </cell>
        </row>
        <row r="12097">
          <cell r="A12097" t="str">
            <v>SILKEBORG</v>
          </cell>
          <cell r="C12097" t="str">
            <v>HANDICAP</v>
          </cell>
          <cell r="I12097" t="str">
            <v>Passagerer</v>
          </cell>
          <cell r="V12097">
            <v>30</v>
          </cell>
        </row>
        <row r="12098">
          <cell r="A12098" t="str">
            <v>SILKEBORG</v>
          </cell>
          <cell r="C12098" t="str">
            <v>HANDICAP</v>
          </cell>
          <cell r="I12098" t="str">
            <v>Netto</v>
          </cell>
          <cell r="V12098">
            <v>1024.3</v>
          </cell>
        </row>
        <row r="12099">
          <cell r="A12099" t="str">
            <v>SILKEBORG</v>
          </cell>
          <cell r="C12099" t="str">
            <v>HANDICAP</v>
          </cell>
          <cell r="I12099" t="str">
            <v>Adm.omk</v>
          </cell>
          <cell r="V12099">
            <v>0</v>
          </cell>
        </row>
        <row r="12100">
          <cell r="A12100" t="str">
            <v>SILKEBORG</v>
          </cell>
          <cell r="C12100" t="str">
            <v>HANDICAP</v>
          </cell>
          <cell r="I12100" t="str">
            <v>EB</v>
          </cell>
          <cell r="V12100">
            <v>100</v>
          </cell>
        </row>
        <row r="12101">
          <cell r="A12101" t="str">
            <v>SILKEBORG</v>
          </cell>
          <cell r="C12101" t="str">
            <v>HANDICAP</v>
          </cell>
          <cell r="I12101" t="str">
            <v>Ture</v>
          </cell>
          <cell r="V12101">
            <v>1</v>
          </cell>
        </row>
        <row r="12102">
          <cell r="A12102" t="str">
            <v>SILKEBORG</v>
          </cell>
          <cell r="C12102" t="str">
            <v>HANDICAP</v>
          </cell>
          <cell r="I12102" t="str">
            <v>Rejselængde</v>
          </cell>
          <cell r="V12102">
            <v>25</v>
          </cell>
        </row>
        <row r="12103">
          <cell r="A12103" t="str">
            <v>SILKEBORG</v>
          </cell>
          <cell r="C12103" t="str">
            <v>HANDICAP</v>
          </cell>
          <cell r="I12103" t="str">
            <v>Passagerer</v>
          </cell>
          <cell r="V12103">
            <v>2</v>
          </cell>
        </row>
        <row r="12104">
          <cell r="A12104" t="str">
            <v>SILKEBORG</v>
          </cell>
          <cell r="C12104" t="str">
            <v>HANDICAP</v>
          </cell>
          <cell r="I12104" t="str">
            <v>Netto</v>
          </cell>
          <cell r="V12104">
            <v>1725.49</v>
          </cell>
        </row>
        <row r="12105">
          <cell r="A12105" t="str">
            <v>SILKEBORG</v>
          </cell>
          <cell r="C12105" t="str">
            <v>HANDICAP</v>
          </cell>
          <cell r="I12105" t="str">
            <v>Adm.omk</v>
          </cell>
          <cell r="V12105">
            <v>0</v>
          </cell>
        </row>
        <row r="12106">
          <cell r="A12106" t="str">
            <v>SILKEBORG</v>
          </cell>
          <cell r="C12106" t="str">
            <v>HANDICAP</v>
          </cell>
          <cell r="I12106" t="str">
            <v>EB</v>
          </cell>
          <cell r="V12106">
            <v>360</v>
          </cell>
        </row>
        <row r="12107">
          <cell r="A12107" t="str">
            <v>SILKEBORG</v>
          </cell>
          <cell r="C12107" t="str">
            <v>HANDICAP</v>
          </cell>
          <cell r="I12107" t="str">
            <v>Ture</v>
          </cell>
          <cell r="V12107">
            <v>5</v>
          </cell>
        </row>
        <row r="12108">
          <cell r="A12108" t="str">
            <v>SILKEBORG</v>
          </cell>
          <cell r="C12108" t="str">
            <v>HANDICAP</v>
          </cell>
          <cell r="I12108" t="str">
            <v>Rejselængde</v>
          </cell>
          <cell r="V12108">
            <v>90</v>
          </cell>
        </row>
        <row r="12109">
          <cell r="A12109" t="str">
            <v>SILKEBORG</v>
          </cell>
          <cell r="C12109" t="str">
            <v>HANDICAP</v>
          </cell>
          <cell r="I12109" t="str">
            <v>Passagerer</v>
          </cell>
          <cell r="V12109">
            <v>5</v>
          </cell>
        </row>
        <row r="12110">
          <cell r="A12110" t="str">
            <v>SILKEBORG</v>
          </cell>
          <cell r="C12110" t="str">
            <v>HANDICAP</v>
          </cell>
          <cell r="I12110" t="str">
            <v>Netto</v>
          </cell>
          <cell r="V12110">
            <v>8307.91</v>
          </cell>
        </row>
        <row r="12111">
          <cell r="A12111" t="str">
            <v>SILKEBORG</v>
          </cell>
          <cell r="C12111" t="str">
            <v>HANDICAP</v>
          </cell>
          <cell r="I12111" t="str">
            <v>Adm.omk</v>
          </cell>
          <cell r="V12111">
            <v>0</v>
          </cell>
        </row>
        <row r="12112">
          <cell r="A12112" t="str">
            <v>SILKEBORG</v>
          </cell>
          <cell r="C12112" t="str">
            <v>HANDICAP</v>
          </cell>
          <cell r="I12112" t="str">
            <v>EB</v>
          </cell>
          <cell r="V12112">
            <v>1128</v>
          </cell>
        </row>
        <row r="12113">
          <cell r="A12113" t="str">
            <v>SILKEBORG</v>
          </cell>
          <cell r="C12113" t="str">
            <v>HANDICAP</v>
          </cell>
          <cell r="I12113" t="str">
            <v>Ture</v>
          </cell>
          <cell r="V12113">
            <v>12</v>
          </cell>
        </row>
        <row r="12114">
          <cell r="A12114" t="str">
            <v>SILKEBORG</v>
          </cell>
          <cell r="C12114" t="str">
            <v>HANDICAP</v>
          </cell>
          <cell r="I12114" t="str">
            <v>Rejselængde</v>
          </cell>
          <cell r="V12114">
            <v>282</v>
          </cell>
        </row>
        <row r="12115">
          <cell r="A12115" t="str">
            <v>SILKEBORG</v>
          </cell>
          <cell r="C12115" t="str">
            <v>HANDICAP</v>
          </cell>
          <cell r="I12115" t="str">
            <v>Passagerer</v>
          </cell>
          <cell r="V12115">
            <v>16</v>
          </cell>
        </row>
        <row r="12116">
          <cell r="A12116" t="str">
            <v>SILKEBORG</v>
          </cell>
          <cell r="C12116" t="str">
            <v>HANDICAP</v>
          </cell>
          <cell r="I12116" t="str">
            <v>Netto</v>
          </cell>
          <cell r="V12116">
            <v>2022.0900000000001</v>
          </cell>
        </row>
        <row r="12117">
          <cell r="A12117" t="str">
            <v>SILKEBORG</v>
          </cell>
          <cell r="C12117" t="str">
            <v>HANDICAP</v>
          </cell>
          <cell r="I12117" t="str">
            <v>Adm.omk</v>
          </cell>
          <cell r="V12117">
            <v>0</v>
          </cell>
        </row>
        <row r="12118">
          <cell r="A12118" t="str">
            <v>SILKEBORG</v>
          </cell>
          <cell r="C12118" t="str">
            <v>HANDICAP</v>
          </cell>
          <cell r="I12118" t="str">
            <v>EB</v>
          </cell>
          <cell r="V12118">
            <v>832</v>
          </cell>
        </row>
        <row r="12119">
          <cell r="A12119" t="str">
            <v>SILKEBORG</v>
          </cell>
          <cell r="C12119" t="str">
            <v>HANDICAP</v>
          </cell>
          <cell r="I12119" t="str">
            <v>Ture</v>
          </cell>
          <cell r="V12119">
            <v>8</v>
          </cell>
        </row>
        <row r="12120">
          <cell r="A12120" t="str">
            <v>SILKEBORG</v>
          </cell>
          <cell r="C12120" t="str">
            <v>HANDICAP</v>
          </cell>
          <cell r="I12120" t="str">
            <v>Rejselængde</v>
          </cell>
          <cell r="V12120">
            <v>192</v>
          </cell>
        </row>
        <row r="12121">
          <cell r="A12121" t="str">
            <v>SILKEBORG</v>
          </cell>
          <cell r="C12121" t="str">
            <v>HANDICAP</v>
          </cell>
          <cell r="I12121" t="str">
            <v>Passagerer</v>
          </cell>
          <cell r="V12121">
            <v>10</v>
          </cell>
        </row>
        <row r="12122">
          <cell r="A12122" t="str">
            <v>SILKEBORG</v>
          </cell>
          <cell r="C12122" t="str">
            <v>HANDICAP</v>
          </cell>
          <cell r="I12122" t="str">
            <v>Netto</v>
          </cell>
          <cell r="V12122">
            <v>4821.0499999999993</v>
          </cell>
        </row>
        <row r="12123">
          <cell r="A12123" t="str">
            <v>SILKEBORG</v>
          </cell>
          <cell r="C12123" t="str">
            <v>HANDICAP</v>
          </cell>
          <cell r="I12123" t="str">
            <v>Adm.omk</v>
          </cell>
          <cell r="V12123">
            <v>0</v>
          </cell>
        </row>
        <row r="12124">
          <cell r="A12124" t="str">
            <v>SILKEBORG</v>
          </cell>
          <cell r="C12124" t="str">
            <v>HANDICAP</v>
          </cell>
          <cell r="I12124" t="str">
            <v>EB</v>
          </cell>
          <cell r="V12124">
            <v>561</v>
          </cell>
        </row>
        <row r="12125">
          <cell r="A12125" t="str">
            <v>SILKEBORG</v>
          </cell>
          <cell r="C12125" t="str">
            <v>HANDICAP</v>
          </cell>
          <cell r="I12125" t="str">
            <v>Ture</v>
          </cell>
          <cell r="V12125">
            <v>7</v>
          </cell>
        </row>
        <row r="12126">
          <cell r="A12126" t="str">
            <v>SILKEBORG</v>
          </cell>
          <cell r="C12126" t="str">
            <v>HANDICAP</v>
          </cell>
          <cell r="I12126" t="str">
            <v>Rejselængde</v>
          </cell>
          <cell r="V12126">
            <v>140</v>
          </cell>
        </row>
        <row r="12127">
          <cell r="A12127" t="str">
            <v>SILKEBORG</v>
          </cell>
          <cell r="C12127" t="str">
            <v>HANDICAP</v>
          </cell>
          <cell r="I12127" t="str">
            <v>Passagerer</v>
          </cell>
          <cell r="V12127">
            <v>9</v>
          </cell>
        </row>
        <row r="12128">
          <cell r="A12128" t="str">
            <v>SILKEBORG</v>
          </cell>
          <cell r="C12128" t="str">
            <v>HANDICAP</v>
          </cell>
          <cell r="I12128" t="str">
            <v>Netto</v>
          </cell>
          <cell r="V12128">
            <v>2876.88</v>
          </cell>
        </row>
        <row r="12129">
          <cell r="A12129" t="str">
            <v>SILKEBORG</v>
          </cell>
          <cell r="C12129" t="str">
            <v>HANDICAP</v>
          </cell>
          <cell r="I12129" t="str">
            <v>Adm.omk</v>
          </cell>
          <cell r="V12129">
            <v>0</v>
          </cell>
        </row>
        <row r="12130">
          <cell r="A12130" t="str">
            <v>SILKEBORG</v>
          </cell>
          <cell r="C12130" t="str">
            <v>HANDICAP</v>
          </cell>
          <cell r="I12130" t="str">
            <v>EB</v>
          </cell>
          <cell r="V12130">
            <v>866</v>
          </cell>
        </row>
        <row r="12131">
          <cell r="A12131" t="str">
            <v>SILKEBORG</v>
          </cell>
          <cell r="C12131" t="str">
            <v>HANDICAP</v>
          </cell>
          <cell r="I12131" t="str">
            <v>Ture</v>
          </cell>
          <cell r="V12131">
            <v>15</v>
          </cell>
        </row>
        <row r="12132">
          <cell r="A12132" t="str">
            <v>SILKEBORG</v>
          </cell>
          <cell r="C12132" t="str">
            <v>HANDICAP</v>
          </cell>
          <cell r="I12132" t="str">
            <v>Rejselængde</v>
          </cell>
          <cell r="V12132">
            <v>174</v>
          </cell>
        </row>
        <row r="12133">
          <cell r="A12133" t="str">
            <v>SILKEBORG</v>
          </cell>
          <cell r="C12133" t="str">
            <v>HANDICAP</v>
          </cell>
          <cell r="I12133" t="str">
            <v>Passagerer</v>
          </cell>
          <cell r="V12133">
            <v>16</v>
          </cell>
        </row>
        <row r="12134">
          <cell r="A12134" t="str">
            <v>SILKEBORG</v>
          </cell>
          <cell r="C12134" t="str">
            <v>HANDICAP</v>
          </cell>
          <cell r="I12134" t="str">
            <v>Netto</v>
          </cell>
          <cell r="V12134">
            <v>284.44</v>
          </cell>
        </row>
        <row r="12135">
          <cell r="A12135" t="str">
            <v>SILKEBORG</v>
          </cell>
          <cell r="C12135" t="str">
            <v>HANDICAP</v>
          </cell>
          <cell r="I12135" t="str">
            <v>Adm.omk</v>
          </cell>
          <cell r="V12135">
            <v>0</v>
          </cell>
        </row>
        <row r="12136">
          <cell r="A12136" t="str">
            <v>SILKEBORG</v>
          </cell>
          <cell r="C12136" t="str">
            <v>HANDICAP</v>
          </cell>
          <cell r="I12136" t="str">
            <v>EB</v>
          </cell>
          <cell r="V12136">
            <v>168</v>
          </cell>
        </row>
        <row r="12137">
          <cell r="A12137" t="str">
            <v>SILKEBORG</v>
          </cell>
          <cell r="C12137" t="str">
            <v>HANDICAP</v>
          </cell>
          <cell r="I12137" t="str">
            <v>Ture</v>
          </cell>
          <cell r="V12137">
            <v>1</v>
          </cell>
        </row>
        <row r="12138">
          <cell r="A12138" t="str">
            <v>SILKEBORG</v>
          </cell>
          <cell r="C12138" t="str">
            <v>HANDICAP</v>
          </cell>
          <cell r="I12138" t="str">
            <v>Rejselængde</v>
          </cell>
          <cell r="V12138">
            <v>42</v>
          </cell>
        </row>
        <row r="12139">
          <cell r="A12139" t="str">
            <v>SILKEBORG</v>
          </cell>
          <cell r="C12139" t="str">
            <v>HANDICAP</v>
          </cell>
          <cell r="I12139" t="str">
            <v>Passagerer</v>
          </cell>
          <cell r="V12139">
            <v>1</v>
          </cell>
        </row>
        <row r="12140">
          <cell r="A12140" t="str">
            <v>SILKEBORG</v>
          </cell>
          <cell r="C12140" t="str">
            <v>HANDICAP</v>
          </cell>
          <cell r="I12140" t="str">
            <v>Netto</v>
          </cell>
          <cell r="V12140">
            <v>774.55</v>
          </cell>
        </row>
        <row r="12141">
          <cell r="A12141" t="str">
            <v>SILKEBORG</v>
          </cell>
          <cell r="C12141" t="str">
            <v>HANDICAP</v>
          </cell>
          <cell r="I12141" t="str">
            <v>Adm.omk</v>
          </cell>
          <cell r="V12141">
            <v>0</v>
          </cell>
        </row>
        <row r="12142">
          <cell r="A12142" t="str">
            <v>SILKEBORG</v>
          </cell>
          <cell r="C12142" t="str">
            <v>HANDICAP</v>
          </cell>
          <cell r="I12142" t="str">
            <v>EB</v>
          </cell>
          <cell r="V12142">
            <v>668</v>
          </cell>
        </row>
        <row r="12143">
          <cell r="A12143" t="str">
            <v>SILKEBORG</v>
          </cell>
          <cell r="C12143" t="str">
            <v>HANDICAP</v>
          </cell>
          <cell r="I12143" t="str">
            <v>Ture</v>
          </cell>
          <cell r="V12143">
            <v>2</v>
          </cell>
        </row>
        <row r="12144">
          <cell r="A12144" t="str">
            <v>SILKEBORG</v>
          </cell>
          <cell r="C12144" t="str">
            <v>HANDICAP</v>
          </cell>
          <cell r="I12144" t="str">
            <v>Rejselængde</v>
          </cell>
          <cell r="V12144">
            <v>167</v>
          </cell>
        </row>
        <row r="12145">
          <cell r="A12145" t="str">
            <v>SILKEBORG</v>
          </cell>
          <cell r="C12145" t="str">
            <v>HANDICAP</v>
          </cell>
          <cell r="I12145" t="str">
            <v>Passagerer</v>
          </cell>
          <cell r="V12145">
            <v>2</v>
          </cell>
        </row>
        <row r="12146">
          <cell r="A12146" t="str">
            <v>SILKEBORG</v>
          </cell>
          <cell r="C12146" t="str">
            <v>HANDICAP</v>
          </cell>
          <cell r="I12146" t="str">
            <v>Netto</v>
          </cell>
          <cell r="V12146">
            <v>1307.99</v>
          </cell>
        </row>
        <row r="12147">
          <cell r="A12147" t="str">
            <v>SILKEBORG</v>
          </cell>
          <cell r="C12147" t="str">
            <v>HANDICAP</v>
          </cell>
          <cell r="I12147" t="str">
            <v>Adm.omk</v>
          </cell>
          <cell r="V12147">
            <v>0</v>
          </cell>
        </row>
        <row r="12148">
          <cell r="A12148" t="str">
            <v>SILKEBORG</v>
          </cell>
          <cell r="C12148" t="str">
            <v>HANDICAP</v>
          </cell>
          <cell r="I12148" t="str">
            <v>EB</v>
          </cell>
          <cell r="V12148">
            <v>1188</v>
          </cell>
        </row>
        <row r="12149">
          <cell r="A12149" t="str">
            <v>SILKEBORG</v>
          </cell>
          <cell r="C12149" t="str">
            <v>HANDICAP</v>
          </cell>
          <cell r="I12149" t="str">
            <v>Ture</v>
          </cell>
          <cell r="V12149">
            <v>3</v>
          </cell>
        </row>
        <row r="12150">
          <cell r="A12150" t="str">
            <v>SILKEBORG</v>
          </cell>
          <cell r="C12150" t="str">
            <v>HANDICAP</v>
          </cell>
          <cell r="I12150" t="str">
            <v>Rejselængde</v>
          </cell>
          <cell r="V12150">
            <v>297</v>
          </cell>
        </row>
        <row r="12151">
          <cell r="A12151" t="str">
            <v>SILKEBORG</v>
          </cell>
          <cell r="C12151" t="str">
            <v>HANDICAP</v>
          </cell>
          <cell r="I12151" t="str">
            <v>Passagerer</v>
          </cell>
          <cell r="V12151">
            <v>3</v>
          </cell>
        </row>
        <row r="12152">
          <cell r="A12152" t="str">
            <v>SILKEBORG</v>
          </cell>
          <cell r="C12152" t="str">
            <v>HANDICAP</v>
          </cell>
          <cell r="I12152" t="str">
            <v>Netto</v>
          </cell>
          <cell r="V12152">
            <v>3892.23</v>
          </cell>
        </row>
        <row r="12153">
          <cell r="A12153" t="str">
            <v>SILKEBORG</v>
          </cell>
          <cell r="C12153" t="str">
            <v>HANDICAP</v>
          </cell>
          <cell r="I12153" t="str">
            <v>Adm.omk</v>
          </cell>
          <cell r="V12153">
            <v>0</v>
          </cell>
        </row>
        <row r="12154">
          <cell r="A12154" t="str">
            <v>SILKEBORG</v>
          </cell>
          <cell r="C12154" t="str">
            <v>HANDICAP</v>
          </cell>
          <cell r="I12154" t="str">
            <v>EB</v>
          </cell>
          <cell r="V12154">
            <v>1903</v>
          </cell>
        </row>
        <row r="12155">
          <cell r="A12155" t="str">
            <v>SILKEBORG</v>
          </cell>
          <cell r="C12155" t="str">
            <v>HANDICAP</v>
          </cell>
          <cell r="I12155" t="str">
            <v>Ture</v>
          </cell>
          <cell r="V12155">
            <v>4</v>
          </cell>
        </row>
        <row r="12156">
          <cell r="A12156" t="str">
            <v>SILKEBORG</v>
          </cell>
          <cell r="C12156" t="str">
            <v>HANDICAP</v>
          </cell>
          <cell r="I12156" t="str">
            <v>Rejselængde</v>
          </cell>
          <cell r="V12156">
            <v>302</v>
          </cell>
        </row>
        <row r="12157">
          <cell r="A12157" t="str">
            <v>SILKEBORG</v>
          </cell>
          <cell r="C12157" t="str">
            <v>HANDICAP</v>
          </cell>
          <cell r="I12157" t="str">
            <v>Passagerer</v>
          </cell>
          <cell r="V12157">
            <v>4</v>
          </cell>
        </row>
        <row r="12158">
          <cell r="A12158" t="str">
            <v>SILKEBORG</v>
          </cell>
          <cell r="C12158" t="str">
            <v>HANDICAP</v>
          </cell>
          <cell r="I12158" t="str">
            <v>Netto</v>
          </cell>
          <cell r="V12158">
            <v>88.21</v>
          </cell>
        </row>
        <row r="12159">
          <cell r="A12159" t="str">
            <v>SILKEBORG</v>
          </cell>
          <cell r="C12159" t="str">
            <v>HANDICAP</v>
          </cell>
          <cell r="I12159" t="str">
            <v>Adm.omk</v>
          </cell>
          <cell r="V12159">
            <v>0</v>
          </cell>
        </row>
        <row r="12160">
          <cell r="A12160" t="str">
            <v>SILKEBORG</v>
          </cell>
          <cell r="C12160" t="str">
            <v>HANDICAP</v>
          </cell>
          <cell r="I12160" t="str">
            <v>EB</v>
          </cell>
          <cell r="V12160">
            <v>41</v>
          </cell>
        </row>
        <row r="12161">
          <cell r="A12161" t="str">
            <v>SILKEBORG</v>
          </cell>
          <cell r="C12161" t="str">
            <v>HANDICAP</v>
          </cell>
          <cell r="I12161" t="str">
            <v>Ture</v>
          </cell>
          <cell r="V12161">
            <v>1</v>
          </cell>
        </row>
        <row r="12162">
          <cell r="A12162" t="str">
            <v>SILKEBORG</v>
          </cell>
          <cell r="C12162" t="str">
            <v>HANDICAP</v>
          </cell>
          <cell r="I12162" t="str">
            <v>Rejselængde</v>
          </cell>
          <cell r="V12162">
            <v>7</v>
          </cell>
        </row>
        <row r="12163">
          <cell r="A12163" t="str">
            <v>SILKEBORG</v>
          </cell>
          <cell r="C12163" t="str">
            <v>HANDICAP</v>
          </cell>
          <cell r="I12163" t="str">
            <v>Passagerer</v>
          </cell>
          <cell r="V12163">
            <v>1</v>
          </cell>
        </row>
        <row r="12164">
          <cell r="A12164" t="str">
            <v>SILKEBORG</v>
          </cell>
          <cell r="C12164" t="str">
            <v>HANDICAP</v>
          </cell>
          <cell r="I12164" t="str">
            <v>Netto</v>
          </cell>
          <cell r="V12164">
            <v>1161.06</v>
          </cell>
        </row>
        <row r="12165">
          <cell r="A12165" t="str">
            <v>SILKEBORG</v>
          </cell>
          <cell r="C12165" t="str">
            <v>HANDICAP</v>
          </cell>
          <cell r="I12165" t="str">
            <v>Adm.omk</v>
          </cell>
          <cell r="V12165">
            <v>0</v>
          </cell>
        </row>
        <row r="12166">
          <cell r="A12166" t="str">
            <v>SILKEBORG</v>
          </cell>
          <cell r="C12166" t="str">
            <v>HANDICAP</v>
          </cell>
          <cell r="I12166" t="str">
            <v>EB</v>
          </cell>
          <cell r="V12166">
            <v>260</v>
          </cell>
        </row>
        <row r="12167">
          <cell r="A12167" t="str">
            <v>SILKEBORG</v>
          </cell>
          <cell r="C12167" t="str">
            <v>HANDICAP</v>
          </cell>
          <cell r="I12167" t="str">
            <v>Ture</v>
          </cell>
          <cell r="V12167">
            <v>1</v>
          </cell>
        </row>
        <row r="12168">
          <cell r="A12168" t="str">
            <v>SILKEBORG</v>
          </cell>
          <cell r="C12168" t="str">
            <v>HANDICAP</v>
          </cell>
          <cell r="I12168" t="str">
            <v>Rejselængde</v>
          </cell>
          <cell r="V12168">
            <v>65</v>
          </cell>
        </row>
        <row r="12169">
          <cell r="A12169" t="str">
            <v>SILKEBORG</v>
          </cell>
          <cell r="C12169" t="str">
            <v>HANDICAP</v>
          </cell>
          <cell r="I12169" t="str">
            <v>Passagerer</v>
          </cell>
          <cell r="V12169">
            <v>1</v>
          </cell>
        </row>
        <row r="12170">
          <cell r="A12170" t="str">
            <v>SILKEBORG</v>
          </cell>
          <cell r="C12170" t="str">
            <v>HANDICAP</v>
          </cell>
          <cell r="I12170" t="str">
            <v>Netto</v>
          </cell>
          <cell r="V12170">
            <v>308.26</v>
          </cell>
        </row>
        <row r="12171">
          <cell r="A12171" t="str">
            <v>SILKEBORG</v>
          </cell>
          <cell r="C12171" t="str">
            <v>HANDICAP</v>
          </cell>
          <cell r="I12171" t="str">
            <v>Adm.omk</v>
          </cell>
          <cell r="V12171">
            <v>0</v>
          </cell>
        </row>
        <row r="12172">
          <cell r="A12172" t="str">
            <v>SILKEBORG</v>
          </cell>
          <cell r="C12172" t="str">
            <v>HANDICAP</v>
          </cell>
          <cell r="I12172" t="str">
            <v>EB</v>
          </cell>
          <cell r="V12172">
            <v>768</v>
          </cell>
        </row>
        <row r="12173">
          <cell r="A12173" t="str">
            <v>SILKEBORG</v>
          </cell>
          <cell r="C12173" t="str">
            <v>HANDICAP</v>
          </cell>
          <cell r="I12173" t="str">
            <v>Ture</v>
          </cell>
          <cell r="V12173">
            <v>2</v>
          </cell>
        </row>
        <row r="12174">
          <cell r="A12174" t="str">
            <v>SILKEBORG</v>
          </cell>
          <cell r="C12174" t="str">
            <v>HANDICAP</v>
          </cell>
          <cell r="I12174" t="str">
            <v>Rejselængde</v>
          </cell>
          <cell r="V12174">
            <v>192</v>
          </cell>
        </row>
        <row r="12175">
          <cell r="A12175" t="str">
            <v>SILKEBORG</v>
          </cell>
          <cell r="C12175" t="str">
            <v>HANDICAP</v>
          </cell>
          <cell r="I12175" t="str">
            <v>Passagerer</v>
          </cell>
          <cell r="V12175">
            <v>2</v>
          </cell>
        </row>
        <row r="12176">
          <cell r="A12176" t="str">
            <v>SILKEBORG</v>
          </cell>
          <cell r="C12176" t="str">
            <v>HANDICAP</v>
          </cell>
          <cell r="I12176" t="str">
            <v>Netto</v>
          </cell>
          <cell r="V12176">
            <v>2956.61</v>
          </cell>
        </row>
        <row r="12177">
          <cell r="A12177" t="str">
            <v>SILKEBORG</v>
          </cell>
          <cell r="C12177" t="str">
            <v>HANDICAP</v>
          </cell>
          <cell r="I12177" t="str">
            <v>Adm.omk</v>
          </cell>
          <cell r="V12177">
            <v>0</v>
          </cell>
        </row>
        <row r="12178">
          <cell r="A12178" t="str">
            <v>SILKEBORG</v>
          </cell>
          <cell r="C12178" t="str">
            <v>HANDICAP</v>
          </cell>
          <cell r="I12178" t="str">
            <v>EB</v>
          </cell>
          <cell r="V12178">
            <v>1174</v>
          </cell>
        </row>
        <row r="12179">
          <cell r="A12179" t="str">
            <v>SILKEBORG</v>
          </cell>
          <cell r="C12179" t="str">
            <v>HANDICAP</v>
          </cell>
          <cell r="I12179" t="str">
            <v>Ture</v>
          </cell>
          <cell r="V12179">
            <v>3</v>
          </cell>
        </row>
        <row r="12180">
          <cell r="A12180" t="str">
            <v>SILKEBORG</v>
          </cell>
          <cell r="C12180" t="str">
            <v>HANDICAP</v>
          </cell>
          <cell r="I12180" t="str">
            <v>Rejselængde</v>
          </cell>
          <cell r="V12180">
            <v>289</v>
          </cell>
        </row>
        <row r="12181">
          <cell r="A12181" t="str">
            <v>SILKEBORG</v>
          </cell>
          <cell r="C12181" t="str">
            <v>HANDICAP</v>
          </cell>
          <cell r="I12181" t="str">
            <v>Passagerer</v>
          </cell>
          <cell r="V12181">
            <v>6</v>
          </cell>
        </row>
        <row r="12182">
          <cell r="A12182" t="str">
            <v>SILKEBORG</v>
          </cell>
          <cell r="C12182" t="str">
            <v>HANDICAP</v>
          </cell>
          <cell r="I12182" t="str">
            <v>Netto</v>
          </cell>
          <cell r="V12182">
            <v>612.84</v>
          </cell>
        </row>
        <row r="12183">
          <cell r="A12183" t="str">
            <v>SILKEBORG</v>
          </cell>
          <cell r="C12183" t="str">
            <v>HANDICAP</v>
          </cell>
          <cell r="I12183" t="str">
            <v>Adm.omk</v>
          </cell>
          <cell r="V12183">
            <v>0</v>
          </cell>
        </row>
        <row r="12184">
          <cell r="A12184" t="str">
            <v>SILKEBORG</v>
          </cell>
          <cell r="C12184" t="str">
            <v>HANDICAP</v>
          </cell>
          <cell r="I12184" t="str">
            <v>EB</v>
          </cell>
          <cell r="V12184">
            <v>316</v>
          </cell>
        </row>
        <row r="12185">
          <cell r="A12185" t="str">
            <v>SILKEBORG</v>
          </cell>
          <cell r="C12185" t="str">
            <v>HANDICAP</v>
          </cell>
          <cell r="I12185" t="str">
            <v>Ture</v>
          </cell>
          <cell r="V12185">
            <v>1</v>
          </cell>
        </row>
        <row r="12186">
          <cell r="A12186" t="str">
            <v>SILKEBORG</v>
          </cell>
          <cell r="C12186" t="str">
            <v>HANDICAP</v>
          </cell>
          <cell r="I12186" t="str">
            <v>Rejselængde</v>
          </cell>
          <cell r="V12186">
            <v>79</v>
          </cell>
        </row>
        <row r="12187">
          <cell r="A12187" t="str">
            <v>SILKEBORG</v>
          </cell>
          <cell r="C12187" t="str">
            <v>HANDICAP</v>
          </cell>
          <cell r="I12187" t="str">
            <v>Passagerer</v>
          </cell>
          <cell r="V12187">
            <v>1</v>
          </cell>
        </row>
        <row r="12188">
          <cell r="A12188" t="str">
            <v>SILKEBORG</v>
          </cell>
          <cell r="C12188" t="str">
            <v>HANDICAP</v>
          </cell>
          <cell r="I12188" t="str">
            <v>Netto</v>
          </cell>
          <cell r="V12188">
            <v>1732.89</v>
          </cell>
        </row>
        <row r="12189">
          <cell r="A12189" t="str">
            <v>SILKEBORG</v>
          </cell>
          <cell r="C12189" t="str">
            <v>HANDICAP</v>
          </cell>
          <cell r="I12189" t="str">
            <v>Adm.omk</v>
          </cell>
          <cell r="V12189">
            <v>0</v>
          </cell>
        </row>
        <row r="12190">
          <cell r="A12190" t="str">
            <v>SILKEBORG</v>
          </cell>
          <cell r="C12190" t="str">
            <v>HANDICAP</v>
          </cell>
          <cell r="I12190" t="str">
            <v>EB</v>
          </cell>
          <cell r="V12190">
            <v>396</v>
          </cell>
        </row>
        <row r="12191">
          <cell r="A12191" t="str">
            <v>SILKEBORG</v>
          </cell>
          <cell r="C12191" t="str">
            <v>HANDICAP</v>
          </cell>
          <cell r="I12191" t="str">
            <v>Ture</v>
          </cell>
          <cell r="V12191">
            <v>1</v>
          </cell>
        </row>
        <row r="12192">
          <cell r="A12192" t="str">
            <v>SILKEBORG</v>
          </cell>
          <cell r="C12192" t="str">
            <v>HANDICAP</v>
          </cell>
          <cell r="I12192" t="str">
            <v>Rejselængde</v>
          </cell>
          <cell r="V12192">
            <v>99</v>
          </cell>
        </row>
        <row r="12193">
          <cell r="A12193" t="str">
            <v>SILKEBORG</v>
          </cell>
          <cell r="C12193" t="str">
            <v>HANDICAP</v>
          </cell>
          <cell r="I12193" t="str">
            <v>Passagerer</v>
          </cell>
          <cell r="V12193">
            <v>2</v>
          </cell>
        </row>
        <row r="12194">
          <cell r="A12194" t="str">
            <v>SILKEBORG</v>
          </cell>
          <cell r="C12194" t="str">
            <v>HANDICAP</v>
          </cell>
          <cell r="I12194" t="str">
            <v>Netto</v>
          </cell>
          <cell r="V12194">
            <v>4809.42</v>
          </cell>
        </row>
        <row r="12195">
          <cell r="A12195" t="str">
            <v>SILKEBORG</v>
          </cell>
          <cell r="C12195" t="str">
            <v>HANDICAP</v>
          </cell>
          <cell r="I12195" t="str">
            <v>Adm.omk</v>
          </cell>
          <cell r="V12195">
            <v>0</v>
          </cell>
        </row>
        <row r="12196">
          <cell r="A12196" t="str">
            <v>SILKEBORG</v>
          </cell>
          <cell r="C12196" t="str">
            <v>HANDICAP</v>
          </cell>
          <cell r="I12196" t="str">
            <v>EB</v>
          </cell>
          <cell r="V12196">
            <v>2736</v>
          </cell>
        </row>
        <row r="12197">
          <cell r="A12197" t="str">
            <v>SILKEBORG</v>
          </cell>
          <cell r="C12197" t="str">
            <v>HANDICAP</v>
          </cell>
          <cell r="I12197" t="str">
            <v>Ture</v>
          </cell>
          <cell r="V12197">
            <v>9</v>
          </cell>
        </row>
        <row r="12198">
          <cell r="A12198" t="str">
            <v>SILKEBORG</v>
          </cell>
          <cell r="C12198" t="str">
            <v>HANDICAP</v>
          </cell>
          <cell r="I12198" t="str">
            <v>Rejselængde</v>
          </cell>
          <cell r="V12198">
            <v>684</v>
          </cell>
        </row>
        <row r="12199">
          <cell r="A12199" t="str">
            <v>SILKEBORG</v>
          </cell>
          <cell r="C12199" t="str">
            <v>HANDICAP</v>
          </cell>
          <cell r="I12199" t="str">
            <v>Passagerer</v>
          </cell>
          <cell r="V12199">
            <v>9</v>
          </cell>
        </row>
        <row r="12200">
          <cell r="A12200" t="str">
            <v>SILKEBORG</v>
          </cell>
          <cell r="C12200" t="str">
            <v>HANDICAP</v>
          </cell>
          <cell r="I12200" t="str">
            <v>Netto</v>
          </cell>
          <cell r="V12200">
            <v>2742.26</v>
          </cell>
        </row>
        <row r="12201">
          <cell r="A12201" t="str">
            <v>SILKEBORG</v>
          </cell>
          <cell r="C12201" t="str">
            <v>HANDICAP</v>
          </cell>
          <cell r="I12201" t="str">
            <v>Adm.omk</v>
          </cell>
          <cell r="V12201">
            <v>0</v>
          </cell>
        </row>
        <row r="12202">
          <cell r="A12202" t="str">
            <v>SILKEBORG</v>
          </cell>
          <cell r="C12202" t="str">
            <v>HANDICAP</v>
          </cell>
          <cell r="I12202" t="str">
            <v>EB</v>
          </cell>
          <cell r="V12202">
            <v>472</v>
          </cell>
        </row>
        <row r="12203">
          <cell r="A12203" t="str">
            <v>SILKEBORG</v>
          </cell>
          <cell r="C12203" t="str">
            <v>HANDICAP</v>
          </cell>
          <cell r="I12203" t="str">
            <v>Ture</v>
          </cell>
          <cell r="V12203">
            <v>2</v>
          </cell>
        </row>
        <row r="12204">
          <cell r="A12204" t="str">
            <v>SILKEBORG</v>
          </cell>
          <cell r="C12204" t="str">
            <v>HANDICAP</v>
          </cell>
          <cell r="I12204" t="str">
            <v>Rejselængde</v>
          </cell>
          <cell r="V12204">
            <v>118</v>
          </cell>
        </row>
        <row r="12205">
          <cell r="A12205" t="str">
            <v>SILKEBORG</v>
          </cell>
          <cell r="C12205" t="str">
            <v>HANDICAP</v>
          </cell>
          <cell r="I12205" t="str">
            <v>Passagerer</v>
          </cell>
          <cell r="V12205">
            <v>3</v>
          </cell>
        </row>
        <row r="12206">
          <cell r="A12206" t="str">
            <v>SILKEBORG</v>
          </cell>
          <cell r="C12206" t="str">
            <v>HANDICAP</v>
          </cell>
          <cell r="I12206" t="str">
            <v>Netto</v>
          </cell>
          <cell r="V12206">
            <v>1477.26</v>
          </cell>
        </row>
        <row r="12207">
          <cell r="A12207" t="str">
            <v>SILKEBORG</v>
          </cell>
          <cell r="C12207" t="str">
            <v>HANDICAP</v>
          </cell>
          <cell r="I12207" t="str">
            <v>Adm.omk</v>
          </cell>
          <cell r="V12207">
            <v>0</v>
          </cell>
        </row>
        <row r="12208">
          <cell r="A12208" t="str">
            <v>SILKEBORG</v>
          </cell>
          <cell r="C12208" t="str">
            <v>HANDICAP</v>
          </cell>
          <cell r="I12208" t="str">
            <v>EB</v>
          </cell>
          <cell r="V12208">
            <v>938</v>
          </cell>
        </row>
        <row r="12209">
          <cell r="A12209" t="str">
            <v>SILKEBORG</v>
          </cell>
          <cell r="C12209" t="str">
            <v>HANDICAP</v>
          </cell>
          <cell r="I12209" t="str">
            <v>Ture</v>
          </cell>
          <cell r="V12209">
            <v>4</v>
          </cell>
        </row>
        <row r="12210">
          <cell r="A12210" t="str">
            <v>SILKEBORG</v>
          </cell>
          <cell r="C12210" t="str">
            <v>HANDICAP</v>
          </cell>
          <cell r="I12210" t="str">
            <v>Rejselængde</v>
          </cell>
          <cell r="V12210">
            <v>205</v>
          </cell>
        </row>
        <row r="12211">
          <cell r="A12211" t="str">
            <v>SILKEBORG</v>
          </cell>
          <cell r="C12211" t="str">
            <v>HANDICAP</v>
          </cell>
          <cell r="I12211" t="str">
            <v>Passagerer</v>
          </cell>
          <cell r="V12211">
            <v>5</v>
          </cell>
        </row>
        <row r="12212">
          <cell r="A12212" t="str">
            <v>SILKEBORG</v>
          </cell>
          <cell r="C12212" t="str">
            <v>HANDICAP</v>
          </cell>
          <cell r="I12212" t="str">
            <v>Netto</v>
          </cell>
          <cell r="V12212">
            <v>6965.36</v>
          </cell>
        </row>
        <row r="12213">
          <cell r="A12213" t="str">
            <v>SILKEBORG</v>
          </cell>
          <cell r="C12213" t="str">
            <v>HANDICAP</v>
          </cell>
          <cell r="I12213" t="str">
            <v>Adm.omk</v>
          </cell>
          <cell r="V12213">
            <v>0</v>
          </cell>
        </row>
        <row r="12214">
          <cell r="A12214" t="str">
            <v>SILKEBORG</v>
          </cell>
          <cell r="C12214" t="str">
            <v>HANDICAP</v>
          </cell>
          <cell r="I12214" t="str">
            <v>EB</v>
          </cell>
          <cell r="V12214">
            <v>1604</v>
          </cell>
        </row>
        <row r="12215">
          <cell r="A12215" t="str">
            <v>SILKEBORG</v>
          </cell>
          <cell r="C12215" t="str">
            <v>HANDICAP</v>
          </cell>
          <cell r="I12215" t="str">
            <v>Ture</v>
          </cell>
          <cell r="V12215">
            <v>7</v>
          </cell>
        </row>
        <row r="12216">
          <cell r="A12216" t="str">
            <v>SILKEBORG</v>
          </cell>
          <cell r="C12216" t="str">
            <v>HANDICAP</v>
          </cell>
          <cell r="I12216" t="str">
            <v>Rejselængde</v>
          </cell>
          <cell r="V12216">
            <v>342</v>
          </cell>
        </row>
        <row r="12217">
          <cell r="A12217" t="str">
            <v>SILKEBORG</v>
          </cell>
          <cell r="C12217" t="str">
            <v>HANDICAP</v>
          </cell>
          <cell r="I12217" t="str">
            <v>Passagerer</v>
          </cell>
          <cell r="V12217">
            <v>8</v>
          </cell>
        </row>
        <row r="12218">
          <cell r="A12218" t="str">
            <v>SILKEBORG</v>
          </cell>
          <cell r="C12218" t="str">
            <v>HANDICAP</v>
          </cell>
          <cell r="I12218" t="str">
            <v>Netto</v>
          </cell>
          <cell r="V12218">
            <v>7211.79</v>
          </cell>
        </row>
        <row r="12219">
          <cell r="A12219" t="str">
            <v>SILKEBORG</v>
          </cell>
          <cell r="C12219" t="str">
            <v>HANDICAP</v>
          </cell>
          <cell r="I12219" t="str">
            <v>Adm.omk</v>
          </cell>
          <cell r="V12219">
            <v>0</v>
          </cell>
        </row>
        <row r="12220">
          <cell r="A12220" t="str">
            <v>SILKEBORG</v>
          </cell>
          <cell r="C12220" t="str">
            <v>HANDICAP</v>
          </cell>
          <cell r="I12220" t="str">
            <v>EB</v>
          </cell>
          <cell r="V12220">
            <v>2332</v>
          </cell>
        </row>
        <row r="12221">
          <cell r="A12221" t="str">
            <v>SILKEBORG</v>
          </cell>
          <cell r="C12221" t="str">
            <v>HANDICAP</v>
          </cell>
          <cell r="I12221" t="str">
            <v>Ture</v>
          </cell>
          <cell r="V12221">
            <v>11</v>
          </cell>
        </row>
        <row r="12222">
          <cell r="A12222" t="str">
            <v>SILKEBORG</v>
          </cell>
          <cell r="C12222" t="str">
            <v>HANDICAP</v>
          </cell>
          <cell r="I12222" t="str">
            <v>Rejselængde</v>
          </cell>
          <cell r="V12222">
            <v>583</v>
          </cell>
        </row>
        <row r="12223">
          <cell r="A12223" t="str">
            <v>SILKEBORG</v>
          </cell>
          <cell r="C12223" t="str">
            <v>HANDICAP</v>
          </cell>
          <cell r="I12223" t="str">
            <v>Passagerer</v>
          </cell>
          <cell r="V12223">
            <v>12</v>
          </cell>
        </row>
        <row r="12224">
          <cell r="A12224" t="str">
            <v>SILKEBORG</v>
          </cell>
          <cell r="C12224" t="str">
            <v>HANDICAP</v>
          </cell>
          <cell r="I12224" t="str">
            <v>Netto</v>
          </cell>
          <cell r="V12224">
            <v>377.34</v>
          </cell>
        </row>
        <row r="12225">
          <cell r="A12225" t="str">
            <v>SILKEBORG</v>
          </cell>
          <cell r="C12225" t="str">
            <v>HANDICAP</v>
          </cell>
          <cell r="I12225" t="str">
            <v>Adm.omk</v>
          </cell>
          <cell r="V12225">
            <v>0</v>
          </cell>
        </row>
        <row r="12226">
          <cell r="A12226" t="str">
            <v>SILKEBORG</v>
          </cell>
          <cell r="C12226" t="str">
            <v>HANDICAP</v>
          </cell>
          <cell r="I12226" t="str">
            <v>EB</v>
          </cell>
          <cell r="V12226">
            <v>164</v>
          </cell>
        </row>
        <row r="12227">
          <cell r="A12227" t="str">
            <v>SILKEBORG</v>
          </cell>
          <cell r="C12227" t="str">
            <v>HANDICAP</v>
          </cell>
          <cell r="I12227" t="str">
            <v>Ture</v>
          </cell>
          <cell r="V12227">
            <v>1</v>
          </cell>
        </row>
        <row r="12228">
          <cell r="A12228" t="str">
            <v>SILKEBORG</v>
          </cell>
          <cell r="C12228" t="str">
            <v>HANDICAP</v>
          </cell>
          <cell r="I12228" t="str">
            <v>Rejselængde</v>
          </cell>
          <cell r="V12228">
            <v>41</v>
          </cell>
        </row>
        <row r="12229">
          <cell r="A12229" t="str">
            <v>SILKEBORG</v>
          </cell>
          <cell r="C12229" t="str">
            <v>HANDICAP</v>
          </cell>
          <cell r="I12229" t="str">
            <v>Passagerer</v>
          </cell>
          <cell r="V12229">
            <v>2</v>
          </cell>
        </row>
        <row r="12230">
          <cell r="A12230" t="str">
            <v>SILKEBORG</v>
          </cell>
          <cell r="C12230" t="str">
            <v>HANDICAP</v>
          </cell>
          <cell r="I12230" t="str">
            <v>Netto</v>
          </cell>
          <cell r="V12230">
            <v>2275.25</v>
          </cell>
        </row>
        <row r="12231">
          <cell r="A12231" t="str">
            <v>SILKEBORG</v>
          </cell>
          <cell r="C12231" t="str">
            <v>HANDICAP</v>
          </cell>
          <cell r="I12231" t="str">
            <v>Adm.omk</v>
          </cell>
          <cell r="V12231">
            <v>0</v>
          </cell>
        </row>
        <row r="12232">
          <cell r="A12232" t="str">
            <v>SILKEBORG</v>
          </cell>
          <cell r="C12232" t="str">
            <v>HANDICAP</v>
          </cell>
          <cell r="I12232" t="str">
            <v>EB</v>
          </cell>
          <cell r="V12232">
            <v>376</v>
          </cell>
        </row>
        <row r="12233">
          <cell r="A12233" t="str">
            <v>SILKEBORG</v>
          </cell>
          <cell r="C12233" t="str">
            <v>HANDICAP</v>
          </cell>
          <cell r="I12233" t="str">
            <v>Ture</v>
          </cell>
          <cell r="V12233">
            <v>2</v>
          </cell>
        </row>
        <row r="12234">
          <cell r="A12234" t="str">
            <v>SILKEBORG</v>
          </cell>
          <cell r="C12234" t="str">
            <v>HANDICAP</v>
          </cell>
          <cell r="I12234" t="str">
            <v>Rejselængde</v>
          </cell>
          <cell r="V12234">
            <v>94</v>
          </cell>
        </row>
        <row r="12235">
          <cell r="A12235" t="str">
            <v>SILKEBORG</v>
          </cell>
          <cell r="C12235" t="str">
            <v>HANDICAP</v>
          </cell>
          <cell r="I12235" t="str">
            <v>Passagerer</v>
          </cell>
          <cell r="V12235">
            <v>3</v>
          </cell>
        </row>
        <row r="12236">
          <cell r="A12236" t="str">
            <v>SILKEBORG</v>
          </cell>
          <cell r="C12236" t="str">
            <v>HANDICAP</v>
          </cell>
          <cell r="I12236" t="str">
            <v>Netto</v>
          </cell>
          <cell r="V12236">
            <v>1238.92</v>
          </cell>
        </row>
        <row r="12237">
          <cell r="A12237" t="str">
            <v>SILKEBORG</v>
          </cell>
          <cell r="C12237" t="str">
            <v>HANDICAP</v>
          </cell>
          <cell r="I12237" t="str">
            <v>Adm.omk</v>
          </cell>
          <cell r="V12237">
            <v>0</v>
          </cell>
        </row>
        <row r="12238">
          <cell r="A12238" t="str">
            <v>SILKEBORG</v>
          </cell>
          <cell r="C12238" t="str">
            <v>HANDICAP</v>
          </cell>
          <cell r="I12238" t="str">
            <v>EB</v>
          </cell>
          <cell r="V12238">
            <v>740</v>
          </cell>
        </row>
        <row r="12239">
          <cell r="A12239" t="str">
            <v>SILKEBORG</v>
          </cell>
          <cell r="C12239" t="str">
            <v>HANDICAP</v>
          </cell>
          <cell r="I12239" t="str">
            <v>Ture</v>
          </cell>
          <cell r="V12239">
            <v>4</v>
          </cell>
        </row>
        <row r="12240">
          <cell r="A12240" t="str">
            <v>SILKEBORG</v>
          </cell>
          <cell r="C12240" t="str">
            <v>HANDICAP</v>
          </cell>
          <cell r="I12240" t="str">
            <v>Rejselængde</v>
          </cell>
          <cell r="V12240">
            <v>185</v>
          </cell>
        </row>
        <row r="12241">
          <cell r="A12241" t="str">
            <v>SILKEBORG</v>
          </cell>
          <cell r="C12241" t="str">
            <v>HANDICAP</v>
          </cell>
          <cell r="I12241" t="str">
            <v>Passagerer</v>
          </cell>
          <cell r="V12241">
            <v>4</v>
          </cell>
        </row>
        <row r="12242">
          <cell r="A12242" t="str">
            <v>SILKEBORG</v>
          </cell>
          <cell r="C12242" t="str">
            <v>HANDICAP</v>
          </cell>
          <cell r="I12242" t="str">
            <v>Netto</v>
          </cell>
          <cell r="V12242">
            <v>15046.54</v>
          </cell>
        </row>
        <row r="12243">
          <cell r="A12243" t="str">
            <v>SILKEBORG</v>
          </cell>
          <cell r="C12243" t="str">
            <v>HANDICAP</v>
          </cell>
          <cell r="I12243" t="str">
            <v>Adm.omk</v>
          </cell>
          <cell r="V12243">
            <v>0</v>
          </cell>
        </row>
        <row r="12244">
          <cell r="A12244" t="str">
            <v>SILKEBORG</v>
          </cell>
          <cell r="C12244" t="str">
            <v>HANDICAP</v>
          </cell>
          <cell r="I12244" t="str">
            <v>EB</v>
          </cell>
          <cell r="V12244">
            <v>2988</v>
          </cell>
        </row>
        <row r="12245">
          <cell r="A12245" t="str">
            <v>SILKEBORG</v>
          </cell>
          <cell r="C12245" t="str">
            <v>HANDICAP</v>
          </cell>
          <cell r="I12245" t="str">
            <v>Ture</v>
          </cell>
          <cell r="V12245">
            <v>15</v>
          </cell>
        </row>
        <row r="12246">
          <cell r="A12246" t="str">
            <v>SILKEBORG</v>
          </cell>
          <cell r="C12246" t="str">
            <v>HANDICAP</v>
          </cell>
          <cell r="I12246" t="str">
            <v>Rejselængde</v>
          </cell>
          <cell r="V12246">
            <v>677</v>
          </cell>
        </row>
        <row r="12247">
          <cell r="A12247" t="str">
            <v>SILKEBORG</v>
          </cell>
          <cell r="C12247" t="str">
            <v>HANDICAP</v>
          </cell>
          <cell r="I12247" t="str">
            <v>Passagerer</v>
          </cell>
          <cell r="V12247">
            <v>24</v>
          </cell>
        </row>
        <row r="12248">
          <cell r="A12248" t="str">
            <v>SILKEBORG</v>
          </cell>
          <cell r="C12248" t="str">
            <v>HANDICAP</v>
          </cell>
          <cell r="I12248" t="str">
            <v>Netto</v>
          </cell>
          <cell r="V12248">
            <v>3043.39</v>
          </cell>
        </row>
        <row r="12249">
          <cell r="A12249" t="str">
            <v>SILKEBORG</v>
          </cell>
          <cell r="C12249" t="str">
            <v>HANDICAP</v>
          </cell>
          <cell r="I12249" t="str">
            <v>Adm.omk</v>
          </cell>
          <cell r="V12249">
            <v>0</v>
          </cell>
        </row>
        <row r="12250">
          <cell r="A12250" t="str">
            <v>SILKEBORG</v>
          </cell>
          <cell r="C12250" t="str">
            <v>HANDICAP</v>
          </cell>
          <cell r="I12250" t="str">
            <v>EB</v>
          </cell>
          <cell r="V12250">
            <v>1556</v>
          </cell>
        </row>
        <row r="12251">
          <cell r="A12251" t="str">
            <v>SILKEBORG</v>
          </cell>
          <cell r="C12251" t="str">
            <v>HANDICAP</v>
          </cell>
          <cell r="I12251" t="str">
            <v>Ture</v>
          </cell>
          <cell r="V12251">
            <v>7</v>
          </cell>
        </row>
        <row r="12252">
          <cell r="A12252" t="str">
            <v>SILKEBORG</v>
          </cell>
          <cell r="C12252" t="str">
            <v>HANDICAP</v>
          </cell>
          <cell r="I12252" t="str">
            <v>Rejselængde</v>
          </cell>
          <cell r="V12252">
            <v>389</v>
          </cell>
        </row>
        <row r="12253">
          <cell r="A12253" t="str">
            <v>SILKEBORG</v>
          </cell>
          <cell r="C12253" t="str">
            <v>HANDICAP</v>
          </cell>
          <cell r="I12253" t="str">
            <v>Passagerer</v>
          </cell>
          <cell r="V12253">
            <v>8</v>
          </cell>
        </row>
        <row r="12254">
          <cell r="A12254" t="str">
            <v>SILKEBORG</v>
          </cell>
          <cell r="C12254" t="str">
            <v>HANDICAP</v>
          </cell>
          <cell r="I12254" t="str">
            <v>Netto</v>
          </cell>
          <cell r="V12254">
            <v>408.88</v>
          </cell>
        </row>
        <row r="12255">
          <cell r="A12255" t="str">
            <v>SILKEBORG</v>
          </cell>
          <cell r="C12255" t="str">
            <v>HANDICAP</v>
          </cell>
          <cell r="I12255" t="str">
            <v>Adm.omk</v>
          </cell>
          <cell r="V12255">
            <v>0</v>
          </cell>
        </row>
        <row r="12256">
          <cell r="A12256" t="str">
            <v>SILKEBORG</v>
          </cell>
          <cell r="C12256" t="str">
            <v>HANDICAP</v>
          </cell>
          <cell r="I12256" t="str">
            <v>EB</v>
          </cell>
          <cell r="V12256">
            <v>272</v>
          </cell>
        </row>
        <row r="12257">
          <cell r="A12257" t="str">
            <v>SILKEBORG</v>
          </cell>
          <cell r="C12257" t="str">
            <v>HANDICAP</v>
          </cell>
          <cell r="I12257" t="str">
            <v>Ture</v>
          </cell>
          <cell r="V12257">
            <v>1</v>
          </cell>
        </row>
        <row r="12258">
          <cell r="A12258" t="str">
            <v>SILKEBORG</v>
          </cell>
          <cell r="C12258" t="str">
            <v>HANDICAP</v>
          </cell>
          <cell r="I12258" t="str">
            <v>Rejselængde</v>
          </cell>
          <cell r="V12258">
            <v>68</v>
          </cell>
        </row>
        <row r="12259">
          <cell r="A12259" t="str">
            <v>SILKEBORG</v>
          </cell>
          <cell r="C12259" t="str">
            <v>HANDICAP</v>
          </cell>
          <cell r="I12259" t="str">
            <v>Passagerer</v>
          </cell>
          <cell r="V12259">
            <v>1</v>
          </cell>
        </row>
        <row r="12260">
          <cell r="A12260" t="str">
            <v>SILKEBORG</v>
          </cell>
          <cell r="C12260" t="str">
            <v>HANDICAP</v>
          </cell>
          <cell r="I12260" t="str">
            <v>Netto</v>
          </cell>
          <cell r="V12260">
            <v>5907.0199999999995</v>
          </cell>
        </row>
        <row r="12261">
          <cell r="A12261" t="str">
            <v>SILKEBORG</v>
          </cell>
          <cell r="C12261" t="str">
            <v>HANDICAP</v>
          </cell>
          <cell r="I12261" t="str">
            <v>Adm.omk</v>
          </cell>
          <cell r="V12261">
            <v>0</v>
          </cell>
        </row>
        <row r="12262">
          <cell r="A12262" t="str">
            <v>SILKEBORG</v>
          </cell>
          <cell r="C12262" t="str">
            <v>HANDICAP</v>
          </cell>
          <cell r="I12262" t="str">
            <v>EB</v>
          </cell>
          <cell r="V12262">
            <v>1248</v>
          </cell>
        </row>
        <row r="12263">
          <cell r="A12263" t="str">
            <v>SILKEBORG</v>
          </cell>
          <cell r="C12263" t="str">
            <v>HANDICAP</v>
          </cell>
          <cell r="I12263" t="str">
            <v>Ture</v>
          </cell>
          <cell r="V12263">
            <v>4</v>
          </cell>
        </row>
        <row r="12264">
          <cell r="A12264" t="str">
            <v>SILKEBORG</v>
          </cell>
          <cell r="C12264" t="str">
            <v>HANDICAP</v>
          </cell>
          <cell r="I12264" t="str">
            <v>Rejselængde</v>
          </cell>
          <cell r="V12264">
            <v>312</v>
          </cell>
        </row>
        <row r="12265">
          <cell r="A12265" t="str">
            <v>SILKEBORG</v>
          </cell>
          <cell r="C12265" t="str">
            <v>HANDICAP</v>
          </cell>
          <cell r="I12265" t="str">
            <v>Passagerer</v>
          </cell>
          <cell r="V12265">
            <v>7</v>
          </cell>
        </row>
        <row r="12266">
          <cell r="A12266" t="str">
            <v>SILKEBORG</v>
          </cell>
          <cell r="C12266" t="str">
            <v>HANDICAP</v>
          </cell>
          <cell r="I12266" t="str">
            <v>Netto</v>
          </cell>
          <cell r="V12266">
            <v>2370.13</v>
          </cell>
        </row>
        <row r="12267">
          <cell r="A12267" t="str">
            <v>SILKEBORG</v>
          </cell>
          <cell r="C12267" t="str">
            <v>HANDICAP</v>
          </cell>
          <cell r="I12267" t="str">
            <v>Adm.omk</v>
          </cell>
          <cell r="V12267">
            <v>0</v>
          </cell>
        </row>
        <row r="12268">
          <cell r="A12268" t="str">
            <v>SILKEBORG</v>
          </cell>
          <cell r="C12268" t="str">
            <v>HANDICAP</v>
          </cell>
          <cell r="I12268" t="str">
            <v>EB</v>
          </cell>
          <cell r="V12268">
            <v>1722</v>
          </cell>
        </row>
        <row r="12269">
          <cell r="A12269" t="str">
            <v>SILKEBORG</v>
          </cell>
          <cell r="C12269" t="str">
            <v>HANDICAP</v>
          </cell>
          <cell r="I12269" t="str">
            <v>Ture</v>
          </cell>
          <cell r="V12269">
            <v>4</v>
          </cell>
        </row>
        <row r="12270">
          <cell r="A12270" t="str">
            <v>SILKEBORG</v>
          </cell>
          <cell r="C12270" t="str">
            <v>HANDICAP</v>
          </cell>
          <cell r="I12270" t="str">
            <v>Rejselængde</v>
          </cell>
          <cell r="V12270">
            <v>390</v>
          </cell>
        </row>
        <row r="12271">
          <cell r="A12271" t="str">
            <v>SILKEBORG</v>
          </cell>
          <cell r="C12271" t="str">
            <v>HANDICAP</v>
          </cell>
          <cell r="I12271" t="str">
            <v>Passagerer</v>
          </cell>
          <cell r="V12271">
            <v>4</v>
          </cell>
        </row>
        <row r="12272">
          <cell r="A12272" t="str">
            <v>SILKEBORG</v>
          </cell>
          <cell r="C12272" t="str">
            <v>HANDICAP</v>
          </cell>
          <cell r="I12272" t="str">
            <v>Netto</v>
          </cell>
          <cell r="V12272">
            <v>7899.35</v>
          </cell>
        </row>
        <row r="12273">
          <cell r="A12273" t="str">
            <v>SILKEBORG</v>
          </cell>
          <cell r="C12273" t="str">
            <v>HANDICAP</v>
          </cell>
          <cell r="I12273" t="str">
            <v>Adm.omk</v>
          </cell>
          <cell r="V12273">
            <v>0</v>
          </cell>
        </row>
        <row r="12274">
          <cell r="A12274" t="str">
            <v>SILKEBORG</v>
          </cell>
          <cell r="C12274" t="str">
            <v>HANDICAP</v>
          </cell>
          <cell r="I12274" t="str">
            <v>EB</v>
          </cell>
          <cell r="V12274">
            <v>2178</v>
          </cell>
        </row>
        <row r="12275">
          <cell r="A12275" t="str">
            <v>SILKEBORG</v>
          </cell>
          <cell r="C12275" t="str">
            <v>HANDICAP</v>
          </cell>
          <cell r="I12275" t="str">
            <v>Ture</v>
          </cell>
          <cell r="V12275">
            <v>6</v>
          </cell>
        </row>
        <row r="12276">
          <cell r="A12276" t="str">
            <v>SILKEBORG</v>
          </cell>
          <cell r="C12276" t="str">
            <v>HANDICAP</v>
          </cell>
          <cell r="I12276" t="str">
            <v>Rejselængde</v>
          </cell>
          <cell r="V12276">
            <v>486</v>
          </cell>
        </row>
        <row r="12277">
          <cell r="A12277" t="str">
            <v>SILKEBORG</v>
          </cell>
          <cell r="C12277" t="str">
            <v>HANDICAP</v>
          </cell>
          <cell r="I12277" t="str">
            <v>Passagerer</v>
          </cell>
          <cell r="V12277">
            <v>11</v>
          </cell>
        </row>
        <row r="12278">
          <cell r="A12278" t="str">
            <v>SILKEBORG</v>
          </cell>
          <cell r="C12278" t="str">
            <v>HANDICAP</v>
          </cell>
          <cell r="I12278" t="str">
            <v>Netto</v>
          </cell>
          <cell r="V12278">
            <v>3983.72</v>
          </cell>
        </row>
        <row r="12279">
          <cell r="A12279" t="str">
            <v>SILKEBORG</v>
          </cell>
          <cell r="C12279" t="str">
            <v>HANDICAP</v>
          </cell>
          <cell r="I12279" t="str">
            <v>Adm.omk</v>
          </cell>
          <cell r="V12279">
            <v>0</v>
          </cell>
        </row>
        <row r="12280">
          <cell r="A12280" t="str">
            <v>SILKEBORG</v>
          </cell>
          <cell r="C12280" t="str">
            <v>HANDICAP</v>
          </cell>
          <cell r="I12280" t="str">
            <v>EB</v>
          </cell>
          <cell r="V12280">
            <v>1805</v>
          </cell>
        </row>
        <row r="12281">
          <cell r="A12281" t="str">
            <v>SILKEBORG</v>
          </cell>
          <cell r="C12281" t="str">
            <v>HANDICAP</v>
          </cell>
          <cell r="I12281" t="str">
            <v>Ture</v>
          </cell>
          <cell r="V12281">
            <v>6</v>
          </cell>
        </row>
        <row r="12282">
          <cell r="A12282" t="str">
            <v>SILKEBORG</v>
          </cell>
          <cell r="C12282" t="str">
            <v>HANDICAP</v>
          </cell>
          <cell r="I12282" t="str">
            <v>Rejselængde</v>
          </cell>
          <cell r="V12282">
            <v>441</v>
          </cell>
        </row>
        <row r="12283">
          <cell r="A12283" t="str">
            <v>SILKEBORG</v>
          </cell>
          <cell r="C12283" t="str">
            <v>HANDICAP</v>
          </cell>
          <cell r="I12283" t="str">
            <v>Passagerer</v>
          </cell>
          <cell r="V12283">
            <v>6</v>
          </cell>
        </row>
        <row r="12284">
          <cell r="A12284" t="str">
            <v>SILKEBORG</v>
          </cell>
          <cell r="C12284" t="str">
            <v>FLEXTUR</v>
          </cell>
          <cell r="I12284" t="str">
            <v>Netto</v>
          </cell>
          <cell r="V12284">
            <v>98.5</v>
          </cell>
        </row>
        <row r="12285">
          <cell r="A12285" t="str">
            <v>SILKEBORG</v>
          </cell>
          <cell r="C12285" t="str">
            <v>FLEXTUR</v>
          </cell>
          <cell r="I12285" t="str">
            <v>Adm.omk</v>
          </cell>
          <cell r="V12285">
            <v>32.159999999999997</v>
          </cell>
        </row>
        <row r="12286">
          <cell r="A12286" t="str">
            <v>SILKEBORG</v>
          </cell>
          <cell r="C12286" t="str">
            <v>FLEXTUR</v>
          </cell>
          <cell r="I12286" t="str">
            <v>EB</v>
          </cell>
          <cell r="V12286">
            <v>133</v>
          </cell>
        </row>
        <row r="12287">
          <cell r="A12287" t="str">
            <v>SILKEBORG</v>
          </cell>
          <cell r="C12287" t="str">
            <v>FLEXTUR</v>
          </cell>
          <cell r="I12287" t="str">
            <v>Ture</v>
          </cell>
          <cell r="V12287">
            <v>1</v>
          </cell>
        </row>
        <row r="12288">
          <cell r="A12288" t="str">
            <v>SILKEBORG</v>
          </cell>
          <cell r="C12288" t="str">
            <v>FLEXTUR</v>
          </cell>
          <cell r="I12288" t="str">
            <v>Rejselængde</v>
          </cell>
          <cell r="V12288">
            <v>19</v>
          </cell>
        </row>
        <row r="12289">
          <cell r="A12289" t="str">
            <v>SILKEBORG</v>
          </cell>
          <cell r="C12289" t="str">
            <v>FLEXTUR</v>
          </cell>
          <cell r="I12289" t="str">
            <v>Passagerer</v>
          </cell>
          <cell r="V12289">
            <v>1</v>
          </cell>
        </row>
        <row r="12290">
          <cell r="A12290" t="str">
            <v>SILKEBORG</v>
          </cell>
          <cell r="C12290" t="str">
            <v>FLEXTUR</v>
          </cell>
          <cell r="I12290" t="str">
            <v>Netto</v>
          </cell>
          <cell r="V12290">
            <v>195497</v>
          </cell>
        </row>
        <row r="12291">
          <cell r="A12291" t="str">
            <v>SILKEBORG</v>
          </cell>
          <cell r="C12291" t="str">
            <v>FLEXTUR</v>
          </cell>
          <cell r="I12291" t="str">
            <v>Adm.omk</v>
          </cell>
          <cell r="V12291">
            <v>88793.75999999998</v>
          </cell>
        </row>
        <row r="12292">
          <cell r="A12292" t="str">
            <v>SILKEBORG</v>
          </cell>
          <cell r="C12292" t="str">
            <v>FLEXTUR</v>
          </cell>
          <cell r="I12292" t="str">
            <v>EB</v>
          </cell>
          <cell r="V12292">
            <v>213730</v>
          </cell>
        </row>
        <row r="12293">
          <cell r="A12293" t="str">
            <v>SILKEBORG</v>
          </cell>
          <cell r="C12293" t="str">
            <v>FLEXTUR</v>
          </cell>
          <cell r="I12293" t="str">
            <v>Ture</v>
          </cell>
          <cell r="V12293">
            <v>2761</v>
          </cell>
        </row>
        <row r="12294">
          <cell r="A12294" t="str">
            <v>SILKEBORG</v>
          </cell>
          <cell r="C12294" t="str">
            <v>FLEXTUR</v>
          </cell>
          <cell r="I12294" t="str">
            <v>Rejselængde</v>
          </cell>
          <cell r="V12294">
            <v>27143</v>
          </cell>
        </row>
        <row r="12295">
          <cell r="A12295" t="str">
            <v>SILKEBORG</v>
          </cell>
          <cell r="C12295" t="str">
            <v>FLEXTUR</v>
          </cell>
          <cell r="I12295" t="str">
            <v>Passagerer</v>
          </cell>
          <cell r="V12295">
            <v>3015</v>
          </cell>
        </row>
        <row r="12296">
          <cell r="A12296" t="str">
            <v>SILKEBORG</v>
          </cell>
          <cell r="C12296" t="str">
            <v>FLEXTUR</v>
          </cell>
          <cell r="I12296" t="str">
            <v>Netto</v>
          </cell>
          <cell r="V12296">
            <v>163.63999999999999</v>
          </cell>
        </row>
        <row r="12297">
          <cell r="A12297" t="str">
            <v>SILKEBORG</v>
          </cell>
          <cell r="C12297" t="str">
            <v>FLEXTUR</v>
          </cell>
          <cell r="I12297" t="str">
            <v>Adm.omk</v>
          </cell>
          <cell r="V12297">
            <v>32.159999999999997</v>
          </cell>
        </row>
        <row r="12298">
          <cell r="A12298" t="str">
            <v>SILKEBORG</v>
          </cell>
          <cell r="C12298" t="str">
            <v>FLEXTUR</v>
          </cell>
          <cell r="I12298" t="str">
            <v>EB</v>
          </cell>
          <cell r="V12298">
            <v>168</v>
          </cell>
        </row>
        <row r="12299">
          <cell r="A12299" t="str">
            <v>SILKEBORG</v>
          </cell>
          <cell r="C12299" t="str">
            <v>FLEXTUR</v>
          </cell>
          <cell r="I12299" t="str">
            <v>Ture</v>
          </cell>
          <cell r="V12299">
            <v>1</v>
          </cell>
        </row>
        <row r="12300">
          <cell r="A12300" t="str">
            <v>SILKEBORG</v>
          </cell>
          <cell r="C12300" t="str">
            <v>FLEXTUR</v>
          </cell>
          <cell r="I12300" t="str">
            <v>Rejselængde</v>
          </cell>
          <cell r="V12300">
            <v>12</v>
          </cell>
        </row>
        <row r="12301">
          <cell r="A12301" t="str">
            <v>SILKEBORG</v>
          </cell>
          <cell r="C12301" t="str">
            <v>FLEXTUR</v>
          </cell>
          <cell r="I12301" t="str">
            <v>Passagerer</v>
          </cell>
          <cell r="V12301">
            <v>2</v>
          </cell>
        </row>
        <row r="12302">
          <cell r="A12302" t="str">
            <v>SILKEBORG</v>
          </cell>
          <cell r="C12302" t="str">
            <v>FLEXTUR</v>
          </cell>
          <cell r="I12302" t="str">
            <v>Netto</v>
          </cell>
          <cell r="V12302">
            <v>20878.57</v>
          </cell>
        </row>
        <row r="12303">
          <cell r="A12303" t="str">
            <v>SILKEBORG</v>
          </cell>
          <cell r="C12303" t="str">
            <v>FLEXTUR</v>
          </cell>
          <cell r="I12303" t="str">
            <v>Adm.omk</v>
          </cell>
          <cell r="V12303">
            <v>7879.2000000000007</v>
          </cell>
        </row>
        <row r="12304">
          <cell r="A12304" t="str">
            <v>SILKEBORG</v>
          </cell>
          <cell r="C12304" t="str">
            <v>FLEXTUR</v>
          </cell>
          <cell r="I12304" t="str">
            <v>EB</v>
          </cell>
          <cell r="V12304">
            <v>18711</v>
          </cell>
        </row>
        <row r="12305">
          <cell r="A12305" t="str">
            <v>SILKEBORG</v>
          </cell>
          <cell r="C12305" t="str">
            <v>FLEXTUR</v>
          </cell>
          <cell r="I12305" t="str">
            <v>Ture</v>
          </cell>
          <cell r="V12305">
            <v>245</v>
          </cell>
        </row>
        <row r="12306">
          <cell r="A12306" t="str">
            <v>SILKEBORG</v>
          </cell>
          <cell r="C12306" t="str">
            <v>FLEXTUR</v>
          </cell>
          <cell r="I12306" t="str">
            <v>Rejselængde</v>
          </cell>
          <cell r="V12306">
            <v>2684</v>
          </cell>
        </row>
        <row r="12307">
          <cell r="A12307" t="str">
            <v>SILKEBORG</v>
          </cell>
          <cell r="C12307" t="str">
            <v>FLEXTUR</v>
          </cell>
          <cell r="I12307" t="str">
            <v>Passagerer</v>
          </cell>
          <cell r="V12307">
            <v>245</v>
          </cell>
        </row>
        <row r="12308">
          <cell r="A12308" t="str">
            <v>SILKEBORG</v>
          </cell>
          <cell r="C12308" t="str">
            <v>FLEXTUR</v>
          </cell>
          <cell r="I12308" t="str">
            <v>Netto</v>
          </cell>
          <cell r="V12308">
            <v>101579.75</v>
          </cell>
        </row>
        <row r="12309">
          <cell r="A12309" t="str">
            <v>SILKEBORG</v>
          </cell>
          <cell r="C12309" t="str">
            <v>FLEXTUR</v>
          </cell>
          <cell r="I12309" t="str">
            <v>Adm.omk</v>
          </cell>
          <cell r="V12309">
            <v>30937.920000000002</v>
          </cell>
        </row>
        <row r="12310">
          <cell r="A12310" t="str">
            <v>SILKEBORG</v>
          </cell>
          <cell r="C12310" t="str">
            <v>FLEXTUR</v>
          </cell>
          <cell r="I12310" t="str">
            <v>EB</v>
          </cell>
          <cell r="V12310">
            <v>96535</v>
          </cell>
        </row>
        <row r="12311">
          <cell r="A12311" t="str">
            <v>SILKEBORG</v>
          </cell>
          <cell r="C12311" t="str">
            <v>FLEXTUR</v>
          </cell>
          <cell r="I12311" t="str">
            <v>Ture</v>
          </cell>
          <cell r="V12311">
            <v>962</v>
          </cell>
        </row>
        <row r="12312">
          <cell r="A12312" t="str">
            <v>SILKEBORG</v>
          </cell>
          <cell r="C12312" t="str">
            <v>FLEXTUR</v>
          </cell>
          <cell r="I12312" t="str">
            <v>Rejselængde</v>
          </cell>
          <cell r="V12312">
            <v>12731</v>
          </cell>
        </row>
        <row r="12313">
          <cell r="A12313" t="str">
            <v>SILKEBORG</v>
          </cell>
          <cell r="C12313" t="str">
            <v>FLEXTUR</v>
          </cell>
          <cell r="I12313" t="str">
            <v>Passagerer</v>
          </cell>
          <cell r="V12313">
            <v>1070</v>
          </cell>
        </row>
        <row r="12314">
          <cell r="A12314" t="str">
            <v>SILKEBORG</v>
          </cell>
          <cell r="C12314" t="str">
            <v>FLEXTUR</v>
          </cell>
          <cell r="I12314" t="str">
            <v>Netto</v>
          </cell>
          <cell r="V12314">
            <v>1483.03</v>
          </cell>
        </row>
        <row r="12315">
          <cell r="A12315" t="str">
            <v>SILKEBORG</v>
          </cell>
          <cell r="C12315" t="str">
            <v>FLEXTUR</v>
          </cell>
          <cell r="I12315" t="str">
            <v>Adm.omk</v>
          </cell>
          <cell r="V12315">
            <v>64.319999999999993</v>
          </cell>
        </row>
        <row r="12316">
          <cell r="A12316" t="str">
            <v>SILKEBORG</v>
          </cell>
          <cell r="C12316" t="str">
            <v>FLEXTUR</v>
          </cell>
          <cell r="I12316" t="str">
            <v>EB</v>
          </cell>
          <cell r="V12316">
            <v>0</v>
          </cell>
        </row>
        <row r="12317">
          <cell r="A12317" t="str">
            <v>SILKEBORG</v>
          </cell>
          <cell r="C12317" t="str">
            <v>FLEXTUR</v>
          </cell>
          <cell r="I12317" t="str">
            <v>Ture</v>
          </cell>
          <cell r="V12317">
            <v>2</v>
          </cell>
        </row>
        <row r="12318">
          <cell r="A12318" t="str">
            <v>SILKEBORG</v>
          </cell>
          <cell r="C12318" t="str">
            <v>FLEXTUR</v>
          </cell>
          <cell r="I12318" t="str">
            <v>Rejselængde</v>
          </cell>
          <cell r="V12318">
            <v>60</v>
          </cell>
        </row>
        <row r="12319">
          <cell r="A12319" t="str">
            <v>SILKEBORG</v>
          </cell>
          <cell r="C12319" t="str">
            <v>FLEXTUR</v>
          </cell>
          <cell r="I12319" t="str">
            <v>Passagerer</v>
          </cell>
          <cell r="V12319">
            <v>2</v>
          </cell>
        </row>
        <row r="12320">
          <cell r="A12320" t="str">
            <v>SILKEBORG</v>
          </cell>
          <cell r="C12320" t="str">
            <v>FLEXTUR</v>
          </cell>
          <cell r="I12320" t="str">
            <v>Netto</v>
          </cell>
          <cell r="V12320">
            <v>38500.28</v>
          </cell>
        </row>
        <row r="12321">
          <cell r="A12321" t="str">
            <v>SILKEBORG</v>
          </cell>
          <cell r="C12321" t="str">
            <v>FLEXTUR</v>
          </cell>
          <cell r="I12321" t="str">
            <v>Adm.omk</v>
          </cell>
          <cell r="V12321">
            <v>10580.64</v>
          </cell>
        </row>
        <row r="12322">
          <cell r="A12322" t="str">
            <v>SILKEBORG</v>
          </cell>
          <cell r="C12322" t="str">
            <v>FLEXTUR</v>
          </cell>
          <cell r="I12322" t="str">
            <v>EB</v>
          </cell>
          <cell r="V12322">
            <v>39518</v>
          </cell>
        </row>
        <row r="12323">
          <cell r="A12323" t="str">
            <v>SILKEBORG</v>
          </cell>
          <cell r="C12323" t="str">
            <v>FLEXTUR</v>
          </cell>
          <cell r="I12323" t="str">
            <v>Ture</v>
          </cell>
          <cell r="V12323">
            <v>329</v>
          </cell>
        </row>
        <row r="12324">
          <cell r="A12324" t="str">
            <v>SILKEBORG</v>
          </cell>
          <cell r="C12324" t="str">
            <v>FLEXTUR</v>
          </cell>
          <cell r="I12324" t="str">
            <v>Rejselængde</v>
          </cell>
          <cell r="V12324">
            <v>5393</v>
          </cell>
        </row>
        <row r="12325">
          <cell r="A12325" t="str">
            <v>SILKEBORG</v>
          </cell>
          <cell r="C12325" t="str">
            <v>FLEXTUR</v>
          </cell>
          <cell r="I12325" t="str">
            <v>Passagerer</v>
          </cell>
          <cell r="V12325">
            <v>372</v>
          </cell>
        </row>
        <row r="12326">
          <cell r="A12326" t="str">
            <v>SILKEBORG</v>
          </cell>
          <cell r="C12326" t="str">
            <v>FLEXTUR</v>
          </cell>
          <cell r="I12326" t="str">
            <v>Netto</v>
          </cell>
          <cell r="V12326">
            <v>26902.87</v>
          </cell>
        </row>
        <row r="12327">
          <cell r="A12327" t="str">
            <v>SILKEBORG</v>
          </cell>
          <cell r="C12327" t="str">
            <v>FLEXTUR</v>
          </cell>
          <cell r="I12327" t="str">
            <v>Adm.omk</v>
          </cell>
          <cell r="V12327">
            <v>7010.88</v>
          </cell>
        </row>
        <row r="12328">
          <cell r="A12328" t="str">
            <v>SILKEBORG</v>
          </cell>
          <cell r="C12328" t="str">
            <v>FLEXTUR</v>
          </cell>
          <cell r="I12328" t="str">
            <v>EB</v>
          </cell>
          <cell r="V12328">
            <v>20615</v>
          </cell>
        </row>
        <row r="12329">
          <cell r="A12329" t="str">
            <v>SILKEBORG</v>
          </cell>
          <cell r="C12329" t="str">
            <v>FLEXTUR</v>
          </cell>
          <cell r="I12329" t="str">
            <v>Ture</v>
          </cell>
          <cell r="V12329">
            <v>218</v>
          </cell>
        </row>
        <row r="12330">
          <cell r="A12330" t="str">
            <v>SILKEBORG</v>
          </cell>
          <cell r="C12330" t="str">
            <v>FLEXTUR</v>
          </cell>
          <cell r="I12330" t="str">
            <v>Rejselængde</v>
          </cell>
          <cell r="V12330">
            <v>2714</v>
          </cell>
        </row>
        <row r="12331">
          <cell r="A12331" t="str">
            <v>SILKEBORG</v>
          </cell>
          <cell r="C12331" t="str">
            <v>FLEXTUR</v>
          </cell>
          <cell r="I12331" t="str">
            <v>Passagerer</v>
          </cell>
          <cell r="V12331">
            <v>254</v>
          </cell>
        </row>
        <row r="12332">
          <cell r="A12332" t="str">
            <v>SILKEBORG</v>
          </cell>
          <cell r="C12332" t="str">
            <v>FLEXTUR</v>
          </cell>
          <cell r="I12332" t="str">
            <v>Netto</v>
          </cell>
          <cell r="V12332">
            <v>-1273.3899999999999</v>
          </cell>
        </row>
        <row r="12333">
          <cell r="A12333" t="str">
            <v>SILKEBORG</v>
          </cell>
          <cell r="C12333" t="str">
            <v>FLEXTUR</v>
          </cell>
          <cell r="I12333" t="str">
            <v>Adm.omk</v>
          </cell>
          <cell r="V12333">
            <v>64.319999999999993</v>
          </cell>
        </row>
        <row r="12334">
          <cell r="A12334" t="str">
            <v>SILKEBORG</v>
          </cell>
          <cell r="C12334" t="str">
            <v>FLEXTUR</v>
          </cell>
          <cell r="I12334" t="str">
            <v>EB</v>
          </cell>
          <cell r="V12334">
            <v>2683</v>
          </cell>
        </row>
        <row r="12335">
          <cell r="A12335" t="str">
            <v>SILKEBORG</v>
          </cell>
          <cell r="C12335" t="str">
            <v>FLEXTUR</v>
          </cell>
          <cell r="I12335" t="str">
            <v>Ture</v>
          </cell>
          <cell r="V12335">
            <v>2</v>
          </cell>
        </row>
        <row r="12336">
          <cell r="A12336" t="str">
            <v>SILKEBORG</v>
          </cell>
          <cell r="C12336" t="str">
            <v>FLEXTUR</v>
          </cell>
          <cell r="I12336" t="str">
            <v>Rejselængde</v>
          </cell>
          <cell r="V12336">
            <v>185</v>
          </cell>
        </row>
        <row r="12337">
          <cell r="A12337" t="str">
            <v>SILKEBORG</v>
          </cell>
          <cell r="C12337" t="str">
            <v>FLEXTUR</v>
          </cell>
          <cell r="I12337" t="str">
            <v>Passagerer</v>
          </cell>
          <cell r="V12337">
            <v>2</v>
          </cell>
        </row>
        <row r="12338">
          <cell r="A12338" t="str">
            <v>SILKEBORG</v>
          </cell>
          <cell r="C12338" t="str">
            <v>FLEXTUR</v>
          </cell>
          <cell r="I12338" t="str">
            <v>Netto</v>
          </cell>
          <cell r="V12338">
            <v>227.73</v>
          </cell>
        </row>
        <row r="12339">
          <cell r="A12339" t="str">
            <v>SILKEBORG</v>
          </cell>
          <cell r="C12339" t="str">
            <v>FLEXTUR</v>
          </cell>
          <cell r="I12339" t="str">
            <v>Adm.omk</v>
          </cell>
          <cell r="V12339">
            <v>128.63999999999999</v>
          </cell>
        </row>
        <row r="12340">
          <cell r="A12340" t="str">
            <v>SILKEBORG</v>
          </cell>
          <cell r="C12340" t="str">
            <v>FLEXTUR</v>
          </cell>
          <cell r="I12340" t="str">
            <v>EB</v>
          </cell>
          <cell r="V12340">
            <v>152</v>
          </cell>
        </row>
        <row r="12341">
          <cell r="A12341" t="str">
            <v>SILKEBORG</v>
          </cell>
          <cell r="C12341" t="str">
            <v>FLEXTUR</v>
          </cell>
          <cell r="I12341" t="str">
            <v>Ture</v>
          </cell>
          <cell r="V12341">
            <v>4</v>
          </cell>
        </row>
        <row r="12342">
          <cell r="A12342" t="str">
            <v>SILKEBORG</v>
          </cell>
          <cell r="C12342" t="str">
            <v>FLEXTUR</v>
          </cell>
          <cell r="I12342" t="str">
            <v>Rejselængde</v>
          </cell>
          <cell r="V12342">
            <v>18</v>
          </cell>
        </row>
        <row r="12343">
          <cell r="A12343" t="str">
            <v>SILKEBORG</v>
          </cell>
          <cell r="C12343" t="str">
            <v>FLEXTUR</v>
          </cell>
          <cell r="I12343" t="str">
            <v>Passagerer</v>
          </cell>
          <cell r="V12343">
            <v>4</v>
          </cell>
        </row>
        <row r="12344">
          <cell r="A12344" t="str">
            <v>SILKEBORG</v>
          </cell>
          <cell r="C12344" t="str">
            <v>HANDICAP</v>
          </cell>
          <cell r="I12344" t="str">
            <v>Netto</v>
          </cell>
          <cell r="V12344">
            <v>1806.06</v>
          </cell>
        </row>
        <row r="12345">
          <cell r="A12345" t="str">
            <v>SILKEBORG</v>
          </cell>
          <cell r="C12345" t="str">
            <v>HANDICAP</v>
          </cell>
          <cell r="I12345" t="str">
            <v>Adm.omk</v>
          </cell>
          <cell r="V12345">
            <v>0</v>
          </cell>
        </row>
        <row r="12346">
          <cell r="A12346" t="str">
            <v>SILKEBORG</v>
          </cell>
          <cell r="C12346" t="str">
            <v>HANDICAP</v>
          </cell>
          <cell r="I12346" t="str">
            <v>EB</v>
          </cell>
          <cell r="V12346">
            <v>0</v>
          </cell>
        </row>
        <row r="12347">
          <cell r="A12347" t="str">
            <v>SILKEBORG</v>
          </cell>
          <cell r="C12347" t="str">
            <v>HANDICAP</v>
          </cell>
          <cell r="I12347" t="str">
            <v>Ture</v>
          </cell>
          <cell r="V12347">
            <v>5</v>
          </cell>
        </row>
        <row r="12348">
          <cell r="A12348" t="str">
            <v>SILKEBORG</v>
          </cell>
          <cell r="C12348" t="str">
            <v>HANDICAP</v>
          </cell>
          <cell r="I12348" t="str">
            <v>Rejselængde</v>
          </cell>
          <cell r="V12348">
            <v>67</v>
          </cell>
        </row>
        <row r="12349">
          <cell r="A12349" t="str">
            <v>SILKEBORG</v>
          </cell>
          <cell r="C12349" t="str">
            <v>HANDICAP</v>
          </cell>
          <cell r="I12349" t="str">
            <v>Passagerer</v>
          </cell>
          <cell r="V12349">
            <v>5</v>
          </cell>
        </row>
        <row r="12350">
          <cell r="A12350" t="str">
            <v>SILKEBORG</v>
          </cell>
          <cell r="C12350" t="str">
            <v>HANDICAP</v>
          </cell>
          <cell r="I12350" t="str">
            <v>Netto</v>
          </cell>
          <cell r="V12350">
            <v>1530.9</v>
          </cell>
        </row>
        <row r="12351">
          <cell r="A12351" t="str">
            <v>SILKEBORG</v>
          </cell>
          <cell r="C12351" t="str">
            <v>HANDICAP</v>
          </cell>
          <cell r="I12351" t="str">
            <v>Adm.omk</v>
          </cell>
          <cell r="V12351">
            <v>0</v>
          </cell>
        </row>
        <row r="12352">
          <cell r="A12352" t="str">
            <v>SILKEBORG</v>
          </cell>
          <cell r="C12352" t="str">
            <v>HANDICAP</v>
          </cell>
          <cell r="I12352" t="str">
            <v>EB</v>
          </cell>
          <cell r="V12352">
            <v>0</v>
          </cell>
        </row>
        <row r="12353">
          <cell r="A12353" t="str">
            <v>SILKEBORG</v>
          </cell>
          <cell r="C12353" t="str">
            <v>HANDICAP</v>
          </cell>
          <cell r="I12353" t="str">
            <v>Ture</v>
          </cell>
          <cell r="V12353">
            <v>6</v>
          </cell>
        </row>
        <row r="12354">
          <cell r="A12354" t="str">
            <v>SILKEBORG</v>
          </cell>
          <cell r="C12354" t="str">
            <v>HANDICAP</v>
          </cell>
          <cell r="I12354" t="str">
            <v>Rejselængde</v>
          </cell>
          <cell r="V12354">
            <v>75</v>
          </cell>
        </row>
        <row r="12355">
          <cell r="A12355" t="str">
            <v>SILKEBORG</v>
          </cell>
          <cell r="C12355" t="str">
            <v>HANDICAP</v>
          </cell>
          <cell r="I12355" t="str">
            <v>Passagerer</v>
          </cell>
          <cell r="V12355">
            <v>6</v>
          </cell>
        </row>
        <row r="12356">
          <cell r="A12356" t="str">
            <v>SILKEBORG</v>
          </cell>
          <cell r="C12356" t="str">
            <v>HANDICAP</v>
          </cell>
          <cell r="I12356" t="str">
            <v>Netto</v>
          </cell>
          <cell r="V12356">
            <v>-4750</v>
          </cell>
        </row>
        <row r="12357">
          <cell r="A12357" t="str">
            <v>SILKEBORG</v>
          </cell>
          <cell r="C12357" t="str">
            <v>HANDICAP</v>
          </cell>
          <cell r="I12357" t="str">
            <v>Adm.omk</v>
          </cell>
          <cell r="V12357">
            <v>0</v>
          </cell>
        </row>
        <row r="12358">
          <cell r="A12358" t="str">
            <v>SILKEBORG</v>
          </cell>
          <cell r="C12358" t="str">
            <v>HANDICAP</v>
          </cell>
          <cell r="I12358" t="str">
            <v>EB</v>
          </cell>
          <cell r="V12358">
            <v>4750</v>
          </cell>
        </row>
        <row r="12359">
          <cell r="A12359" t="str">
            <v>SILKEBORG</v>
          </cell>
          <cell r="C12359" t="str">
            <v>HANDICAP</v>
          </cell>
          <cell r="I12359" t="str">
            <v>Ture</v>
          </cell>
          <cell r="V12359">
            <v>29</v>
          </cell>
        </row>
        <row r="12360">
          <cell r="A12360" t="str">
            <v>SILKEBORG</v>
          </cell>
          <cell r="C12360" t="str">
            <v>HANDICAP</v>
          </cell>
          <cell r="I12360" t="str">
            <v>Rejselængde</v>
          </cell>
          <cell r="V12360">
            <v>136</v>
          </cell>
        </row>
        <row r="12361">
          <cell r="A12361" t="str">
            <v>SILKEBORG</v>
          </cell>
          <cell r="C12361" t="str">
            <v>HANDICAP</v>
          </cell>
          <cell r="I12361" t="str">
            <v>Passagerer</v>
          </cell>
          <cell r="V12361">
            <v>29</v>
          </cell>
        </row>
        <row r="12362">
          <cell r="A12362" t="str">
            <v>SILKEBORG</v>
          </cell>
          <cell r="C12362" t="str">
            <v>HANDICAP</v>
          </cell>
          <cell r="I12362" t="str">
            <v>Netto</v>
          </cell>
          <cell r="V12362">
            <v>538084.07999999996</v>
          </cell>
        </row>
        <row r="12363">
          <cell r="A12363" t="str">
            <v>SILKEBORG</v>
          </cell>
          <cell r="C12363" t="str">
            <v>HANDICAP</v>
          </cell>
          <cell r="I12363" t="str">
            <v>Adm.omk</v>
          </cell>
          <cell r="V12363">
            <v>0</v>
          </cell>
        </row>
        <row r="12364">
          <cell r="A12364" t="str">
            <v>SILKEBORG</v>
          </cell>
          <cell r="C12364" t="str">
            <v>HANDICAP</v>
          </cell>
          <cell r="I12364" t="str">
            <v>EB</v>
          </cell>
          <cell r="V12364">
            <v>72460</v>
          </cell>
        </row>
        <row r="12365">
          <cell r="A12365" t="str">
            <v>SILKEBORG</v>
          </cell>
          <cell r="C12365" t="str">
            <v>HANDICAP</v>
          </cell>
          <cell r="I12365" t="str">
            <v>Ture</v>
          </cell>
          <cell r="V12365">
            <v>1244</v>
          </cell>
        </row>
        <row r="12366">
          <cell r="A12366" t="str">
            <v>SILKEBORG</v>
          </cell>
          <cell r="C12366" t="str">
            <v>HANDICAP</v>
          </cell>
          <cell r="I12366" t="str">
            <v>Rejselængde</v>
          </cell>
          <cell r="V12366">
            <v>12076</v>
          </cell>
        </row>
        <row r="12367">
          <cell r="A12367" t="str">
            <v>SILKEBORG</v>
          </cell>
          <cell r="C12367" t="str">
            <v>HANDICAP</v>
          </cell>
          <cell r="I12367" t="str">
            <v>Passagerer</v>
          </cell>
          <cell r="V12367">
            <v>1747</v>
          </cell>
        </row>
        <row r="12368">
          <cell r="A12368" t="str">
            <v>SILKEBORG</v>
          </cell>
          <cell r="C12368" t="str">
            <v>HANDICAP</v>
          </cell>
          <cell r="I12368" t="str">
            <v>Netto</v>
          </cell>
          <cell r="V12368">
            <v>577081.28</v>
          </cell>
        </row>
        <row r="12369">
          <cell r="A12369" t="str">
            <v>SILKEBORG</v>
          </cell>
          <cell r="C12369" t="str">
            <v>HANDICAP</v>
          </cell>
          <cell r="I12369" t="str">
            <v>Adm.omk</v>
          </cell>
          <cell r="V12369">
            <v>0</v>
          </cell>
        </row>
        <row r="12370">
          <cell r="A12370" t="str">
            <v>SILKEBORG</v>
          </cell>
          <cell r="C12370" t="str">
            <v>HANDICAP</v>
          </cell>
          <cell r="I12370" t="str">
            <v>EB</v>
          </cell>
          <cell r="V12370">
            <v>172049</v>
          </cell>
        </row>
        <row r="12371">
          <cell r="A12371" t="str">
            <v>SILKEBORG</v>
          </cell>
          <cell r="C12371" t="str">
            <v>HANDICAP</v>
          </cell>
          <cell r="I12371" t="str">
            <v>Ture</v>
          </cell>
          <cell r="V12371">
            <v>3315</v>
          </cell>
        </row>
        <row r="12372">
          <cell r="A12372" t="str">
            <v>SILKEBORG</v>
          </cell>
          <cell r="C12372" t="str">
            <v>HANDICAP</v>
          </cell>
          <cell r="I12372" t="str">
            <v>Rejselængde</v>
          </cell>
          <cell r="V12372">
            <v>26965</v>
          </cell>
        </row>
        <row r="12373">
          <cell r="A12373" t="str">
            <v>SILKEBORG</v>
          </cell>
          <cell r="C12373" t="str">
            <v>HANDICAP</v>
          </cell>
          <cell r="I12373" t="str">
            <v>Passagerer</v>
          </cell>
          <cell r="V12373">
            <v>3586</v>
          </cell>
        </row>
        <row r="12374">
          <cell r="A12374" t="str">
            <v>SILKEBORG</v>
          </cell>
          <cell r="C12374" t="str">
            <v>HANDICAP</v>
          </cell>
          <cell r="I12374" t="str">
            <v>Netto</v>
          </cell>
          <cell r="V12374">
            <v>1095489.21</v>
          </cell>
        </row>
        <row r="12375">
          <cell r="A12375" t="str">
            <v>SILKEBORG</v>
          </cell>
          <cell r="C12375" t="str">
            <v>HANDICAP</v>
          </cell>
          <cell r="I12375" t="str">
            <v>Adm.omk</v>
          </cell>
          <cell r="V12375">
            <v>0</v>
          </cell>
        </row>
        <row r="12376">
          <cell r="A12376" t="str">
            <v>SILKEBORG</v>
          </cell>
          <cell r="C12376" t="str">
            <v>HANDICAP</v>
          </cell>
          <cell r="I12376" t="str">
            <v>EB</v>
          </cell>
          <cell r="V12376">
            <v>154108</v>
          </cell>
        </row>
        <row r="12377">
          <cell r="A12377" t="str">
            <v>SILKEBORG</v>
          </cell>
          <cell r="C12377" t="str">
            <v>HANDICAP</v>
          </cell>
          <cell r="I12377" t="str">
            <v>Ture</v>
          </cell>
          <cell r="V12377">
            <v>2505</v>
          </cell>
        </row>
        <row r="12378">
          <cell r="A12378" t="str">
            <v>SILKEBORG</v>
          </cell>
          <cell r="C12378" t="str">
            <v>HANDICAP</v>
          </cell>
          <cell r="I12378" t="str">
            <v>Rejselængde</v>
          </cell>
          <cell r="V12378">
            <v>27349</v>
          </cell>
        </row>
        <row r="12379">
          <cell r="A12379" t="str">
            <v>SILKEBORG</v>
          </cell>
          <cell r="C12379" t="str">
            <v>HANDICAP</v>
          </cell>
          <cell r="I12379" t="str">
            <v>Passagerer</v>
          </cell>
          <cell r="V12379">
            <v>3214</v>
          </cell>
        </row>
        <row r="12380">
          <cell r="A12380" t="str">
            <v>SILKEBORG</v>
          </cell>
          <cell r="C12380" t="str">
            <v>HANDICAP</v>
          </cell>
          <cell r="I12380" t="str">
            <v>Netto</v>
          </cell>
          <cell r="V12380">
            <v>648441.51</v>
          </cell>
        </row>
        <row r="12381">
          <cell r="A12381" t="str">
            <v>SILKEBORG</v>
          </cell>
          <cell r="C12381" t="str">
            <v>HANDICAP</v>
          </cell>
          <cell r="I12381" t="str">
            <v>Adm.omk</v>
          </cell>
          <cell r="V12381">
            <v>0</v>
          </cell>
        </row>
        <row r="12382">
          <cell r="A12382" t="str">
            <v>SILKEBORG</v>
          </cell>
          <cell r="C12382" t="str">
            <v>HANDICAP</v>
          </cell>
          <cell r="I12382" t="str">
            <v>EB</v>
          </cell>
          <cell r="V12382">
            <v>206796</v>
          </cell>
        </row>
        <row r="12383">
          <cell r="A12383" t="str">
            <v>SILKEBORG</v>
          </cell>
          <cell r="C12383" t="str">
            <v>HANDICAP</v>
          </cell>
          <cell r="I12383" t="str">
            <v>Ture</v>
          </cell>
          <cell r="V12383">
            <v>3596</v>
          </cell>
        </row>
        <row r="12384">
          <cell r="A12384" t="str">
            <v>SILKEBORG</v>
          </cell>
          <cell r="C12384" t="str">
            <v>HANDICAP</v>
          </cell>
          <cell r="I12384" t="str">
            <v>Rejselængde</v>
          </cell>
          <cell r="V12384">
            <v>32874</v>
          </cell>
        </row>
        <row r="12385">
          <cell r="A12385" t="str">
            <v>SILKEBORG</v>
          </cell>
          <cell r="C12385" t="str">
            <v>HANDICAP</v>
          </cell>
          <cell r="I12385" t="str">
            <v>Passagerer</v>
          </cell>
          <cell r="V12385">
            <v>3845</v>
          </cell>
        </row>
        <row r="12386">
          <cell r="A12386" t="str">
            <v>SILKEBORG</v>
          </cell>
          <cell r="C12386" t="str">
            <v>HANDICAP</v>
          </cell>
          <cell r="I12386" t="str">
            <v>Netto</v>
          </cell>
          <cell r="V12386">
            <v>178531.28000000003</v>
          </cell>
        </row>
        <row r="12387">
          <cell r="A12387" t="str">
            <v>SILKEBORG</v>
          </cell>
          <cell r="C12387" t="str">
            <v>HANDICAP</v>
          </cell>
          <cell r="I12387" t="str">
            <v>Adm.omk</v>
          </cell>
          <cell r="V12387">
            <v>0</v>
          </cell>
        </row>
        <row r="12388">
          <cell r="A12388" t="str">
            <v>SILKEBORG</v>
          </cell>
          <cell r="C12388" t="str">
            <v>HANDICAP</v>
          </cell>
          <cell r="I12388" t="str">
            <v>EB</v>
          </cell>
          <cell r="V12388">
            <v>25743</v>
          </cell>
        </row>
        <row r="12389">
          <cell r="A12389" t="str">
            <v>SILKEBORG</v>
          </cell>
          <cell r="C12389" t="str">
            <v>HANDICAP</v>
          </cell>
          <cell r="I12389" t="str">
            <v>Ture</v>
          </cell>
          <cell r="V12389">
            <v>428</v>
          </cell>
        </row>
        <row r="12390">
          <cell r="A12390" t="str">
            <v>SILKEBORG</v>
          </cell>
          <cell r="C12390" t="str">
            <v>HANDICAP</v>
          </cell>
          <cell r="I12390" t="str">
            <v>Rejselængde</v>
          </cell>
          <cell r="V12390">
            <v>4838</v>
          </cell>
        </row>
        <row r="12391">
          <cell r="A12391" t="str">
            <v>SILKEBORG</v>
          </cell>
          <cell r="C12391" t="str">
            <v>HANDICAP</v>
          </cell>
          <cell r="I12391" t="str">
            <v>Passagerer</v>
          </cell>
          <cell r="V12391">
            <v>525</v>
          </cell>
        </row>
        <row r="12392">
          <cell r="A12392" t="str">
            <v>SILKEBORG</v>
          </cell>
          <cell r="C12392" t="str">
            <v>HANDICAP</v>
          </cell>
          <cell r="I12392" t="str">
            <v>Netto</v>
          </cell>
          <cell r="V12392">
            <v>61874.94999999999</v>
          </cell>
        </row>
        <row r="12393">
          <cell r="A12393" t="str">
            <v>SILKEBORG</v>
          </cell>
          <cell r="C12393" t="str">
            <v>HANDICAP</v>
          </cell>
          <cell r="I12393" t="str">
            <v>Adm.omk</v>
          </cell>
          <cell r="V12393">
            <v>0</v>
          </cell>
        </row>
        <row r="12394">
          <cell r="A12394" t="str">
            <v>SILKEBORG</v>
          </cell>
          <cell r="C12394" t="str">
            <v>HANDICAP</v>
          </cell>
          <cell r="I12394" t="str">
            <v>EB</v>
          </cell>
          <cell r="V12394">
            <v>15553</v>
          </cell>
        </row>
        <row r="12395">
          <cell r="A12395" t="str">
            <v>SILKEBORG</v>
          </cell>
          <cell r="C12395" t="str">
            <v>HANDICAP</v>
          </cell>
          <cell r="I12395" t="str">
            <v>Ture</v>
          </cell>
          <cell r="V12395">
            <v>310</v>
          </cell>
        </row>
        <row r="12396">
          <cell r="A12396" t="str">
            <v>SILKEBORG</v>
          </cell>
          <cell r="C12396" t="str">
            <v>HANDICAP</v>
          </cell>
          <cell r="I12396" t="str">
            <v>Rejselængde</v>
          </cell>
          <cell r="V12396">
            <v>2909</v>
          </cell>
        </row>
        <row r="12397">
          <cell r="A12397" t="str">
            <v>SILKEBORG</v>
          </cell>
          <cell r="C12397" t="str">
            <v>HANDICAP</v>
          </cell>
          <cell r="I12397" t="str">
            <v>Passagerer</v>
          </cell>
          <cell r="V12397">
            <v>335</v>
          </cell>
        </row>
        <row r="12398">
          <cell r="A12398" t="str">
            <v>SILKEBORG</v>
          </cell>
          <cell r="C12398" t="str">
            <v>PLUSTUR</v>
          </cell>
          <cell r="I12398" t="str">
            <v>Netto</v>
          </cell>
          <cell r="V12398">
            <v>40128.269999999997</v>
          </cell>
        </row>
        <row r="12399">
          <cell r="A12399" t="str">
            <v>SILKEBORG</v>
          </cell>
          <cell r="C12399" t="str">
            <v>PLUSTUR</v>
          </cell>
          <cell r="I12399" t="str">
            <v>Adm.omk</v>
          </cell>
          <cell r="V12399">
            <v>12606.72</v>
          </cell>
        </row>
        <row r="12400">
          <cell r="A12400" t="str">
            <v>SILKEBORG</v>
          </cell>
          <cell r="C12400" t="str">
            <v>PLUSTUR</v>
          </cell>
          <cell r="I12400" t="str">
            <v>EB</v>
          </cell>
          <cell r="V12400">
            <v>9349</v>
          </cell>
        </row>
        <row r="12401">
          <cell r="A12401" t="str">
            <v>SILKEBORG</v>
          </cell>
          <cell r="C12401" t="str">
            <v>PLUSTUR</v>
          </cell>
          <cell r="I12401" t="str">
            <v>Ture</v>
          </cell>
          <cell r="V12401">
            <v>392</v>
          </cell>
        </row>
        <row r="12402">
          <cell r="A12402" t="str">
            <v>SILKEBORG</v>
          </cell>
          <cell r="C12402" t="str">
            <v>PLUSTUR</v>
          </cell>
          <cell r="I12402" t="str">
            <v>Rejselængde</v>
          </cell>
          <cell r="V12402">
            <v>3136</v>
          </cell>
        </row>
        <row r="12403">
          <cell r="A12403" t="str">
            <v>SILKEBORG</v>
          </cell>
          <cell r="C12403" t="str">
            <v>PLUSTUR</v>
          </cell>
          <cell r="I12403" t="str">
            <v>Passagerer</v>
          </cell>
          <cell r="V12403">
            <v>436</v>
          </cell>
        </row>
        <row r="12404">
          <cell r="A12404" t="str">
            <v>SILKEBORG</v>
          </cell>
          <cell r="C12404" t="str">
            <v>PLUSTUR</v>
          </cell>
          <cell r="I12404" t="str">
            <v>Netto</v>
          </cell>
          <cell r="V12404">
            <v>44687.320000000007</v>
          </cell>
        </row>
        <row r="12405">
          <cell r="A12405" t="str">
            <v>SILKEBORG</v>
          </cell>
          <cell r="C12405" t="str">
            <v>PLUSTUR</v>
          </cell>
          <cell r="I12405" t="str">
            <v>Adm.omk</v>
          </cell>
          <cell r="V12405">
            <v>11416.8</v>
          </cell>
        </row>
        <row r="12406">
          <cell r="A12406" t="str">
            <v>SILKEBORG</v>
          </cell>
          <cell r="C12406" t="str">
            <v>PLUSTUR</v>
          </cell>
          <cell r="I12406" t="str">
            <v>EB</v>
          </cell>
          <cell r="V12406">
            <v>4870</v>
          </cell>
        </row>
        <row r="12407">
          <cell r="A12407" t="str">
            <v>SILKEBORG</v>
          </cell>
          <cell r="C12407" t="str">
            <v>PLUSTUR</v>
          </cell>
          <cell r="I12407" t="str">
            <v>Ture</v>
          </cell>
          <cell r="V12407">
            <v>355</v>
          </cell>
        </row>
        <row r="12408">
          <cell r="A12408" t="str">
            <v>SILKEBORG</v>
          </cell>
          <cell r="C12408" t="str">
            <v>PLUSTUR</v>
          </cell>
          <cell r="I12408" t="str">
            <v>Rejselængde</v>
          </cell>
          <cell r="V12408">
            <v>2854</v>
          </cell>
        </row>
        <row r="12409">
          <cell r="A12409" t="str">
            <v>SILKEBORG</v>
          </cell>
          <cell r="C12409" t="str">
            <v>PLUSTUR</v>
          </cell>
          <cell r="I12409" t="str">
            <v>Passagerer</v>
          </cell>
          <cell r="V12409">
            <v>418</v>
          </cell>
        </row>
        <row r="12410">
          <cell r="A12410" t="str">
            <v>SILKEBORG</v>
          </cell>
          <cell r="C12410" t="str">
            <v>PLUSTUR</v>
          </cell>
          <cell r="I12410" t="str">
            <v>Netto</v>
          </cell>
          <cell r="V12410">
            <v>665.19</v>
          </cell>
        </row>
        <row r="12411">
          <cell r="A12411" t="str">
            <v>SILKEBORG</v>
          </cell>
          <cell r="C12411" t="str">
            <v>PLUSTUR</v>
          </cell>
          <cell r="I12411" t="str">
            <v>Adm.omk</v>
          </cell>
          <cell r="V12411">
            <v>32.159999999999997</v>
          </cell>
        </row>
        <row r="12412">
          <cell r="A12412" t="str">
            <v>SILKEBORG</v>
          </cell>
          <cell r="C12412" t="str">
            <v>PLUSTUR</v>
          </cell>
          <cell r="I12412" t="str">
            <v>EB</v>
          </cell>
          <cell r="V12412">
            <v>0</v>
          </cell>
        </row>
        <row r="12413">
          <cell r="A12413" t="str">
            <v>SILKEBORG</v>
          </cell>
          <cell r="C12413" t="str">
            <v>PLUSTUR</v>
          </cell>
          <cell r="I12413" t="str">
            <v>Ture</v>
          </cell>
          <cell r="V12413">
            <v>1</v>
          </cell>
        </row>
        <row r="12414">
          <cell r="A12414" t="str">
            <v>SILKEBORG</v>
          </cell>
          <cell r="C12414" t="str">
            <v>PLUSTUR</v>
          </cell>
          <cell r="I12414" t="str">
            <v>Rejselængde</v>
          </cell>
          <cell r="V12414">
            <v>15</v>
          </cell>
        </row>
        <row r="12415">
          <cell r="A12415" t="str">
            <v>SILKEBORG</v>
          </cell>
          <cell r="C12415" t="str">
            <v>PLUSTUR</v>
          </cell>
          <cell r="I12415" t="str">
            <v>Passagerer</v>
          </cell>
          <cell r="V12415">
            <v>1</v>
          </cell>
        </row>
        <row r="12416">
          <cell r="A12416" t="str">
            <v>SILKEBORG</v>
          </cell>
          <cell r="C12416" t="str">
            <v>PLUSTUR</v>
          </cell>
          <cell r="I12416" t="str">
            <v>Netto</v>
          </cell>
          <cell r="V12416">
            <v>465.61</v>
          </cell>
        </row>
        <row r="12417">
          <cell r="A12417" t="str">
            <v>SILKEBORG</v>
          </cell>
          <cell r="C12417" t="str">
            <v>PLUSTUR</v>
          </cell>
          <cell r="I12417" t="str">
            <v>Adm.omk</v>
          </cell>
          <cell r="V12417">
            <v>128.63999999999999</v>
          </cell>
        </row>
        <row r="12418">
          <cell r="A12418" t="str">
            <v>SILKEBORG</v>
          </cell>
          <cell r="C12418" t="str">
            <v>PLUSTUR</v>
          </cell>
          <cell r="I12418" t="str">
            <v>EB</v>
          </cell>
          <cell r="V12418">
            <v>141</v>
          </cell>
        </row>
        <row r="12419">
          <cell r="A12419" t="str">
            <v>SILKEBORG</v>
          </cell>
          <cell r="C12419" t="str">
            <v>PLUSTUR</v>
          </cell>
          <cell r="I12419" t="str">
            <v>Ture</v>
          </cell>
          <cell r="V12419">
            <v>4</v>
          </cell>
        </row>
        <row r="12420">
          <cell r="A12420" t="str">
            <v>SILKEBORG</v>
          </cell>
          <cell r="C12420" t="str">
            <v>PLUSTUR</v>
          </cell>
          <cell r="I12420" t="str">
            <v>Rejselængde</v>
          </cell>
          <cell r="V12420">
            <v>38</v>
          </cell>
        </row>
        <row r="12421">
          <cell r="A12421" t="str">
            <v>SILKEBORG</v>
          </cell>
          <cell r="C12421" t="str">
            <v>PLUSTUR</v>
          </cell>
          <cell r="I12421" t="str">
            <v>Passagerer</v>
          </cell>
          <cell r="V12421">
            <v>5</v>
          </cell>
        </row>
        <row r="12422">
          <cell r="A12422" t="str">
            <v>SILKEBORG</v>
          </cell>
          <cell r="C12422" t="str">
            <v>TELETAXI</v>
          </cell>
          <cell r="I12422" t="str">
            <v>Netto</v>
          </cell>
          <cell r="V12422">
            <v>160.36000000000001</v>
          </cell>
        </row>
        <row r="12423">
          <cell r="A12423" t="str">
            <v>SILKEBORG</v>
          </cell>
          <cell r="C12423" t="str">
            <v>TELETAXI</v>
          </cell>
          <cell r="I12423" t="str">
            <v>Adm.omk</v>
          </cell>
          <cell r="V12423">
            <v>32.159999999999997</v>
          </cell>
        </row>
        <row r="12424">
          <cell r="A12424" t="str">
            <v>SILKEBORG</v>
          </cell>
          <cell r="C12424" t="str">
            <v>TELETAXI</v>
          </cell>
          <cell r="I12424" t="str">
            <v>EB</v>
          </cell>
          <cell r="V12424">
            <v>17</v>
          </cell>
        </row>
        <row r="12425">
          <cell r="A12425" t="str">
            <v>SILKEBORG</v>
          </cell>
          <cell r="C12425" t="str">
            <v>TELETAXI</v>
          </cell>
          <cell r="I12425" t="str">
            <v>Ture</v>
          </cell>
          <cell r="V12425">
            <v>1</v>
          </cell>
        </row>
        <row r="12426">
          <cell r="A12426" t="str">
            <v>SILKEBORG</v>
          </cell>
          <cell r="C12426" t="str">
            <v>TELETAXI</v>
          </cell>
          <cell r="I12426" t="str">
            <v>Rejselængde</v>
          </cell>
          <cell r="V12426">
            <v>10</v>
          </cell>
        </row>
        <row r="12427">
          <cell r="A12427" t="str">
            <v>SILKEBORG</v>
          </cell>
          <cell r="C12427" t="str">
            <v>TELETAXI</v>
          </cell>
          <cell r="I12427" t="str">
            <v>Passagerer</v>
          </cell>
          <cell r="V12427">
            <v>1</v>
          </cell>
        </row>
        <row r="12428">
          <cell r="A12428" t="str">
            <v>SILKEBORG</v>
          </cell>
          <cell r="C12428" t="str">
            <v>TELETAXI</v>
          </cell>
          <cell r="I12428" t="str">
            <v>Netto</v>
          </cell>
          <cell r="V12428">
            <v>734.53</v>
          </cell>
        </row>
        <row r="12429">
          <cell r="A12429" t="str">
            <v>SILKEBORG</v>
          </cell>
          <cell r="C12429" t="str">
            <v>TELETAXI</v>
          </cell>
          <cell r="I12429" t="str">
            <v>Adm.omk</v>
          </cell>
          <cell r="V12429">
            <v>160.79999999999998</v>
          </cell>
        </row>
        <row r="12430">
          <cell r="A12430" t="str">
            <v>SILKEBORG</v>
          </cell>
          <cell r="C12430" t="str">
            <v>TELETAXI</v>
          </cell>
          <cell r="I12430" t="str">
            <v>EB</v>
          </cell>
          <cell r="V12430">
            <v>0</v>
          </cell>
        </row>
        <row r="12431">
          <cell r="A12431" t="str">
            <v>SILKEBORG</v>
          </cell>
          <cell r="C12431" t="str">
            <v>TELETAXI</v>
          </cell>
          <cell r="I12431" t="str">
            <v>Ture</v>
          </cell>
          <cell r="V12431">
            <v>5</v>
          </cell>
        </row>
        <row r="12432">
          <cell r="A12432" t="str">
            <v>SILKEBORG</v>
          </cell>
          <cell r="C12432" t="str">
            <v>TELETAXI</v>
          </cell>
          <cell r="I12432" t="str">
            <v>Rejselængde</v>
          </cell>
          <cell r="V12432">
            <v>50</v>
          </cell>
        </row>
        <row r="12433">
          <cell r="A12433" t="str">
            <v>SILKEBORG</v>
          </cell>
          <cell r="C12433" t="str">
            <v>TELETAXI</v>
          </cell>
          <cell r="I12433" t="str">
            <v>Passagerer</v>
          </cell>
          <cell r="V12433">
            <v>5</v>
          </cell>
        </row>
        <row r="12434">
          <cell r="A12434" t="str">
            <v>SILKEBORG</v>
          </cell>
          <cell r="C12434" t="str">
            <v>TELETAXI</v>
          </cell>
          <cell r="I12434" t="str">
            <v>Netto</v>
          </cell>
          <cell r="V12434">
            <v>1391.23</v>
          </cell>
        </row>
        <row r="12435">
          <cell r="A12435" t="str">
            <v>SILKEBORG</v>
          </cell>
          <cell r="C12435" t="str">
            <v>TELETAXI</v>
          </cell>
          <cell r="I12435" t="str">
            <v>Adm.omk</v>
          </cell>
          <cell r="V12435">
            <v>160.79999999999998</v>
          </cell>
        </row>
        <row r="12436">
          <cell r="A12436" t="str">
            <v>SILKEBORG</v>
          </cell>
          <cell r="C12436" t="str">
            <v>TELETAXI</v>
          </cell>
          <cell r="I12436" t="str">
            <v>EB</v>
          </cell>
          <cell r="V12436">
            <v>0</v>
          </cell>
        </row>
        <row r="12437">
          <cell r="A12437" t="str">
            <v>SILKEBORG</v>
          </cell>
          <cell r="C12437" t="str">
            <v>TELETAXI</v>
          </cell>
          <cell r="I12437" t="str">
            <v>Ture</v>
          </cell>
          <cell r="V12437">
            <v>5</v>
          </cell>
        </row>
        <row r="12438">
          <cell r="A12438" t="str">
            <v>SILKEBORG</v>
          </cell>
          <cell r="C12438" t="str">
            <v>TELETAXI</v>
          </cell>
          <cell r="I12438" t="str">
            <v>Rejselængde</v>
          </cell>
          <cell r="V12438">
            <v>50</v>
          </cell>
        </row>
        <row r="12439">
          <cell r="A12439" t="str">
            <v>SILKEBORG</v>
          </cell>
          <cell r="C12439" t="str">
            <v>TELETAXI</v>
          </cell>
          <cell r="I12439" t="str">
            <v>Passagerer</v>
          </cell>
          <cell r="V12439">
            <v>6</v>
          </cell>
        </row>
        <row r="12440">
          <cell r="A12440" t="str">
            <v>SILKEBORG</v>
          </cell>
          <cell r="C12440" t="str">
            <v>TELETAXI</v>
          </cell>
          <cell r="I12440" t="str">
            <v>Netto</v>
          </cell>
          <cell r="V12440">
            <v>368.78</v>
          </cell>
        </row>
        <row r="12441">
          <cell r="A12441" t="str">
            <v>SILKEBORG</v>
          </cell>
          <cell r="C12441" t="str">
            <v>TELETAXI</v>
          </cell>
          <cell r="I12441" t="str">
            <v>Adm.omk</v>
          </cell>
          <cell r="V12441">
            <v>64.319999999999993</v>
          </cell>
        </row>
        <row r="12442">
          <cell r="A12442" t="str">
            <v>SILKEBORG</v>
          </cell>
          <cell r="C12442" t="str">
            <v>TELETAXI</v>
          </cell>
          <cell r="I12442" t="str">
            <v>EB</v>
          </cell>
          <cell r="V12442">
            <v>0</v>
          </cell>
        </row>
        <row r="12443">
          <cell r="A12443" t="str">
            <v>SILKEBORG</v>
          </cell>
          <cell r="C12443" t="str">
            <v>TELETAXI</v>
          </cell>
          <cell r="I12443" t="str">
            <v>Ture</v>
          </cell>
          <cell r="V12443">
            <v>2</v>
          </cell>
        </row>
        <row r="12444">
          <cell r="A12444" t="str">
            <v>SILKEBORG</v>
          </cell>
          <cell r="C12444" t="str">
            <v>TELETAXI</v>
          </cell>
          <cell r="I12444" t="str">
            <v>Rejselængde</v>
          </cell>
          <cell r="V12444">
            <v>20</v>
          </cell>
        </row>
        <row r="12445">
          <cell r="A12445" t="str">
            <v>SILKEBORG</v>
          </cell>
          <cell r="C12445" t="str">
            <v>TELETAXI</v>
          </cell>
          <cell r="I12445" t="str">
            <v>Passagerer</v>
          </cell>
          <cell r="V12445">
            <v>2</v>
          </cell>
        </row>
        <row r="12446">
          <cell r="A12446" t="str">
            <v>SILKEBORG</v>
          </cell>
          <cell r="C12446" t="str">
            <v>TELETAXI</v>
          </cell>
          <cell r="I12446" t="str">
            <v>Netto</v>
          </cell>
          <cell r="V12446">
            <v>6122.5300000000007</v>
          </cell>
        </row>
        <row r="12447">
          <cell r="A12447" t="str">
            <v>SILKEBORG</v>
          </cell>
          <cell r="C12447" t="str">
            <v>TELETAXI</v>
          </cell>
          <cell r="I12447" t="str">
            <v>Adm.omk</v>
          </cell>
          <cell r="V12447">
            <v>1125.6000000000001</v>
          </cell>
        </row>
        <row r="12448">
          <cell r="A12448" t="str">
            <v>SILKEBORG</v>
          </cell>
          <cell r="C12448" t="str">
            <v>TELETAXI</v>
          </cell>
          <cell r="I12448" t="str">
            <v>EB</v>
          </cell>
          <cell r="V12448">
            <v>1324</v>
          </cell>
        </row>
        <row r="12449">
          <cell r="A12449" t="str">
            <v>SILKEBORG</v>
          </cell>
          <cell r="C12449" t="str">
            <v>TELETAXI</v>
          </cell>
          <cell r="I12449" t="str">
            <v>Ture</v>
          </cell>
          <cell r="V12449">
            <v>35</v>
          </cell>
        </row>
        <row r="12450">
          <cell r="A12450" t="str">
            <v>SILKEBORG</v>
          </cell>
          <cell r="C12450" t="str">
            <v>TELETAXI</v>
          </cell>
          <cell r="I12450" t="str">
            <v>Rejselængde</v>
          </cell>
          <cell r="V12450">
            <v>350</v>
          </cell>
        </row>
        <row r="12451">
          <cell r="A12451" t="str">
            <v>SILKEBORG</v>
          </cell>
          <cell r="C12451" t="str">
            <v>TELETAXI</v>
          </cell>
          <cell r="I12451" t="str">
            <v>Passagerer</v>
          </cell>
          <cell r="V12451">
            <v>39</v>
          </cell>
        </row>
        <row r="12452">
          <cell r="A12452" t="str">
            <v>SILKEBORG</v>
          </cell>
          <cell r="C12452" t="str">
            <v>TELETAXI</v>
          </cell>
          <cell r="I12452" t="str">
            <v>Netto</v>
          </cell>
          <cell r="V12452">
            <v>613.68000000000006</v>
          </cell>
        </row>
        <row r="12453">
          <cell r="A12453" t="str">
            <v>SILKEBORG</v>
          </cell>
          <cell r="C12453" t="str">
            <v>TELETAXI</v>
          </cell>
          <cell r="I12453" t="str">
            <v>Adm.omk</v>
          </cell>
          <cell r="V12453">
            <v>96.47999999999999</v>
          </cell>
        </row>
        <row r="12454">
          <cell r="A12454" t="str">
            <v>SILKEBORG</v>
          </cell>
          <cell r="C12454" t="str">
            <v>TELETAXI</v>
          </cell>
          <cell r="I12454" t="str">
            <v>EB</v>
          </cell>
          <cell r="V12454">
            <v>0</v>
          </cell>
        </row>
        <row r="12455">
          <cell r="A12455" t="str">
            <v>SILKEBORG</v>
          </cell>
          <cell r="C12455" t="str">
            <v>TELETAXI</v>
          </cell>
          <cell r="I12455" t="str">
            <v>Ture</v>
          </cell>
          <cell r="V12455">
            <v>3</v>
          </cell>
        </row>
        <row r="12456">
          <cell r="A12456" t="str">
            <v>SILKEBORG</v>
          </cell>
          <cell r="C12456" t="str">
            <v>TELETAXI</v>
          </cell>
          <cell r="I12456" t="str">
            <v>Rejselængde</v>
          </cell>
          <cell r="V12456">
            <v>30</v>
          </cell>
        </row>
        <row r="12457">
          <cell r="A12457" t="str">
            <v>SILKEBORG</v>
          </cell>
          <cell r="C12457" t="str">
            <v>TELETAXI</v>
          </cell>
          <cell r="I12457" t="str">
            <v>Passagerer</v>
          </cell>
          <cell r="V12457">
            <v>3</v>
          </cell>
        </row>
        <row r="12458">
          <cell r="A12458" t="str">
            <v>SILKEBORG</v>
          </cell>
          <cell r="C12458" t="str">
            <v>TELETAXI</v>
          </cell>
          <cell r="I12458" t="str">
            <v>Netto</v>
          </cell>
          <cell r="V12458">
            <v>334.59000000000003</v>
          </cell>
        </row>
        <row r="12459">
          <cell r="A12459" t="str">
            <v>SILKEBORG</v>
          </cell>
          <cell r="C12459" t="str">
            <v>TELETAXI</v>
          </cell>
          <cell r="I12459" t="str">
            <v>Adm.omk</v>
          </cell>
          <cell r="V12459">
            <v>64.319999999999993</v>
          </cell>
        </row>
        <row r="12460">
          <cell r="A12460" t="str">
            <v>SILKEBORG</v>
          </cell>
          <cell r="C12460" t="str">
            <v>TELETAXI</v>
          </cell>
          <cell r="I12460" t="str">
            <v>EB</v>
          </cell>
          <cell r="V12460">
            <v>0</v>
          </cell>
        </row>
        <row r="12461">
          <cell r="A12461" t="str">
            <v>SILKEBORG</v>
          </cell>
          <cell r="C12461" t="str">
            <v>TELETAXI</v>
          </cell>
          <cell r="I12461" t="str">
            <v>Ture</v>
          </cell>
          <cell r="V12461">
            <v>2</v>
          </cell>
        </row>
        <row r="12462">
          <cell r="A12462" t="str">
            <v>SILKEBORG</v>
          </cell>
          <cell r="C12462" t="str">
            <v>TELETAXI</v>
          </cell>
          <cell r="I12462" t="str">
            <v>Rejselængde</v>
          </cell>
          <cell r="V12462">
            <v>20</v>
          </cell>
        </row>
        <row r="12463">
          <cell r="A12463" t="str">
            <v>SILKEBORG</v>
          </cell>
          <cell r="C12463" t="str">
            <v>TELETAXI</v>
          </cell>
          <cell r="I12463" t="str">
            <v>Passagerer</v>
          </cell>
          <cell r="V12463">
            <v>2</v>
          </cell>
        </row>
        <row r="12464">
          <cell r="A12464" t="str">
            <v>SILKEBORG</v>
          </cell>
          <cell r="C12464" t="str">
            <v>TELETAXI</v>
          </cell>
          <cell r="I12464" t="str">
            <v>Netto</v>
          </cell>
          <cell r="V12464">
            <v>577.69000000000005</v>
          </cell>
        </row>
        <row r="12465">
          <cell r="A12465" t="str">
            <v>SILKEBORG</v>
          </cell>
          <cell r="C12465" t="str">
            <v>TELETAXI</v>
          </cell>
          <cell r="I12465" t="str">
            <v>Adm.omk</v>
          </cell>
          <cell r="V12465">
            <v>96.47999999999999</v>
          </cell>
        </row>
        <row r="12466">
          <cell r="A12466" t="str">
            <v>SILKEBORG</v>
          </cell>
          <cell r="C12466" t="str">
            <v>TELETAXI</v>
          </cell>
          <cell r="I12466" t="str">
            <v>EB</v>
          </cell>
          <cell r="V12466">
            <v>117</v>
          </cell>
        </row>
        <row r="12467">
          <cell r="A12467" t="str">
            <v>SILKEBORG</v>
          </cell>
          <cell r="C12467" t="str">
            <v>TELETAXI</v>
          </cell>
          <cell r="I12467" t="str">
            <v>Ture</v>
          </cell>
          <cell r="V12467">
            <v>3</v>
          </cell>
        </row>
        <row r="12468">
          <cell r="A12468" t="str">
            <v>SILKEBORG</v>
          </cell>
          <cell r="C12468" t="str">
            <v>TELETAXI</v>
          </cell>
          <cell r="I12468" t="str">
            <v>Rejselængde</v>
          </cell>
          <cell r="V12468">
            <v>27</v>
          </cell>
        </row>
        <row r="12469">
          <cell r="A12469" t="str">
            <v>SILKEBORG</v>
          </cell>
          <cell r="C12469" t="str">
            <v>TELETAXI</v>
          </cell>
          <cell r="I12469" t="str">
            <v>Passagerer</v>
          </cell>
          <cell r="V12469">
            <v>6</v>
          </cell>
        </row>
        <row r="12470">
          <cell r="A12470" t="str">
            <v>SILKEBORG</v>
          </cell>
          <cell r="C12470" t="str">
            <v>TELETAXI</v>
          </cell>
          <cell r="I12470" t="str">
            <v>Netto</v>
          </cell>
          <cell r="V12470">
            <v>2281.2600000000002</v>
          </cell>
        </row>
        <row r="12471">
          <cell r="A12471" t="str">
            <v>SILKEBORG</v>
          </cell>
          <cell r="C12471" t="str">
            <v>TELETAXI</v>
          </cell>
          <cell r="I12471" t="str">
            <v>Adm.omk</v>
          </cell>
          <cell r="V12471">
            <v>450.23999999999995</v>
          </cell>
        </row>
        <row r="12472">
          <cell r="A12472" t="str">
            <v>SILKEBORG</v>
          </cell>
          <cell r="C12472" t="str">
            <v>TELETAXI</v>
          </cell>
          <cell r="I12472" t="str">
            <v>EB</v>
          </cell>
          <cell r="V12472">
            <v>34</v>
          </cell>
        </row>
        <row r="12473">
          <cell r="A12473" t="str">
            <v>SILKEBORG</v>
          </cell>
          <cell r="C12473" t="str">
            <v>TELETAXI</v>
          </cell>
          <cell r="I12473" t="str">
            <v>Ture</v>
          </cell>
          <cell r="V12473">
            <v>14</v>
          </cell>
        </row>
        <row r="12474">
          <cell r="A12474" t="str">
            <v>SILKEBORG</v>
          </cell>
          <cell r="C12474" t="str">
            <v>TELETAXI</v>
          </cell>
          <cell r="I12474" t="str">
            <v>Rejselængde</v>
          </cell>
          <cell r="V12474">
            <v>126</v>
          </cell>
        </row>
        <row r="12475">
          <cell r="A12475" t="str">
            <v>SILKEBORG</v>
          </cell>
          <cell r="C12475" t="str">
            <v>TELETAXI</v>
          </cell>
          <cell r="I12475" t="str">
            <v>Passagerer</v>
          </cell>
          <cell r="V12475">
            <v>14</v>
          </cell>
        </row>
        <row r="12476">
          <cell r="A12476" t="str">
            <v>SILKEBORG</v>
          </cell>
          <cell r="C12476" t="str">
            <v>TELETAXI</v>
          </cell>
          <cell r="I12476" t="str">
            <v>Netto</v>
          </cell>
          <cell r="V12476">
            <v>1020.94</v>
          </cell>
        </row>
        <row r="12477">
          <cell r="A12477" t="str">
            <v>SILKEBORG</v>
          </cell>
          <cell r="C12477" t="str">
            <v>TELETAXI</v>
          </cell>
          <cell r="I12477" t="str">
            <v>Adm.omk</v>
          </cell>
          <cell r="V12477">
            <v>160.79999999999998</v>
          </cell>
        </row>
        <row r="12478">
          <cell r="A12478" t="str">
            <v>SILKEBORG</v>
          </cell>
          <cell r="C12478" t="str">
            <v>TELETAXI</v>
          </cell>
          <cell r="I12478" t="str">
            <v>EB</v>
          </cell>
          <cell r="V12478">
            <v>0</v>
          </cell>
        </row>
        <row r="12479">
          <cell r="A12479" t="str">
            <v>SILKEBORG</v>
          </cell>
          <cell r="C12479" t="str">
            <v>TELETAXI</v>
          </cell>
          <cell r="I12479" t="str">
            <v>Ture</v>
          </cell>
          <cell r="V12479">
            <v>5</v>
          </cell>
        </row>
        <row r="12480">
          <cell r="A12480" t="str">
            <v>SILKEBORG</v>
          </cell>
          <cell r="C12480" t="str">
            <v>TELETAXI</v>
          </cell>
          <cell r="I12480" t="str">
            <v>Rejselængde</v>
          </cell>
          <cell r="V12480">
            <v>54</v>
          </cell>
        </row>
        <row r="12481">
          <cell r="A12481" t="str">
            <v>SILKEBORG</v>
          </cell>
          <cell r="C12481" t="str">
            <v>TELETAXI</v>
          </cell>
          <cell r="I12481" t="str">
            <v>Passagerer</v>
          </cell>
          <cell r="V12481">
            <v>6</v>
          </cell>
        </row>
        <row r="12482">
          <cell r="A12482" t="str">
            <v>SILKEBORG</v>
          </cell>
          <cell r="C12482" t="str">
            <v>TELETAXI</v>
          </cell>
          <cell r="I12482" t="str">
            <v>Netto</v>
          </cell>
          <cell r="V12482">
            <v>750.66000000000008</v>
          </cell>
        </row>
        <row r="12483">
          <cell r="A12483" t="str">
            <v>SILKEBORG</v>
          </cell>
          <cell r="C12483" t="str">
            <v>TELETAXI</v>
          </cell>
          <cell r="I12483" t="str">
            <v>Adm.omk</v>
          </cell>
          <cell r="V12483">
            <v>96.47999999999999</v>
          </cell>
        </row>
        <row r="12484">
          <cell r="A12484" t="str">
            <v>SILKEBORG</v>
          </cell>
          <cell r="C12484" t="str">
            <v>TELETAXI</v>
          </cell>
          <cell r="I12484" t="str">
            <v>EB</v>
          </cell>
          <cell r="V12484">
            <v>68</v>
          </cell>
        </row>
        <row r="12485">
          <cell r="A12485" t="str">
            <v>SILKEBORG</v>
          </cell>
          <cell r="C12485" t="str">
            <v>TELETAXI</v>
          </cell>
          <cell r="I12485" t="str">
            <v>Ture</v>
          </cell>
          <cell r="V12485">
            <v>3</v>
          </cell>
        </row>
        <row r="12486">
          <cell r="A12486" t="str">
            <v>SILKEBORG</v>
          </cell>
          <cell r="C12486" t="str">
            <v>TELETAXI</v>
          </cell>
          <cell r="I12486" t="str">
            <v>Rejselængde</v>
          </cell>
          <cell r="V12486">
            <v>45</v>
          </cell>
        </row>
        <row r="12487">
          <cell r="A12487" t="str">
            <v>SILKEBORG</v>
          </cell>
          <cell r="C12487" t="str">
            <v>TELETAXI</v>
          </cell>
          <cell r="I12487" t="str">
            <v>Passagerer</v>
          </cell>
          <cell r="V12487">
            <v>4</v>
          </cell>
        </row>
        <row r="12488">
          <cell r="A12488" t="str">
            <v>SILKEBORG</v>
          </cell>
          <cell r="C12488" t="str">
            <v>TELETAXI</v>
          </cell>
          <cell r="I12488" t="str">
            <v>Netto</v>
          </cell>
          <cell r="V12488">
            <v>2678.45</v>
          </cell>
        </row>
        <row r="12489">
          <cell r="A12489" t="str">
            <v>SILKEBORG</v>
          </cell>
          <cell r="C12489" t="str">
            <v>TELETAXI</v>
          </cell>
          <cell r="I12489" t="str">
            <v>Adm.omk</v>
          </cell>
          <cell r="V12489">
            <v>192.96</v>
          </cell>
        </row>
        <row r="12490">
          <cell r="A12490" t="str">
            <v>SILKEBORG</v>
          </cell>
          <cell r="C12490" t="str">
            <v>TELETAXI</v>
          </cell>
          <cell r="I12490" t="str">
            <v>EB</v>
          </cell>
          <cell r="V12490">
            <v>34</v>
          </cell>
        </row>
        <row r="12491">
          <cell r="A12491" t="str">
            <v>SILKEBORG</v>
          </cell>
          <cell r="C12491" t="str">
            <v>TELETAXI</v>
          </cell>
          <cell r="I12491" t="str">
            <v>Ture</v>
          </cell>
          <cell r="V12491">
            <v>6</v>
          </cell>
        </row>
        <row r="12492">
          <cell r="A12492" t="str">
            <v>SILKEBORG</v>
          </cell>
          <cell r="C12492" t="str">
            <v>TELETAXI</v>
          </cell>
          <cell r="I12492" t="str">
            <v>Rejselængde</v>
          </cell>
          <cell r="V12492">
            <v>90</v>
          </cell>
        </row>
        <row r="12493">
          <cell r="A12493" t="str">
            <v>SILKEBORG</v>
          </cell>
          <cell r="C12493" t="str">
            <v>TELETAXI</v>
          </cell>
          <cell r="I12493" t="str">
            <v>Passagerer</v>
          </cell>
          <cell r="V12493">
            <v>8</v>
          </cell>
        </row>
        <row r="12494">
          <cell r="A12494" t="str">
            <v>SILKEBORG</v>
          </cell>
          <cell r="C12494" t="str">
            <v>TELETAXI</v>
          </cell>
          <cell r="I12494" t="str">
            <v>Netto</v>
          </cell>
          <cell r="V12494">
            <v>10053.459999999999</v>
          </cell>
        </row>
        <row r="12495">
          <cell r="A12495" t="str">
            <v>SILKEBORG</v>
          </cell>
          <cell r="C12495" t="str">
            <v>TELETAXI</v>
          </cell>
          <cell r="I12495" t="str">
            <v>Adm.omk</v>
          </cell>
          <cell r="V12495">
            <v>1640.16</v>
          </cell>
        </row>
        <row r="12496">
          <cell r="A12496" t="str">
            <v>SILKEBORG</v>
          </cell>
          <cell r="C12496" t="str">
            <v>TELETAXI</v>
          </cell>
          <cell r="I12496" t="str">
            <v>EB</v>
          </cell>
          <cell r="V12496">
            <v>1958</v>
          </cell>
        </row>
        <row r="12497">
          <cell r="A12497" t="str">
            <v>SILKEBORG</v>
          </cell>
          <cell r="C12497" t="str">
            <v>TELETAXI</v>
          </cell>
          <cell r="I12497" t="str">
            <v>Ture</v>
          </cell>
          <cell r="V12497">
            <v>51</v>
          </cell>
        </row>
        <row r="12498">
          <cell r="A12498" t="str">
            <v>SILKEBORG</v>
          </cell>
          <cell r="C12498" t="str">
            <v>TELETAXI</v>
          </cell>
          <cell r="I12498" t="str">
            <v>Rejselængde</v>
          </cell>
          <cell r="V12498">
            <v>619</v>
          </cell>
        </row>
        <row r="12499">
          <cell r="A12499" t="str">
            <v>SILKEBORG</v>
          </cell>
          <cell r="C12499" t="str">
            <v>TELETAXI</v>
          </cell>
          <cell r="I12499" t="str">
            <v>Passagerer</v>
          </cell>
          <cell r="V12499">
            <v>54</v>
          </cell>
        </row>
        <row r="12500">
          <cell r="A12500" t="str">
            <v>SILKEBORG</v>
          </cell>
          <cell r="C12500" t="str">
            <v>TELETAXI</v>
          </cell>
          <cell r="I12500" t="str">
            <v>Netto</v>
          </cell>
          <cell r="V12500">
            <v>407.67</v>
          </cell>
        </row>
        <row r="12501">
          <cell r="A12501" t="str">
            <v>SILKEBORG</v>
          </cell>
          <cell r="C12501" t="str">
            <v>TELETAXI</v>
          </cell>
          <cell r="I12501" t="str">
            <v>Adm.omk</v>
          </cell>
          <cell r="V12501">
            <v>32.159999999999997</v>
          </cell>
        </row>
        <row r="12502">
          <cell r="A12502" t="str">
            <v>SILKEBORG</v>
          </cell>
          <cell r="C12502" t="str">
            <v>TELETAXI</v>
          </cell>
          <cell r="I12502" t="str">
            <v>EB</v>
          </cell>
          <cell r="V12502">
            <v>22</v>
          </cell>
        </row>
        <row r="12503">
          <cell r="A12503" t="str">
            <v>SILKEBORG</v>
          </cell>
          <cell r="C12503" t="str">
            <v>TELETAXI</v>
          </cell>
          <cell r="I12503" t="str">
            <v>Ture</v>
          </cell>
          <cell r="V12503">
            <v>1</v>
          </cell>
        </row>
        <row r="12504">
          <cell r="A12504" t="str">
            <v>SILKEBORG</v>
          </cell>
          <cell r="C12504" t="str">
            <v>TELETAXI</v>
          </cell>
          <cell r="I12504" t="str">
            <v>Rejselængde</v>
          </cell>
          <cell r="V12504">
            <v>18</v>
          </cell>
        </row>
        <row r="12505">
          <cell r="A12505" t="str">
            <v>SILKEBORG</v>
          </cell>
          <cell r="C12505" t="str">
            <v>TELETAXI</v>
          </cell>
          <cell r="I12505" t="str">
            <v>Passagerer</v>
          </cell>
          <cell r="V12505">
            <v>1</v>
          </cell>
        </row>
        <row r="12506">
          <cell r="A12506" t="str">
            <v>SILKEBORG</v>
          </cell>
          <cell r="C12506" t="str">
            <v>TELETAXI</v>
          </cell>
          <cell r="I12506" t="str">
            <v>Netto</v>
          </cell>
          <cell r="V12506">
            <v>294.58</v>
          </cell>
        </row>
        <row r="12507">
          <cell r="A12507" t="str">
            <v>SILKEBORG</v>
          </cell>
          <cell r="C12507" t="str">
            <v>TELETAXI</v>
          </cell>
          <cell r="I12507" t="str">
            <v>Adm.omk</v>
          </cell>
          <cell r="V12507">
            <v>32.159999999999997</v>
          </cell>
        </row>
        <row r="12508">
          <cell r="A12508" t="str">
            <v>SILKEBORG</v>
          </cell>
          <cell r="C12508" t="str">
            <v>TELETAXI</v>
          </cell>
          <cell r="I12508" t="str">
            <v>EB</v>
          </cell>
          <cell r="V12508">
            <v>44</v>
          </cell>
        </row>
        <row r="12509">
          <cell r="A12509" t="str">
            <v>SILKEBORG</v>
          </cell>
          <cell r="C12509" t="str">
            <v>TELETAXI</v>
          </cell>
          <cell r="I12509" t="str">
            <v>Ture</v>
          </cell>
          <cell r="V12509">
            <v>1</v>
          </cell>
        </row>
        <row r="12510">
          <cell r="A12510" t="str">
            <v>SILKEBORG</v>
          </cell>
          <cell r="C12510" t="str">
            <v>TELETAXI</v>
          </cell>
          <cell r="I12510" t="str">
            <v>Rejselængde</v>
          </cell>
          <cell r="V12510">
            <v>18</v>
          </cell>
        </row>
        <row r="12511">
          <cell r="A12511" t="str">
            <v>SILKEBORG</v>
          </cell>
          <cell r="C12511" t="str">
            <v>TELETAXI</v>
          </cell>
          <cell r="I12511" t="str">
            <v>Passagerer</v>
          </cell>
          <cell r="V12511">
            <v>1</v>
          </cell>
        </row>
        <row r="12512">
          <cell r="A12512" t="str">
            <v>SILKEBORG</v>
          </cell>
          <cell r="C12512" t="str">
            <v>TELETAXI</v>
          </cell>
          <cell r="I12512" t="str">
            <v>Netto</v>
          </cell>
          <cell r="V12512">
            <v>288.79000000000002</v>
          </cell>
        </row>
        <row r="12513">
          <cell r="A12513" t="str">
            <v>SILKEBORG</v>
          </cell>
          <cell r="C12513" t="str">
            <v>TELETAXI</v>
          </cell>
          <cell r="I12513" t="str">
            <v>Adm.omk</v>
          </cell>
          <cell r="V12513">
            <v>32.159999999999997</v>
          </cell>
        </row>
        <row r="12514">
          <cell r="A12514" t="str">
            <v>SILKEBORG</v>
          </cell>
          <cell r="C12514" t="str">
            <v>TELETAXI</v>
          </cell>
          <cell r="I12514" t="str">
            <v>EB</v>
          </cell>
          <cell r="V12514">
            <v>0</v>
          </cell>
        </row>
        <row r="12515">
          <cell r="A12515" t="str">
            <v>SILKEBORG</v>
          </cell>
          <cell r="C12515" t="str">
            <v>TELETAXI</v>
          </cell>
          <cell r="I12515" t="str">
            <v>Ture</v>
          </cell>
          <cell r="V12515">
            <v>1</v>
          </cell>
        </row>
        <row r="12516">
          <cell r="A12516" t="str">
            <v>SILKEBORG</v>
          </cell>
          <cell r="C12516" t="str">
            <v>TELETAXI</v>
          </cell>
          <cell r="I12516" t="str">
            <v>Rejselængde</v>
          </cell>
          <cell r="V12516">
            <v>9</v>
          </cell>
        </row>
        <row r="12517">
          <cell r="A12517" t="str">
            <v>SILKEBORG</v>
          </cell>
          <cell r="C12517" t="str">
            <v>TELETAXI</v>
          </cell>
          <cell r="I12517" t="str">
            <v>Passagerer</v>
          </cell>
          <cell r="V12517">
            <v>3</v>
          </cell>
        </row>
        <row r="12518">
          <cell r="A12518" t="str">
            <v>SILKEBORG</v>
          </cell>
          <cell r="C12518" t="str">
            <v>TELETAXI</v>
          </cell>
          <cell r="I12518" t="str">
            <v>Netto</v>
          </cell>
          <cell r="V12518">
            <v>1522.0500000000002</v>
          </cell>
        </row>
        <row r="12519">
          <cell r="A12519" t="str">
            <v>SILKEBORG</v>
          </cell>
          <cell r="C12519" t="str">
            <v>TELETAXI</v>
          </cell>
          <cell r="I12519" t="str">
            <v>Adm.omk</v>
          </cell>
          <cell r="V12519">
            <v>257.27999999999997</v>
          </cell>
        </row>
        <row r="12520">
          <cell r="A12520" t="str">
            <v>SILKEBORG</v>
          </cell>
          <cell r="C12520" t="str">
            <v>TELETAXI</v>
          </cell>
          <cell r="I12520" t="str">
            <v>EB</v>
          </cell>
          <cell r="V12520">
            <v>275</v>
          </cell>
        </row>
        <row r="12521">
          <cell r="A12521" t="str">
            <v>SILKEBORG</v>
          </cell>
          <cell r="C12521" t="str">
            <v>TELETAXI</v>
          </cell>
          <cell r="I12521" t="str">
            <v>Ture</v>
          </cell>
          <cell r="V12521">
            <v>8</v>
          </cell>
        </row>
        <row r="12522">
          <cell r="A12522" t="str">
            <v>SILKEBORG</v>
          </cell>
          <cell r="C12522" t="str">
            <v>TELETAXI</v>
          </cell>
          <cell r="I12522" t="str">
            <v>Rejselængde</v>
          </cell>
          <cell r="V12522">
            <v>94</v>
          </cell>
        </row>
        <row r="12523">
          <cell r="A12523" t="str">
            <v>SILKEBORG</v>
          </cell>
          <cell r="C12523" t="str">
            <v>TELETAXI</v>
          </cell>
          <cell r="I12523" t="str">
            <v>Passagerer</v>
          </cell>
          <cell r="V12523">
            <v>10</v>
          </cell>
        </row>
        <row r="12524">
          <cell r="A12524" t="str">
            <v>SILKEBORG</v>
          </cell>
          <cell r="C12524" t="str">
            <v>TELETAXI</v>
          </cell>
          <cell r="I12524" t="str">
            <v>Netto</v>
          </cell>
          <cell r="V12524">
            <v>35611.560000000005</v>
          </cell>
        </row>
        <row r="12525">
          <cell r="A12525" t="str">
            <v>SILKEBORG</v>
          </cell>
          <cell r="C12525" t="str">
            <v>TELETAXI</v>
          </cell>
          <cell r="I12525" t="str">
            <v>Adm.omk</v>
          </cell>
          <cell r="V12525">
            <v>4470.24</v>
          </cell>
        </row>
        <row r="12526">
          <cell r="A12526" t="str">
            <v>SILKEBORG</v>
          </cell>
          <cell r="C12526" t="str">
            <v>TELETAXI</v>
          </cell>
          <cell r="I12526" t="str">
            <v>EB</v>
          </cell>
          <cell r="V12526">
            <v>785</v>
          </cell>
        </row>
        <row r="12527">
          <cell r="A12527" t="str">
            <v>SILKEBORG</v>
          </cell>
          <cell r="C12527" t="str">
            <v>TELETAXI</v>
          </cell>
          <cell r="I12527" t="str">
            <v>Ture</v>
          </cell>
          <cell r="V12527">
            <v>139</v>
          </cell>
        </row>
        <row r="12528">
          <cell r="A12528" t="str">
            <v>SILKEBORG</v>
          </cell>
          <cell r="C12528" t="str">
            <v>TELETAXI</v>
          </cell>
          <cell r="I12528" t="str">
            <v>Rejselængde</v>
          </cell>
          <cell r="V12528">
            <v>1951</v>
          </cell>
        </row>
        <row r="12529">
          <cell r="A12529" t="str">
            <v>SILKEBORG</v>
          </cell>
          <cell r="C12529" t="str">
            <v>TELETAXI</v>
          </cell>
          <cell r="I12529" t="str">
            <v>Passagerer</v>
          </cell>
          <cell r="V12529">
            <v>149</v>
          </cell>
        </row>
        <row r="12530">
          <cell r="A12530" t="str">
            <v>SILKEBORG</v>
          </cell>
          <cell r="C12530" t="str">
            <v>TELETAXI</v>
          </cell>
          <cell r="I12530" t="str">
            <v>Netto</v>
          </cell>
          <cell r="V12530">
            <v>220.64</v>
          </cell>
        </row>
        <row r="12531">
          <cell r="A12531" t="str">
            <v>SILKEBORG</v>
          </cell>
          <cell r="C12531" t="str">
            <v>TELETAXI</v>
          </cell>
          <cell r="I12531" t="str">
            <v>Adm.omk</v>
          </cell>
          <cell r="V12531">
            <v>32.159999999999997</v>
          </cell>
        </row>
        <row r="12532">
          <cell r="A12532" t="str">
            <v>SILKEBORG</v>
          </cell>
          <cell r="C12532" t="str">
            <v>TELETAXI</v>
          </cell>
          <cell r="I12532" t="str">
            <v>EB</v>
          </cell>
          <cell r="V12532">
            <v>34</v>
          </cell>
        </row>
        <row r="12533">
          <cell r="A12533" t="str">
            <v>SILKEBORG</v>
          </cell>
          <cell r="C12533" t="str">
            <v>TELETAXI</v>
          </cell>
          <cell r="I12533" t="str">
            <v>Ture</v>
          </cell>
          <cell r="V12533">
            <v>1</v>
          </cell>
        </row>
        <row r="12534">
          <cell r="A12534" t="str">
            <v>SILKEBORG</v>
          </cell>
          <cell r="C12534" t="str">
            <v>TELETAXI</v>
          </cell>
          <cell r="I12534" t="str">
            <v>Rejselængde</v>
          </cell>
          <cell r="V12534">
            <v>10</v>
          </cell>
        </row>
        <row r="12535">
          <cell r="A12535" t="str">
            <v>SILKEBORG</v>
          </cell>
          <cell r="C12535" t="str">
            <v>TELETAXI</v>
          </cell>
          <cell r="I12535" t="str">
            <v>Passagerer</v>
          </cell>
          <cell r="V12535">
            <v>1</v>
          </cell>
        </row>
        <row r="12536">
          <cell r="A12536" t="str">
            <v>SILKEBORG</v>
          </cell>
          <cell r="C12536" t="str">
            <v>TELETAXI</v>
          </cell>
          <cell r="I12536" t="str">
            <v>Netto</v>
          </cell>
          <cell r="V12536">
            <v>1658.33</v>
          </cell>
        </row>
        <row r="12537">
          <cell r="A12537" t="str">
            <v>SILKEBORG</v>
          </cell>
          <cell r="C12537" t="str">
            <v>TELETAXI</v>
          </cell>
          <cell r="I12537" t="str">
            <v>Adm.omk</v>
          </cell>
          <cell r="V12537">
            <v>289.43999999999994</v>
          </cell>
        </row>
        <row r="12538">
          <cell r="A12538" t="str">
            <v>SILKEBORG</v>
          </cell>
          <cell r="C12538" t="str">
            <v>TELETAXI</v>
          </cell>
          <cell r="I12538" t="str">
            <v>EB</v>
          </cell>
          <cell r="V12538">
            <v>296</v>
          </cell>
        </row>
        <row r="12539">
          <cell r="A12539" t="str">
            <v>SILKEBORG</v>
          </cell>
          <cell r="C12539" t="str">
            <v>TELETAXI</v>
          </cell>
          <cell r="I12539" t="str">
            <v>Ture</v>
          </cell>
          <cell r="V12539">
            <v>9</v>
          </cell>
        </row>
        <row r="12540">
          <cell r="A12540" t="str">
            <v>SILKEBORG</v>
          </cell>
          <cell r="C12540" t="str">
            <v>TELETAXI</v>
          </cell>
          <cell r="I12540" t="str">
            <v>Rejselængde</v>
          </cell>
          <cell r="V12540">
            <v>78</v>
          </cell>
        </row>
        <row r="12541">
          <cell r="A12541" t="str">
            <v>SILKEBORG</v>
          </cell>
          <cell r="C12541" t="str">
            <v>TELETAXI</v>
          </cell>
          <cell r="I12541" t="str">
            <v>Passagerer</v>
          </cell>
          <cell r="V12541">
            <v>10</v>
          </cell>
        </row>
        <row r="12542">
          <cell r="A12542" t="str">
            <v>SILKEBORG</v>
          </cell>
          <cell r="C12542" t="str">
            <v>TELETAXI</v>
          </cell>
          <cell r="I12542" t="str">
            <v>Netto</v>
          </cell>
          <cell r="V12542">
            <v>3775.1899999999996</v>
          </cell>
        </row>
        <row r="12543">
          <cell r="A12543" t="str">
            <v>SILKEBORG</v>
          </cell>
          <cell r="C12543" t="str">
            <v>TELETAXI</v>
          </cell>
          <cell r="I12543" t="str">
            <v>Adm.omk</v>
          </cell>
          <cell r="V12543">
            <v>514.55999999999995</v>
          </cell>
        </row>
        <row r="12544">
          <cell r="A12544" t="str">
            <v>SILKEBORG</v>
          </cell>
          <cell r="C12544" t="str">
            <v>TELETAXI</v>
          </cell>
          <cell r="I12544" t="str">
            <v>EB</v>
          </cell>
          <cell r="V12544">
            <v>354</v>
          </cell>
        </row>
        <row r="12545">
          <cell r="A12545" t="str">
            <v>SILKEBORG</v>
          </cell>
          <cell r="C12545" t="str">
            <v>TELETAXI</v>
          </cell>
          <cell r="I12545" t="str">
            <v>Ture</v>
          </cell>
          <cell r="V12545">
            <v>16</v>
          </cell>
        </row>
        <row r="12546">
          <cell r="A12546" t="str">
            <v>SILKEBORG</v>
          </cell>
          <cell r="C12546" t="str">
            <v>TELETAXI</v>
          </cell>
          <cell r="I12546" t="str">
            <v>Rejselængde</v>
          </cell>
          <cell r="V12546">
            <v>126</v>
          </cell>
        </row>
        <row r="12547">
          <cell r="A12547" t="str">
            <v>SILKEBORG</v>
          </cell>
          <cell r="C12547" t="str">
            <v>TELETAXI</v>
          </cell>
          <cell r="I12547" t="str">
            <v>Passagerer</v>
          </cell>
          <cell r="V12547">
            <v>19</v>
          </cell>
        </row>
        <row r="12548">
          <cell r="A12548" t="str">
            <v>SILKEBORG</v>
          </cell>
          <cell r="C12548" t="str">
            <v>TELETAXI</v>
          </cell>
          <cell r="I12548" t="str">
            <v>Netto</v>
          </cell>
          <cell r="V12548">
            <v>570.96</v>
          </cell>
        </row>
        <row r="12549">
          <cell r="A12549" t="str">
            <v>SILKEBORG</v>
          </cell>
          <cell r="C12549" t="str">
            <v>TELETAXI</v>
          </cell>
          <cell r="I12549" t="str">
            <v>Adm.omk</v>
          </cell>
          <cell r="V12549">
            <v>64.319999999999993</v>
          </cell>
        </row>
        <row r="12550">
          <cell r="A12550" t="str">
            <v>SILKEBORG</v>
          </cell>
          <cell r="C12550" t="str">
            <v>TELETAXI</v>
          </cell>
          <cell r="I12550" t="str">
            <v>EB</v>
          </cell>
          <cell r="V12550">
            <v>0</v>
          </cell>
        </row>
        <row r="12551">
          <cell r="A12551" t="str">
            <v>SILKEBORG</v>
          </cell>
          <cell r="C12551" t="str">
            <v>TELETAXI</v>
          </cell>
          <cell r="I12551" t="str">
            <v>Ture</v>
          </cell>
          <cell r="V12551">
            <v>2</v>
          </cell>
        </row>
        <row r="12552">
          <cell r="A12552" t="str">
            <v>SILKEBORG</v>
          </cell>
          <cell r="C12552" t="str">
            <v>TELETAXI</v>
          </cell>
          <cell r="I12552" t="str">
            <v>Rejselængde</v>
          </cell>
          <cell r="V12552">
            <v>30</v>
          </cell>
        </row>
        <row r="12553">
          <cell r="A12553" t="str">
            <v>SILKEBORG</v>
          </cell>
          <cell r="C12553" t="str">
            <v>TELETAXI</v>
          </cell>
          <cell r="I12553" t="str">
            <v>Passagerer</v>
          </cell>
          <cell r="V12553">
            <v>2</v>
          </cell>
        </row>
        <row r="12554">
          <cell r="A12554" t="str">
            <v>SILKEBORG</v>
          </cell>
          <cell r="C12554" t="str">
            <v>TELETAXI</v>
          </cell>
          <cell r="I12554" t="str">
            <v>Netto</v>
          </cell>
          <cell r="V12554">
            <v>171.59</v>
          </cell>
        </row>
        <row r="12555">
          <cell r="A12555" t="str">
            <v>SILKEBORG</v>
          </cell>
          <cell r="C12555" t="str">
            <v>TELETAXI</v>
          </cell>
          <cell r="I12555" t="str">
            <v>Adm.omk</v>
          </cell>
          <cell r="V12555">
            <v>32.159999999999997</v>
          </cell>
        </row>
        <row r="12556">
          <cell r="A12556" t="str">
            <v>SILKEBORG</v>
          </cell>
          <cell r="C12556" t="str">
            <v>TELETAXI</v>
          </cell>
          <cell r="I12556" t="str">
            <v>EB</v>
          </cell>
          <cell r="V12556">
            <v>0</v>
          </cell>
        </row>
        <row r="12557">
          <cell r="A12557" t="str">
            <v>SILKEBORG</v>
          </cell>
          <cell r="C12557" t="str">
            <v>TELETAXI</v>
          </cell>
          <cell r="I12557" t="str">
            <v>Ture</v>
          </cell>
          <cell r="V12557">
            <v>1</v>
          </cell>
        </row>
        <row r="12558">
          <cell r="A12558" t="str">
            <v>SILKEBORG</v>
          </cell>
          <cell r="C12558" t="str">
            <v>TELETAXI</v>
          </cell>
          <cell r="I12558" t="str">
            <v>Rejselængde</v>
          </cell>
          <cell r="V12558">
            <v>16</v>
          </cell>
        </row>
        <row r="12559">
          <cell r="A12559" t="str">
            <v>SILKEBORG</v>
          </cell>
          <cell r="C12559" t="str">
            <v>TELETAXI</v>
          </cell>
          <cell r="I12559" t="str">
            <v>Passagerer</v>
          </cell>
          <cell r="V12559">
            <v>1</v>
          </cell>
        </row>
        <row r="12560">
          <cell r="A12560" t="str">
            <v>SILKEBORG</v>
          </cell>
          <cell r="C12560" t="str">
            <v>TELETAXI</v>
          </cell>
          <cell r="I12560" t="str">
            <v>Netto</v>
          </cell>
          <cell r="V12560">
            <v>2086.11</v>
          </cell>
        </row>
        <row r="12561">
          <cell r="A12561" t="str">
            <v>SILKEBORG</v>
          </cell>
          <cell r="C12561" t="str">
            <v>TELETAXI</v>
          </cell>
          <cell r="I12561" t="str">
            <v>Adm.omk</v>
          </cell>
          <cell r="V12561">
            <v>257.27999999999997</v>
          </cell>
        </row>
        <row r="12562">
          <cell r="A12562" t="str">
            <v>SILKEBORG</v>
          </cell>
          <cell r="C12562" t="str">
            <v>TELETAXI</v>
          </cell>
          <cell r="I12562" t="str">
            <v>EB</v>
          </cell>
          <cell r="V12562">
            <v>0</v>
          </cell>
        </row>
        <row r="12563">
          <cell r="A12563" t="str">
            <v>SILKEBORG</v>
          </cell>
          <cell r="C12563" t="str">
            <v>TELETAXI</v>
          </cell>
          <cell r="I12563" t="str">
            <v>Ture</v>
          </cell>
          <cell r="V12563">
            <v>8</v>
          </cell>
        </row>
        <row r="12564">
          <cell r="A12564" t="str">
            <v>SILKEBORG</v>
          </cell>
          <cell r="C12564" t="str">
            <v>TELETAXI</v>
          </cell>
          <cell r="I12564" t="str">
            <v>Rejselængde</v>
          </cell>
          <cell r="V12564">
            <v>121</v>
          </cell>
        </row>
        <row r="12565">
          <cell r="A12565" t="str">
            <v>SILKEBORG</v>
          </cell>
          <cell r="C12565" t="str">
            <v>TELETAXI</v>
          </cell>
          <cell r="I12565" t="str">
            <v>Passagerer</v>
          </cell>
          <cell r="V12565">
            <v>8</v>
          </cell>
        </row>
        <row r="12566">
          <cell r="A12566" t="str">
            <v>SILKEBORG</v>
          </cell>
          <cell r="C12566" t="str">
            <v>TELETAXI</v>
          </cell>
          <cell r="I12566" t="str">
            <v>Netto</v>
          </cell>
          <cell r="V12566">
            <v>3936.5099999999998</v>
          </cell>
        </row>
        <row r="12567">
          <cell r="A12567" t="str">
            <v>SILKEBORG</v>
          </cell>
          <cell r="C12567" t="str">
            <v>TELETAXI</v>
          </cell>
          <cell r="I12567" t="str">
            <v>Adm.omk</v>
          </cell>
          <cell r="V12567">
            <v>482.39999999999986</v>
          </cell>
        </row>
        <row r="12568">
          <cell r="A12568" t="str">
            <v>SILKEBORG</v>
          </cell>
          <cell r="C12568" t="str">
            <v>TELETAXI</v>
          </cell>
          <cell r="I12568" t="str">
            <v>EB</v>
          </cell>
          <cell r="V12568">
            <v>44</v>
          </cell>
        </row>
        <row r="12569">
          <cell r="A12569" t="str">
            <v>SILKEBORG</v>
          </cell>
          <cell r="C12569" t="str">
            <v>TELETAXI</v>
          </cell>
          <cell r="I12569" t="str">
            <v>Ture</v>
          </cell>
          <cell r="V12569">
            <v>15</v>
          </cell>
        </row>
        <row r="12570">
          <cell r="A12570" t="str">
            <v>SILKEBORG</v>
          </cell>
          <cell r="C12570" t="str">
            <v>TELETAXI</v>
          </cell>
          <cell r="I12570" t="str">
            <v>Rejselængde</v>
          </cell>
          <cell r="V12570">
            <v>177</v>
          </cell>
        </row>
        <row r="12571">
          <cell r="A12571" t="str">
            <v>SILKEBORG</v>
          </cell>
          <cell r="C12571" t="str">
            <v>TELETAXI</v>
          </cell>
          <cell r="I12571" t="str">
            <v>Passagerer</v>
          </cell>
          <cell r="V12571">
            <v>15</v>
          </cell>
        </row>
        <row r="12572">
          <cell r="A12572" t="str">
            <v>SILKEBORG</v>
          </cell>
          <cell r="C12572" t="str">
            <v>TELETAXI</v>
          </cell>
          <cell r="I12572" t="str">
            <v>Netto</v>
          </cell>
          <cell r="V12572">
            <v>942.07999999999993</v>
          </cell>
        </row>
        <row r="12573">
          <cell r="A12573" t="str">
            <v>SILKEBORG</v>
          </cell>
          <cell r="C12573" t="str">
            <v>TELETAXI</v>
          </cell>
          <cell r="I12573" t="str">
            <v>Adm.omk</v>
          </cell>
          <cell r="V12573">
            <v>128.63999999999999</v>
          </cell>
        </row>
        <row r="12574">
          <cell r="A12574" t="str">
            <v>SILKEBORG</v>
          </cell>
          <cell r="C12574" t="str">
            <v>TELETAXI</v>
          </cell>
          <cell r="I12574" t="str">
            <v>EB</v>
          </cell>
          <cell r="V12574">
            <v>184</v>
          </cell>
        </row>
        <row r="12575">
          <cell r="A12575" t="str">
            <v>SILKEBORG</v>
          </cell>
          <cell r="C12575" t="str">
            <v>TELETAXI</v>
          </cell>
          <cell r="I12575" t="str">
            <v>Ture</v>
          </cell>
          <cell r="V12575">
            <v>4</v>
          </cell>
        </row>
        <row r="12576">
          <cell r="A12576" t="str">
            <v>SILKEBORG</v>
          </cell>
          <cell r="C12576" t="str">
            <v>TELETAXI</v>
          </cell>
          <cell r="I12576" t="str">
            <v>Rejselængde</v>
          </cell>
          <cell r="V12576">
            <v>63</v>
          </cell>
        </row>
        <row r="12577">
          <cell r="A12577" t="str">
            <v>SILKEBORG</v>
          </cell>
          <cell r="C12577" t="str">
            <v>TELETAXI</v>
          </cell>
          <cell r="I12577" t="str">
            <v>Passagerer</v>
          </cell>
          <cell r="V12577">
            <v>4</v>
          </cell>
        </row>
        <row r="12578">
          <cell r="A12578" t="str">
            <v>SILKEBORG</v>
          </cell>
          <cell r="C12578" t="str">
            <v>TELETAXI</v>
          </cell>
          <cell r="I12578" t="str">
            <v>Netto</v>
          </cell>
          <cell r="V12578">
            <v>1256.26</v>
          </cell>
        </row>
        <row r="12579">
          <cell r="A12579" t="str">
            <v>SILKEBORG</v>
          </cell>
          <cell r="C12579" t="str">
            <v>TELETAXI</v>
          </cell>
          <cell r="I12579" t="str">
            <v>Adm.omk</v>
          </cell>
          <cell r="V12579">
            <v>192.95999999999998</v>
          </cell>
        </row>
        <row r="12580">
          <cell r="A12580" t="str">
            <v>SILKEBORG</v>
          </cell>
          <cell r="C12580" t="str">
            <v>TELETAXI</v>
          </cell>
          <cell r="I12580" t="str">
            <v>EB</v>
          </cell>
          <cell r="V12580">
            <v>266</v>
          </cell>
        </row>
        <row r="12581">
          <cell r="A12581" t="str">
            <v>SILKEBORG</v>
          </cell>
          <cell r="C12581" t="str">
            <v>TELETAXI</v>
          </cell>
          <cell r="I12581" t="str">
            <v>Ture</v>
          </cell>
          <cell r="V12581">
            <v>6</v>
          </cell>
        </row>
        <row r="12582">
          <cell r="A12582" t="str">
            <v>SILKEBORG</v>
          </cell>
          <cell r="C12582" t="str">
            <v>TELETAXI</v>
          </cell>
          <cell r="I12582" t="str">
            <v>Rejselængde</v>
          </cell>
          <cell r="V12582">
            <v>74</v>
          </cell>
        </row>
        <row r="12583">
          <cell r="A12583" t="str">
            <v>SILKEBORG</v>
          </cell>
          <cell r="C12583" t="str">
            <v>TELETAXI</v>
          </cell>
          <cell r="I12583" t="str">
            <v>Passagerer</v>
          </cell>
          <cell r="V12583">
            <v>7</v>
          </cell>
        </row>
        <row r="12584">
          <cell r="A12584" t="str">
            <v>SILKEBORG</v>
          </cell>
          <cell r="C12584" t="str">
            <v>TELETAXI</v>
          </cell>
          <cell r="I12584" t="str">
            <v>Netto</v>
          </cell>
          <cell r="V12584">
            <v>28167.75</v>
          </cell>
        </row>
        <row r="12585">
          <cell r="A12585" t="str">
            <v>SILKEBORG</v>
          </cell>
          <cell r="C12585" t="str">
            <v>TELETAXI</v>
          </cell>
          <cell r="I12585" t="str">
            <v>Adm.omk</v>
          </cell>
          <cell r="V12585">
            <v>2990.8799999999997</v>
          </cell>
        </row>
        <row r="12586">
          <cell r="A12586" t="str">
            <v>SILKEBORG</v>
          </cell>
          <cell r="C12586" t="str">
            <v>TELETAXI</v>
          </cell>
          <cell r="I12586" t="str">
            <v>EB</v>
          </cell>
          <cell r="V12586">
            <v>2416</v>
          </cell>
        </row>
        <row r="12587">
          <cell r="A12587" t="str">
            <v>SILKEBORG</v>
          </cell>
          <cell r="C12587" t="str">
            <v>TELETAXI</v>
          </cell>
          <cell r="I12587" t="str">
            <v>Ture</v>
          </cell>
          <cell r="V12587">
            <v>93</v>
          </cell>
        </row>
        <row r="12588">
          <cell r="A12588" t="str">
            <v>SILKEBORG</v>
          </cell>
          <cell r="C12588" t="str">
            <v>TELETAXI</v>
          </cell>
          <cell r="I12588" t="str">
            <v>Rejselængde</v>
          </cell>
          <cell r="V12588">
            <v>1395</v>
          </cell>
        </row>
        <row r="12589">
          <cell r="A12589" t="str">
            <v>SILKEBORG</v>
          </cell>
          <cell r="C12589" t="str">
            <v>TELETAXI</v>
          </cell>
          <cell r="I12589" t="str">
            <v>Passagerer</v>
          </cell>
          <cell r="V12589">
            <v>98</v>
          </cell>
        </row>
        <row r="12590">
          <cell r="A12590" t="str">
            <v>SILKEBORG</v>
          </cell>
          <cell r="C12590" t="str">
            <v>TELETAXI</v>
          </cell>
          <cell r="I12590" t="str">
            <v>Netto</v>
          </cell>
          <cell r="V12590">
            <v>221.11</v>
          </cell>
        </row>
        <row r="12591">
          <cell r="A12591" t="str">
            <v>SILKEBORG</v>
          </cell>
          <cell r="C12591" t="str">
            <v>TELETAXI</v>
          </cell>
          <cell r="I12591" t="str">
            <v>Adm.omk</v>
          </cell>
          <cell r="V12591">
            <v>64.319999999999993</v>
          </cell>
        </row>
        <row r="12592">
          <cell r="A12592" t="str">
            <v>SILKEBORG</v>
          </cell>
          <cell r="C12592" t="str">
            <v>TELETAXI</v>
          </cell>
          <cell r="I12592" t="str">
            <v>EB</v>
          </cell>
          <cell r="V12592">
            <v>0</v>
          </cell>
        </row>
        <row r="12593">
          <cell r="A12593" t="str">
            <v>SILKEBORG</v>
          </cell>
          <cell r="C12593" t="str">
            <v>TELETAXI</v>
          </cell>
          <cell r="I12593" t="str">
            <v>Ture</v>
          </cell>
          <cell r="V12593">
            <v>2</v>
          </cell>
        </row>
        <row r="12594">
          <cell r="A12594" t="str">
            <v>SILKEBORG</v>
          </cell>
          <cell r="C12594" t="str">
            <v>TELETAXI</v>
          </cell>
          <cell r="I12594" t="str">
            <v>Rejselængde</v>
          </cell>
          <cell r="V12594">
            <v>10</v>
          </cell>
        </row>
        <row r="12595">
          <cell r="A12595" t="str">
            <v>SILKEBORG</v>
          </cell>
          <cell r="C12595" t="str">
            <v>TELETAXI</v>
          </cell>
          <cell r="I12595" t="str">
            <v>Passagerer</v>
          </cell>
          <cell r="V12595">
            <v>4</v>
          </cell>
        </row>
        <row r="12596">
          <cell r="A12596" t="str">
            <v>SILKEBORG</v>
          </cell>
          <cell r="C12596" t="str">
            <v>TELETAXI</v>
          </cell>
          <cell r="I12596" t="str">
            <v>Netto</v>
          </cell>
          <cell r="V12596">
            <v>534.03</v>
          </cell>
        </row>
        <row r="12597">
          <cell r="A12597" t="str">
            <v>SILKEBORG</v>
          </cell>
          <cell r="C12597" t="str">
            <v>TELETAXI</v>
          </cell>
          <cell r="I12597" t="str">
            <v>Adm.omk</v>
          </cell>
          <cell r="V12597">
            <v>32.159999999999997</v>
          </cell>
        </row>
        <row r="12598">
          <cell r="A12598" t="str">
            <v>SILKEBORG</v>
          </cell>
          <cell r="C12598" t="str">
            <v>TELETAXI</v>
          </cell>
          <cell r="I12598" t="str">
            <v>EB</v>
          </cell>
          <cell r="V12598">
            <v>0</v>
          </cell>
        </row>
        <row r="12599">
          <cell r="A12599" t="str">
            <v>SILKEBORG</v>
          </cell>
          <cell r="C12599" t="str">
            <v>TELETAXI</v>
          </cell>
          <cell r="I12599" t="str">
            <v>Ture</v>
          </cell>
          <cell r="V12599">
            <v>1</v>
          </cell>
        </row>
        <row r="12600">
          <cell r="A12600" t="str">
            <v>SILKEBORG</v>
          </cell>
          <cell r="C12600" t="str">
            <v>TELETAXI</v>
          </cell>
          <cell r="I12600" t="str">
            <v>Rejselængde</v>
          </cell>
          <cell r="V12600">
            <v>11</v>
          </cell>
        </row>
        <row r="12601">
          <cell r="A12601" t="str">
            <v>SILKEBORG</v>
          </cell>
          <cell r="C12601" t="str">
            <v>TELETAXI</v>
          </cell>
          <cell r="I12601" t="str">
            <v>Passagerer</v>
          </cell>
          <cell r="V12601">
            <v>1</v>
          </cell>
        </row>
        <row r="12602">
          <cell r="A12602" t="str">
            <v>SILKEBORG</v>
          </cell>
          <cell r="C12602" t="str">
            <v>TELETAXI</v>
          </cell>
          <cell r="I12602" t="str">
            <v>Netto</v>
          </cell>
          <cell r="V12602">
            <v>194.42</v>
          </cell>
        </row>
        <row r="12603">
          <cell r="A12603" t="str">
            <v>SILKEBORG</v>
          </cell>
          <cell r="C12603" t="str">
            <v>TELETAXI</v>
          </cell>
          <cell r="I12603" t="str">
            <v>Adm.omk</v>
          </cell>
          <cell r="V12603">
            <v>32.159999999999997</v>
          </cell>
        </row>
        <row r="12604">
          <cell r="A12604" t="str">
            <v>SILKEBORG</v>
          </cell>
          <cell r="C12604" t="str">
            <v>TELETAXI</v>
          </cell>
          <cell r="I12604" t="str">
            <v>EB</v>
          </cell>
          <cell r="V12604">
            <v>0</v>
          </cell>
        </row>
        <row r="12605">
          <cell r="A12605" t="str">
            <v>SILKEBORG</v>
          </cell>
          <cell r="C12605" t="str">
            <v>TELETAXI</v>
          </cell>
          <cell r="I12605" t="str">
            <v>Ture</v>
          </cell>
          <cell r="V12605">
            <v>1</v>
          </cell>
        </row>
        <row r="12606">
          <cell r="A12606" t="str">
            <v>SILKEBORG</v>
          </cell>
          <cell r="C12606" t="str">
            <v>TELETAXI</v>
          </cell>
          <cell r="I12606" t="str">
            <v>Rejselængde</v>
          </cell>
          <cell r="V12606">
            <v>10</v>
          </cell>
        </row>
        <row r="12607">
          <cell r="A12607" t="str">
            <v>SILKEBORG</v>
          </cell>
          <cell r="C12607" t="str">
            <v>TELETAXI</v>
          </cell>
          <cell r="I12607" t="str">
            <v>Passagerer</v>
          </cell>
          <cell r="V12607">
            <v>1</v>
          </cell>
        </row>
        <row r="12608">
          <cell r="A12608" t="str">
            <v>SILKEBORG</v>
          </cell>
          <cell r="C12608" t="str">
            <v>TELETAXI</v>
          </cell>
          <cell r="I12608" t="str">
            <v>Netto</v>
          </cell>
          <cell r="V12608">
            <v>273.53999999999996</v>
          </cell>
        </row>
        <row r="12609">
          <cell r="A12609" t="str">
            <v>SILKEBORG</v>
          </cell>
          <cell r="C12609" t="str">
            <v>TELETAXI</v>
          </cell>
          <cell r="I12609" t="str">
            <v>Adm.omk</v>
          </cell>
          <cell r="V12609">
            <v>64.319999999999993</v>
          </cell>
        </row>
        <row r="12610">
          <cell r="A12610" t="str">
            <v>SILKEBORG</v>
          </cell>
          <cell r="C12610" t="str">
            <v>TELETAXI</v>
          </cell>
          <cell r="I12610" t="str">
            <v>EB</v>
          </cell>
          <cell r="V12610">
            <v>34</v>
          </cell>
        </row>
        <row r="12611">
          <cell r="A12611" t="str">
            <v>SILKEBORG</v>
          </cell>
          <cell r="C12611" t="str">
            <v>TELETAXI</v>
          </cell>
          <cell r="I12611" t="str">
            <v>Ture</v>
          </cell>
          <cell r="V12611">
            <v>2</v>
          </cell>
        </row>
        <row r="12612">
          <cell r="A12612" t="str">
            <v>SILKEBORG</v>
          </cell>
          <cell r="C12612" t="str">
            <v>TELETAXI</v>
          </cell>
          <cell r="I12612" t="str">
            <v>Rejselængde</v>
          </cell>
          <cell r="V12612">
            <v>11</v>
          </cell>
        </row>
        <row r="12613">
          <cell r="A12613" t="str">
            <v>SILKEBORG</v>
          </cell>
          <cell r="C12613" t="str">
            <v>TELETAXI</v>
          </cell>
          <cell r="I12613" t="str">
            <v>Passagerer</v>
          </cell>
          <cell r="V12613">
            <v>2</v>
          </cell>
        </row>
        <row r="12614">
          <cell r="A12614" t="str">
            <v>SILKEBORG</v>
          </cell>
          <cell r="C12614" t="str">
            <v>TELETAXI</v>
          </cell>
          <cell r="I12614" t="str">
            <v>Netto</v>
          </cell>
          <cell r="V12614">
            <v>4650.9399999999996</v>
          </cell>
        </row>
        <row r="12615">
          <cell r="A12615" t="str">
            <v>SILKEBORG</v>
          </cell>
          <cell r="C12615" t="str">
            <v>TELETAXI</v>
          </cell>
          <cell r="I12615" t="str">
            <v>Adm.omk</v>
          </cell>
          <cell r="V12615">
            <v>739.68</v>
          </cell>
        </row>
        <row r="12616">
          <cell r="A12616" t="str">
            <v>SILKEBORG</v>
          </cell>
          <cell r="C12616" t="str">
            <v>TELETAXI</v>
          </cell>
          <cell r="I12616" t="str">
            <v>EB</v>
          </cell>
          <cell r="V12616">
            <v>870</v>
          </cell>
        </row>
        <row r="12617">
          <cell r="A12617" t="str">
            <v>SILKEBORG</v>
          </cell>
          <cell r="C12617" t="str">
            <v>TELETAXI</v>
          </cell>
          <cell r="I12617" t="str">
            <v>Ture</v>
          </cell>
          <cell r="V12617">
            <v>23</v>
          </cell>
        </row>
        <row r="12618">
          <cell r="A12618" t="str">
            <v>SILKEBORG</v>
          </cell>
          <cell r="C12618" t="str">
            <v>TELETAXI</v>
          </cell>
          <cell r="I12618" t="str">
            <v>Rejselængde</v>
          </cell>
          <cell r="V12618">
            <v>217</v>
          </cell>
        </row>
        <row r="12619">
          <cell r="A12619" t="str">
            <v>SILKEBORG</v>
          </cell>
          <cell r="C12619" t="str">
            <v>TELETAXI</v>
          </cell>
          <cell r="I12619" t="str">
            <v>Passagerer</v>
          </cell>
          <cell r="V12619">
            <v>31</v>
          </cell>
        </row>
        <row r="12620">
          <cell r="A12620" t="str">
            <v>SILKEBORG</v>
          </cell>
          <cell r="C12620" t="str">
            <v>TELETAXI</v>
          </cell>
          <cell r="I12620" t="str">
            <v>Netto</v>
          </cell>
          <cell r="V12620">
            <v>82.47</v>
          </cell>
        </row>
        <row r="12621">
          <cell r="A12621" t="str">
            <v>SILKEBORG</v>
          </cell>
          <cell r="C12621" t="str">
            <v>TELETAXI</v>
          </cell>
          <cell r="I12621" t="str">
            <v>Adm.omk</v>
          </cell>
          <cell r="V12621">
            <v>32.159999999999997</v>
          </cell>
        </row>
        <row r="12622">
          <cell r="A12622" t="str">
            <v>SILKEBORG</v>
          </cell>
          <cell r="C12622" t="str">
            <v>TELETAXI</v>
          </cell>
          <cell r="I12622" t="str">
            <v>EB</v>
          </cell>
          <cell r="V12622">
            <v>17</v>
          </cell>
        </row>
        <row r="12623">
          <cell r="A12623" t="str">
            <v>SILKEBORG</v>
          </cell>
          <cell r="C12623" t="str">
            <v>TELETAXI</v>
          </cell>
          <cell r="I12623" t="str">
            <v>Ture</v>
          </cell>
          <cell r="V12623">
            <v>1</v>
          </cell>
        </row>
        <row r="12624">
          <cell r="A12624" t="str">
            <v>SILKEBORG</v>
          </cell>
          <cell r="C12624" t="str">
            <v>TELETAXI</v>
          </cell>
          <cell r="I12624" t="str">
            <v>Rejselængde</v>
          </cell>
          <cell r="V12624">
            <v>10</v>
          </cell>
        </row>
        <row r="12625">
          <cell r="A12625" t="str">
            <v>SILKEBORG</v>
          </cell>
          <cell r="C12625" t="str">
            <v>TELETAXI</v>
          </cell>
          <cell r="I12625" t="str">
            <v>Passagerer</v>
          </cell>
          <cell r="V12625">
            <v>1</v>
          </cell>
        </row>
        <row r="12626">
          <cell r="A12626" t="str">
            <v>SILKEBORG</v>
          </cell>
          <cell r="C12626" t="str">
            <v>TELETAXI</v>
          </cell>
          <cell r="I12626" t="str">
            <v>Netto</v>
          </cell>
          <cell r="V12626">
            <v>1762.24</v>
          </cell>
        </row>
        <row r="12627">
          <cell r="A12627" t="str">
            <v>SILKEBORG</v>
          </cell>
          <cell r="C12627" t="str">
            <v>TELETAXI</v>
          </cell>
          <cell r="I12627" t="str">
            <v>Adm.omk</v>
          </cell>
          <cell r="V12627">
            <v>289.43999999999994</v>
          </cell>
        </row>
        <row r="12628">
          <cell r="A12628" t="str">
            <v>SILKEBORG</v>
          </cell>
          <cell r="C12628" t="str">
            <v>TELETAXI</v>
          </cell>
          <cell r="I12628" t="str">
            <v>EB</v>
          </cell>
          <cell r="V12628">
            <v>34</v>
          </cell>
        </row>
        <row r="12629">
          <cell r="A12629" t="str">
            <v>SILKEBORG</v>
          </cell>
          <cell r="C12629" t="str">
            <v>TELETAXI</v>
          </cell>
          <cell r="I12629" t="str">
            <v>Ture</v>
          </cell>
          <cell r="V12629">
            <v>9</v>
          </cell>
        </row>
        <row r="12630">
          <cell r="A12630" t="str">
            <v>SILKEBORG</v>
          </cell>
          <cell r="C12630" t="str">
            <v>TELETAXI</v>
          </cell>
          <cell r="I12630" t="str">
            <v>Rejselængde</v>
          </cell>
          <cell r="V12630">
            <v>94</v>
          </cell>
        </row>
        <row r="12631">
          <cell r="A12631" t="str">
            <v>SILKEBORG</v>
          </cell>
          <cell r="C12631" t="str">
            <v>TELETAXI</v>
          </cell>
          <cell r="I12631" t="str">
            <v>Passagerer</v>
          </cell>
          <cell r="V12631">
            <v>9</v>
          </cell>
        </row>
        <row r="12632">
          <cell r="A12632" t="str">
            <v>SILKEBORG</v>
          </cell>
          <cell r="C12632" t="str">
            <v>TELETAXI</v>
          </cell>
          <cell r="I12632" t="str">
            <v>Netto</v>
          </cell>
          <cell r="V12632">
            <v>634.79</v>
          </cell>
        </row>
        <row r="12633">
          <cell r="A12633" t="str">
            <v>SILKEBORG</v>
          </cell>
          <cell r="C12633" t="str">
            <v>TELETAXI</v>
          </cell>
          <cell r="I12633" t="str">
            <v>Adm.omk</v>
          </cell>
          <cell r="V12633">
            <v>96.47999999999999</v>
          </cell>
        </row>
        <row r="12634">
          <cell r="A12634" t="str">
            <v>SILKEBORG</v>
          </cell>
          <cell r="C12634" t="str">
            <v>TELETAXI</v>
          </cell>
          <cell r="I12634" t="str">
            <v>EB</v>
          </cell>
          <cell r="V12634">
            <v>0</v>
          </cell>
        </row>
        <row r="12635">
          <cell r="A12635" t="str">
            <v>SILKEBORG</v>
          </cell>
          <cell r="C12635" t="str">
            <v>TELETAXI</v>
          </cell>
          <cell r="I12635" t="str">
            <v>Ture</v>
          </cell>
          <cell r="V12635">
            <v>3</v>
          </cell>
        </row>
        <row r="12636">
          <cell r="A12636" t="str">
            <v>SILKEBORG</v>
          </cell>
          <cell r="C12636" t="str">
            <v>TELETAXI</v>
          </cell>
          <cell r="I12636" t="str">
            <v>Rejselængde</v>
          </cell>
          <cell r="V12636">
            <v>31</v>
          </cell>
        </row>
        <row r="12637">
          <cell r="A12637" t="str">
            <v>SILKEBORG</v>
          </cell>
          <cell r="C12637" t="str">
            <v>TELETAXI</v>
          </cell>
          <cell r="I12637" t="str">
            <v>Passagerer</v>
          </cell>
          <cell r="V12637">
            <v>3</v>
          </cell>
        </row>
        <row r="12638">
          <cell r="A12638" t="str">
            <v>SILKEBORG</v>
          </cell>
          <cell r="C12638" t="str">
            <v>TELETAXI</v>
          </cell>
          <cell r="I12638" t="str">
            <v>Netto</v>
          </cell>
          <cell r="V12638">
            <v>121.65</v>
          </cell>
        </row>
        <row r="12639">
          <cell r="A12639" t="str">
            <v>SILKEBORG</v>
          </cell>
          <cell r="C12639" t="str">
            <v>TELETAXI</v>
          </cell>
          <cell r="I12639" t="str">
            <v>Adm.omk</v>
          </cell>
          <cell r="V12639">
            <v>32.159999999999997</v>
          </cell>
        </row>
        <row r="12640">
          <cell r="A12640" t="str">
            <v>SILKEBORG</v>
          </cell>
          <cell r="C12640" t="str">
            <v>TELETAXI</v>
          </cell>
          <cell r="I12640" t="str">
            <v>EB</v>
          </cell>
          <cell r="V12640">
            <v>0</v>
          </cell>
        </row>
        <row r="12641">
          <cell r="A12641" t="str">
            <v>SILKEBORG</v>
          </cell>
          <cell r="C12641" t="str">
            <v>TELETAXI</v>
          </cell>
          <cell r="I12641" t="str">
            <v>Ture</v>
          </cell>
          <cell r="V12641">
            <v>1</v>
          </cell>
        </row>
        <row r="12642">
          <cell r="A12642" t="str">
            <v>SILKEBORG</v>
          </cell>
          <cell r="C12642" t="str">
            <v>TELETAXI</v>
          </cell>
          <cell r="I12642" t="str">
            <v>Rejselængde</v>
          </cell>
          <cell r="V12642">
            <v>10</v>
          </cell>
        </row>
        <row r="12643">
          <cell r="A12643" t="str">
            <v>SILKEBORG</v>
          </cell>
          <cell r="C12643" t="str">
            <v>TELETAXI</v>
          </cell>
          <cell r="I12643" t="str">
            <v>Passagerer</v>
          </cell>
          <cell r="V12643">
            <v>1</v>
          </cell>
        </row>
        <row r="12644">
          <cell r="A12644" t="str">
            <v>SILKEBORG</v>
          </cell>
          <cell r="C12644" t="str">
            <v>TELETAXI</v>
          </cell>
          <cell r="I12644" t="str">
            <v>Netto</v>
          </cell>
          <cell r="V12644">
            <v>2547.6400000000003</v>
          </cell>
        </row>
        <row r="12645">
          <cell r="A12645" t="str">
            <v>SILKEBORG</v>
          </cell>
          <cell r="C12645" t="str">
            <v>TELETAXI</v>
          </cell>
          <cell r="I12645" t="str">
            <v>Adm.omk</v>
          </cell>
          <cell r="V12645">
            <v>418.07999999999981</v>
          </cell>
        </row>
        <row r="12646">
          <cell r="A12646" t="str">
            <v>SILKEBORG</v>
          </cell>
          <cell r="C12646" t="str">
            <v>TELETAXI</v>
          </cell>
          <cell r="I12646" t="str">
            <v>EB</v>
          </cell>
          <cell r="V12646">
            <v>530</v>
          </cell>
        </row>
        <row r="12647">
          <cell r="A12647" t="str">
            <v>SILKEBORG</v>
          </cell>
          <cell r="C12647" t="str">
            <v>TELETAXI</v>
          </cell>
          <cell r="I12647" t="str">
            <v>Ture</v>
          </cell>
          <cell r="V12647">
            <v>13</v>
          </cell>
        </row>
        <row r="12648">
          <cell r="A12648" t="str">
            <v>SILKEBORG</v>
          </cell>
          <cell r="C12648" t="str">
            <v>TELETAXI</v>
          </cell>
          <cell r="I12648" t="str">
            <v>Rejselængde</v>
          </cell>
          <cell r="V12648">
            <v>112</v>
          </cell>
        </row>
        <row r="12649">
          <cell r="A12649" t="str">
            <v>SILKEBORG</v>
          </cell>
          <cell r="C12649" t="str">
            <v>TELETAXI</v>
          </cell>
          <cell r="I12649" t="str">
            <v>Passagerer</v>
          </cell>
          <cell r="V12649">
            <v>17</v>
          </cell>
        </row>
        <row r="12650">
          <cell r="A12650" t="str">
            <v>SILKEBORG</v>
          </cell>
          <cell r="C12650" t="str">
            <v>TELETAXI</v>
          </cell>
          <cell r="I12650" t="str">
            <v>Netto</v>
          </cell>
          <cell r="V12650">
            <v>14700.94</v>
          </cell>
        </row>
        <row r="12651">
          <cell r="A12651" t="str">
            <v>SILKEBORG</v>
          </cell>
          <cell r="C12651" t="str">
            <v>TELETAXI</v>
          </cell>
          <cell r="I12651" t="str">
            <v>Adm.omk</v>
          </cell>
          <cell r="V12651">
            <v>2154.7200000000003</v>
          </cell>
        </row>
        <row r="12652">
          <cell r="A12652" t="str">
            <v>SILKEBORG</v>
          </cell>
          <cell r="C12652" t="str">
            <v>TELETAXI</v>
          </cell>
          <cell r="I12652" t="str">
            <v>EB</v>
          </cell>
          <cell r="V12652">
            <v>147</v>
          </cell>
        </row>
        <row r="12653">
          <cell r="A12653" t="str">
            <v>SILKEBORG</v>
          </cell>
          <cell r="C12653" t="str">
            <v>TELETAXI</v>
          </cell>
          <cell r="I12653" t="str">
            <v>Ture</v>
          </cell>
          <cell r="V12653">
            <v>67</v>
          </cell>
        </row>
        <row r="12654">
          <cell r="A12654" t="str">
            <v>SILKEBORG</v>
          </cell>
          <cell r="C12654" t="str">
            <v>TELETAXI</v>
          </cell>
          <cell r="I12654" t="str">
            <v>Rejselængde</v>
          </cell>
          <cell r="V12654">
            <v>664</v>
          </cell>
        </row>
        <row r="12655">
          <cell r="A12655" t="str">
            <v>SILKEBORG</v>
          </cell>
          <cell r="C12655" t="str">
            <v>TELETAXI</v>
          </cell>
          <cell r="I12655" t="str">
            <v>Passagerer</v>
          </cell>
          <cell r="V12655">
            <v>71</v>
          </cell>
        </row>
        <row r="12656">
          <cell r="A12656" t="str">
            <v>SILKEBORG</v>
          </cell>
          <cell r="C12656" t="str">
            <v>TELETAXI</v>
          </cell>
          <cell r="I12656" t="str">
            <v>Netto</v>
          </cell>
          <cell r="V12656">
            <v>248.22</v>
          </cell>
        </row>
        <row r="12657">
          <cell r="A12657" t="str">
            <v>SILKEBORG</v>
          </cell>
          <cell r="C12657" t="str">
            <v>TELETAXI</v>
          </cell>
          <cell r="I12657" t="str">
            <v>Adm.omk</v>
          </cell>
          <cell r="V12657">
            <v>32.159999999999997</v>
          </cell>
        </row>
        <row r="12658">
          <cell r="A12658" t="str">
            <v>SILKEBORG</v>
          </cell>
          <cell r="C12658" t="str">
            <v>TELETAXI</v>
          </cell>
          <cell r="I12658" t="str">
            <v>EB</v>
          </cell>
          <cell r="V12658">
            <v>54</v>
          </cell>
        </row>
        <row r="12659">
          <cell r="A12659" t="str">
            <v>SILKEBORG</v>
          </cell>
          <cell r="C12659" t="str">
            <v>TELETAXI</v>
          </cell>
          <cell r="I12659" t="str">
            <v>Ture</v>
          </cell>
          <cell r="V12659">
            <v>1</v>
          </cell>
        </row>
        <row r="12660">
          <cell r="A12660" t="str">
            <v>SILKEBORG</v>
          </cell>
          <cell r="C12660" t="str">
            <v>TELETAXI</v>
          </cell>
          <cell r="I12660" t="str">
            <v>Rejselængde</v>
          </cell>
          <cell r="V12660">
            <v>16</v>
          </cell>
        </row>
        <row r="12661">
          <cell r="A12661" t="str">
            <v>SILKEBORG</v>
          </cell>
          <cell r="C12661" t="str">
            <v>TELETAXI</v>
          </cell>
          <cell r="I12661" t="str">
            <v>Passagerer</v>
          </cell>
          <cell r="V12661">
            <v>1</v>
          </cell>
        </row>
        <row r="12662">
          <cell r="A12662" t="str">
            <v>SILKEBORG</v>
          </cell>
          <cell r="C12662" t="str">
            <v>TELETAXI</v>
          </cell>
          <cell r="I12662" t="str">
            <v>Netto</v>
          </cell>
          <cell r="V12662">
            <v>72.62</v>
          </cell>
        </row>
        <row r="12663">
          <cell r="A12663" t="str">
            <v>SILKEBORG</v>
          </cell>
          <cell r="C12663" t="str">
            <v>TELETAXI</v>
          </cell>
          <cell r="I12663" t="str">
            <v>Adm.omk</v>
          </cell>
          <cell r="V12663">
            <v>32.159999999999997</v>
          </cell>
        </row>
        <row r="12664">
          <cell r="A12664" t="str">
            <v>SILKEBORG</v>
          </cell>
          <cell r="C12664" t="str">
            <v>TELETAXI</v>
          </cell>
          <cell r="I12664" t="str">
            <v>EB</v>
          </cell>
          <cell r="V12664">
            <v>0</v>
          </cell>
        </row>
        <row r="12665">
          <cell r="A12665" t="str">
            <v>SILKEBORG</v>
          </cell>
          <cell r="C12665" t="str">
            <v>TELETAXI</v>
          </cell>
          <cell r="I12665" t="str">
            <v>Ture</v>
          </cell>
          <cell r="V12665">
            <v>1</v>
          </cell>
        </row>
        <row r="12666">
          <cell r="A12666" t="str">
            <v>SILKEBORG</v>
          </cell>
          <cell r="C12666" t="str">
            <v>TELETAXI</v>
          </cell>
          <cell r="I12666" t="str">
            <v>Rejselængde</v>
          </cell>
          <cell r="V12666">
            <v>0</v>
          </cell>
        </row>
        <row r="12667">
          <cell r="A12667" t="str">
            <v>SILKEBORG</v>
          </cell>
          <cell r="C12667" t="str">
            <v>TELETAXI</v>
          </cell>
          <cell r="I12667" t="str">
            <v>Passagerer</v>
          </cell>
          <cell r="V12667">
            <v>1</v>
          </cell>
        </row>
        <row r="12668">
          <cell r="A12668" t="str">
            <v>SILKEBORG</v>
          </cell>
          <cell r="C12668" t="str">
            <v>TELETAXI</v>
          </cell>
          <cell r="I12668" t="str">
            <v>Netto</v>
          </cell>
          <cell r="V12668">
            <v>2274.8999999999996</v>
          </cell>
        </row>
        <row r="12669">
          <cell r="A12669" t="str">
            <v>SILKEBORG</v>
          </cell>
          <cell r="C12669" t="str">
            <v>TELETAXI</v>
          </cell>
          <cell r="I12669" t="str">
            <v>Adm.omk</v>
          </cell>
          <cell r="V12669">
            <v>225.12</v>
          </cell>
        </row>
        <row r="12670">
          <cell r="A12670" t="str">
            <v>SILKEBORG</v>
          </cell>
          <cell r="C12670" t="str">
            <v>TELETAXI</v>
          </cell>
          <cell r="I12670" t="str">
            <v>EB</v>
          </cell>
          <cell r="V12670">
            <v>0</v>
          </cell>
        </row>
        <row r="12671">
          <cell r="A12671" t="str">
            <v>SILKEBORG</v>
          </cell>
          <cell r="C12671" t="str">
            <v>TELETAXI</v>
          </cell>
          <cell r="I12671" t="str">
            <v>Ture</v>
          </cell>
          <cell r="V12671">
            <v>7</v>
          </cell>
        </row>
        <row r="12672">
          <cell r="A12672" t="str">
            <v>SILKEBORG</v>
          </cell>
          <cell r="C12672" t="str">
            <v>TELETAXI</v>
          </cell>
          <cell r="I12672" t="str">
            <v>Rejselængde</v>
          </cell>
          <cell r="V12672">
            <v>114</v>
          </cell>
        </row>
        <row r="12673">
          <cell r="A12673" t="str">
            <v>SILKEBORG</v>
          </cell>
          <cell r="C12673" t="str">
            <v>TELETAXI</v>
          </cell>
          <cell r="I12673" t="str">
            <v>Passagerer</v>
          </cell>
          <cell r="V12673">
            <v>8</v>
          </cell>
        </row>
        <row r="12674">
          <cell r="A12674" t="str">
            <v>SILKEBORG</v>
          </cell>
          <cell r="C12674" t="str">
            <v>TELETAXI</v>
          </cell>
          <cell r="I12674" t="str">
            <v>Netto</v>
          </cell>
          <cell r="V12674">
            <v>2044.68</v>
          </cell>
        </row>
        <row r="12675">
          <cell r="A12675" t="str">
            <v>SILKEBORG</v>
          </cell>
          <cell r="C12675" t="str">
            <v>TELETAXI</v>
          </cell>
          <cell r="I12675" t="str">
            <v>Adm.omk</v>
          </cell>
          <cell r="V12675">
            <v>64.319999999999993</v>
          </cell>
        </row>
        <row r="12676">
          <cell r="A12676" t="str">
            <v>SILKEBORG</v>
          </cell>
          <cell r="C12676" t="str">
            <v>TELETAXI</v>
          </cell>
          <cell r="I12676" t="str">
            <v>EB</v>
          </cell>
          <cell r="V12676">
            <v>0</v>
          </cell>
        </row>
        <row r="12677">
          <cell r="A12677" t="str">
            <v>SILKEBORG</v>
          </cell>
          <cell r="C12677" t="str">
            <v>TELETAXI</v>
          </cell>
          <cell r="I12677" t="str">
            <v>Ture</v>
          </cell>
          <cell r="V12677">
            <v>2</v>
          </cell>
        </row>
        <row r="12678">
          <cell r="A12678" t="str">
            <v>SILKEBORG</v>
          </cell>
          <cell r="C12678" t="str">
            <v>TELETAXI</v>
          </cell>
          <cell r="I12678" t="str">
            <v>Rejselængde</v>
          </cell>
          <cell r="V12678">
            <v>38</v>
          </cell>
        </row>
        <row r="12679">
          <cell r="A12679" t="str">
            <v>SILKEBORG</v>
          </cell>
          <cell r="C12679" t="str">
            <v>TELETAXI</v>
          </cell>
          <cell r="I12679" t="str">
            <v>Passagerer</v>
          </cell>
          <cell r="V12679">
            <v>3</v>
          </cell>
        </row>
        <row r="12680">
          <cell r="A12680" t="str">
            <v>SILKEBORG</v>
          </cell>
          <cell r="C12680" t="str">
            <v>TELETAXI</v>
          </cell>
          <cell r="I12680" t="str">
            <v>Netto</v>
          </cell>
          <cell r="V12680">
            <v>791.29000000000008</v>
          </cell>
        </row>
        <row r="12681">
          <cell r="A12681" t="str">
            <v>SILKEBORG</v>
          </cell>
          <cell r="C12681" t="str">
            <v>TELETAXI</v>
          </cell>
          <cell r="I12681" t="str">
            <v>Adm.omk</v>
          </cell>
          <cell r="V12681">
            <v>128.63999999999999</v>
          </cell>
        </row>
        <row r="12682">
          <cell r="A12682" t="str">
            <v>SILKEBORG</v>
          </cell>
          <cell r="C12682" t="str">
            <v>TELETAXI</v>
          </cell>
          <cell r="I12682" t="str">
            <v>EB</v>
          </cell>
          <cell r="V12682">
            <v>116</v>
          </cell>
        </row>
        <row r="12683">
          <cell r="A12683" t="str">
            <v>SILKEBORG</v>
          </cell>
          <cell r="C12683" t="str">
            <v>TELETAXI</v>
          </cell>
          <cell r="I12683" t="str">
            <v>Ture</v>
          </cell>
          <cell r="V12683">
            <v>4</v>
          </cell>
        </row>
        <row r="12684">
          <cell r="A12684" t="str">
            <v>SILKEBORG</v>
          </cell>
          <cell r="C12684" t="str">
            <v>TELETAXI</v>
          </cell>
          <cell r="I12684" t="str">
            <v>Rejselængde</v>
          </cell>
          <cell r="V12684">
            <v>55</v>
          </cell>
        </row>
        <row r="12685">
          <cell r="A12685" t="str">
            <v>SILKEBORG</v>
          </cell>
          <cell r="C12685" t="str">
            <v>TELETAXI</v>
          </cell>
          <cell r="I12685" t="str">
            <v>Passagerer</v>
          </cell>
          <cell r="V12685">
            <v>4</v>
          </cell>
        </row>
        <row r="12686">
          <cell r="A12686" t="str">
            <v>SILKEBORG</v>
          </cell>
          <cell r="C12686" t="str">
            <v>TELETAXI</v>
          </cell>
          <cell r="I12686" t="str">
            <v>Netto</v>
          </cell>
          <cell r="V12686">
            <v>1858.5299999999997</v>
          </cell>
        </row>
        <row r="12687">
          <cell r="A12687" t="str">
            <v>SILKEBORG</v>
          </cell>
          <cell r="C12687" t="str">
            <v>TELETAXI</v>
          </cell>
          <cell r="I12687" t="str">
            <v>Adm.omk</v>
          </cell>
          <cell r="V12687">
            <v>128.63999999999999</v>
          </cell>
        </row>
        <row r="12688">
          <cell r="A12688" t="str">
            <v>SILKEBORG</v>
          </cell>
          <cell r="C12688" t="str">
            <v>TELETAXI</v>
          </cell>
          <cell r="I12688" t="str">
            <v>EB</v>
          </cell>
          <cell r="V12688">
            <v>0</v>
          </cell>
        </row>
        <row r="12689">
          <cell r="A12689" t="str">
            <v>SILKEBORG</v>
          </cell>
          <cell r="C12689" t="str">
            <v>TELETAXI</v>
          </cell>
          <cell r="I12689" t="str">
            <v>Ture</v>
          </cell>
          <cell r="V12689">
            <v>4</v>
          </cell>
        </row>
        <row r="12690">
          <cell r="A12690" t="str">
            <v>SILKEBORG</v>
          </cell>
          <cell r="C12690" t="str">
            <v>TELETAXI</v>
          </cell>
          <cell r="I12690" t="str">
            <v>Rejselængde</v>
          </cell>
          <cell r="V12690">
            <v>76</v>
          </cell>
        </row>
        <row r="12691">
          <cell r="A12691" t="str">
            <v>SILKEBORG</v>
          </cell>
          <cell r="C12691" t="str">
            <v>TELETAXI</v>
          </cell>
          <cell r="I12691" t="str">
            <v>Passagerer</v>
          </cell>
          <cell r="V12691">
            <v>5</v>
          </cell>
        </row>
        <row r="12692">
          <cell r="A12692" t="str">
            <v>SILKEBORG</v>
          </cell>
          <cell r="C12692" t="str">
            <v>TELETAXI</v>
          </cell>
          <cell r="I12692" t="str">
            <v>Netto</v>
          </cell>
          <cell r="V12692">
            <v>1809.9499999999998</v>
          </cell>
        </row>
        <row r="12693">
          <cell r="A12693" t="str">
            <v>SILKEBORG</v>
          </cell>
          <cell r="C12693" t="str">
            <v>TELETAXI</v>
          </cell>
          <cell r="I12693" t="str">
            <v>Adm.omk</v>
          </cell>
          <cell r="V12693">
            <v>192.95999999999998</v>
          </cell>
        </row>
        <row r="12694">
          <cell r="A12694" t="str">
            <v>SILKEBORG</v>
          </cell>
          <cell r="C12694" t="str">
            <v>TELETAXI</v>
          </cell>
          <cell r="I12694" t="str">
            <v>EB</v>
          </cell>
          <cell r="V12694">
            <v>235</v>
          </cell>
        </row>
        <row r="12695">
          <cell r="A12695" t="str">
            <v>SILKEBORG</v>
          </cell>
          <cell r="C12695" t="str">
            <v>TELETAXI</v>
          </cell>
          <cell r="I12695" t="str">
            <v>Ture</v>
          </cell>
          <cell r="V12695">
            <v>6</v>
          </cell>
        </row>
        <row r="12696">
          <cell r="A12696" t="str">
            <v>SILKEBORG</v>
          </cell>
          <cell r="C12696" t="str">
            <v>TELETAXI</v>
          </cell>
          <cell r="I12696" t="str">
            <v>Rejselængde</v>
          </cell>
          <cell r="V12696">
            <v>67</v>
          </cell>
        </row>
        <row r="12697">
          <cell r="A12697" t="str">
            <v>SILKEBORG</v>
          </cell>
          <cell r="C12697" t="str">
            <v>TELETAXI</v>
          </cell>
          <cell r="I12697" t="str">
            <v>Passagerer</v>
          </cell>
          <cell r="V12697">
            <v>9</v>
          </cell>
        </row>
        <row r="12698">
          <cell r="A12698" t="str">
            <v>SILKEBORG</v>
          </cell>
          <cell r="C12698" t="str">
            <v>TELETAXI</v>
          </cell>
          <cell r="I12698" t="str">
            <v>Netto</v>
          </cell>
          <cell r="V12698">
            <v>9898.869999999999</v>
          </cell>
        </row>
        <row r="12699">
          <cell r="A12699" t="str">
            <v>SILKEBORG</v>
          </cell>
          <cell r="C12699" t="str">
            <v>TELETAXI</v>
          </cell>
          <cell r="I12699" t="str">
            <v>Adm.omk</v>
          </cell>
          <cell r="V12699">
            <v>1254.24</v>
          </cell>
        </row>
        <row r="12700">
          <cell r="A12700" t="str">
            <v>SILKEBORG</v>
          </cell>
          <cell r="C12700" t="str">
            <v>TELETAXI</v>
          </cell>
          <cell r="I12700" t="str">
            <v>EB</v>
          </cell>
          <cell r="V12700">
            <v>522</v>
          </cell>
        </row>
        <row r="12701">
          <cell r="A12701" t="str">
            <v>SILKEBORG</v>
          </cell>
          <cell r="C12701" t="str">
            <v>TELETAXI</v>
          </cell>
          <cell r="I12701" t="str">
            <v>Ture</v>
          </cell>
          <cell r="V12701">
            <v>39</v>
          </cell>
        </row>
        <row r="12702">
          <cell r="A12702" t="str">
            <v>SILKEBORG</v>
          </cell>
          <cell r="C12702" t="str">
            <v>TELETAXI</v>
          </cell>
          <cell r="I12702" t="str">
            <v>Rejselængde</v>
          </cell>
          <cell r="V12702">
            <v>520</v>
          </cell>
        </row>
        <row r="12703">
          <cell r="A12703" t="str">
            <v>SILKEBORG</v>
          </cell>
          <cell r="C12703" t="str">
            <v>TELETAXI</v>
          </cell>
          <cell r="I12703" t="str">
            <v>Passagerer</v>
          </cell>
          <cell r="V12703">
            <v>47</v>
          </cell>
        </row>
        <row r="12704">
          <cell r="A12704" t="str">
            <v>SILKEBORG</v>
          </cell>
          <cell r="C12704" t="str">
            <v>TELETAXI</v>
          </cell>
          <cell r="I12704" t="str">
            <v>Netto</v>
          </cell>
          <cell r="V12704">
            <v>193.72</v>
          </cell>
        </row>
        <row r="12705">
          <cell r="A12705" t="str">
            <v>SILKEBORG</v>
          </cell>
          <cell r="C12705" t="str">
            <v>TELETAXI</v>
          </cell>
          <cell r="I12705" t="str">
            <v>Adm.omk</v>
          </cell>
          <cell r="V12705">
            <v>32.159999999999997</v>
          </cell>
        </row>
        <row r="12706">
          <cell r="A12706" t="str">
            <v>SILKEBORG</v>
          </cell>
          <cell r="C12706" t="str">
            <v>TELETAXI</v>
          </cell>
          <cell r="I12706" t="str">
            <v>EB</v>
          </cell>
          <cell r="V12706">
            <v>0</v>
          </cell>
        </row>
        <row r="12707">
          <cell r="A12707" t="str">
            <v>SILKEBORG</v>
          </cell>
          <cell r="C12707" t="str">
            <v>TELETAXI</v>
          </cell>
          <cell r="I12707" t="str">
            <v>Ture</v>
          </cell>
          <cell r="V12707">
            <v>1</v>
          </cell>
        </row>
        <row r="12708">
          <cell r="A12708" t="str">
            <v>SILKEBORG</v>
          </cell>
          <cell r="C12708" t="str">
            <v>TELETAXI</v>
          </cell>
          <cell r="I12708" t="str">
            <v>Rejselængde</v>
          </cell>
          <cell r="V12708">
            <v>6</v>
          </cell>
        </row>
        <row r="12709">
          <cell r="A12709" t="str">
            <v>SILKEBORG</v>
          </cell>
          <cell r="C12709" t="str">
            <v>TELETAXI</v>
          </cell>
          <cell r="I12709" t="str">
            <v>Passagerer</v>
          </cell>
          <cell r="V12709">
            <v>1</v>
          </cell>
        </row>
        <row r="12710">
          <cell r="A12710" t="str">
            <v>SILKEBORG</v>
          </cell>
          <cell r="C12710" t="str">
            <v>TELETAXI</v>
          </cell>
          <cell r="I12710" t="str">
            <v>Netto</v>
          </cell>
          <cell r="V12710">
            <v>925.03</v>
          </cell>
        </row>
        <row r="12711">
          <cell r="A12711" t="str">
            <v>SILKEBORG</v>
          </cell>
          <cell r="C12711" t="str">
            <v>TELETAXI</v>
          </cell>
          <cell r="I12711" t="str">
            <v>Adm.omk</v>
          </cell>
          <cell r="V12711">
            <v>192.95999999999998</v>
          </cell>
        </row>
        <row r="12712">
          <cell r="A12712" t="str">
            <v>SILKEBORG</v>
          </cell>
          <cell r="C12712" t="str">
            <v>TELETAXI</v>
          </cell>
          <cell r="I12712" t="str">
            <v>EB</v>
          </cell>
          <cell r="V12712">
            <v>168</v>
          </cell>
        </row>
        <row r="12713">
          <cell r="A12713" t="str">
            <v>SILKEBORG</v>
          </cell>
          <cell r="C12713" t="str">
            <v>TELETAXI</v>
          </cell>
          <cell r="I12713" t="str">
            <v>Ture</v>
          </cell>
          <cell r="V12713">
            <v>6</v>
          </cell>
        </row>
        <row r="12714">
          <cell r="A12714" t="str">
            <v>SILKEBORG</v>
          </cell>
          <cell r="C12714" t="str">
            <v>TELETAXI</v>
          </cell>
          <cell r="I12714" t="str">
            <v>Rejselængde</v>
          </cell>
          <cell r="V12714">
            <v>30</v>
          </cell>
        </row>
        <row r="12715">
          <cell r="A12715" t="str">
            <v>SILKEBORG</v>
          </cell>
          <cell r="C12715" t="str">
            <v>TELETAXI</v>
          </cell>
          <cell r="I12715" t="str">
            <v>Passagerer</v>
          </cell>
          <cell r="V12715">
            <v>10</v>
          </cell>
        </row>
        <row r="12716">
          <cell r="A12716" t="str">
            <v>SILKEBORG</v>
          </cell>
          <cell r="C12716" t="str">
            <v>TELETAXI</v>
          </cell>
          <cell r="I12716" t="str">
            <v>Netto</v>
          </cell>
          <cell r="V12716">
            <v>699.91000000000008</v>
          </cell>
        </row>
        <row r="12717">
          <cell r="A12717" t="str">
            <v>SILKEBORG</v>
          </cell>
          <cell r="C12717" t="str">
            <v>TELETAXI</v>
          </cell>
          <cell r="I12717" t="str">
            <v>Adm.omk</v>
          </cell>
          <cell r="V12717">
            <v>160.79999999999998</v>
          </cell>
        </row>
        <row r="12718">
          <cell r="A12718" t="str">
            <v>SILKEBORG</v>
          </cell>
          <cell r="C12718" t="str">
            <v>TELETAXI</v>
          </cell>
          <cell r="I12718" t="str">
            <v>EB</v>
          </cell>
          <cell r="V12718">
            <v>264</v>
          </cell>
        </row>
        <row r="12719">
          <cell r="A12719" t="str">
            <v>SILKEBORG</v>
          </cell>
          <cell r="C12719" t="str">
            <v>TELETAXI</v>
          </cell>
          <cell r="I12719" t="str">
            <v>Ture</v>
          </cell>
          <cell r="V12719">
            <v>5</v>
          </cell>
        </row>
        <row r="12720">
          <cell r="A12720" t="str">
            <v>SILKEBORG</v>
          </cell>
          <cell r="C12720" t="str">
            <v>TELETAXI</v>
          </cell>
          <cell r="I12720" t="str">
            <v>Rejselængde</v>
          </cell>
          <cell r="V12720">
            <v>46</v>
          </cell>
        </row>
        <row r="12721">
          <cell r="A12721" t="str">
            <v>SILKEBORG</v>
          </cell>
          <cell r="C12721" t="str">
            <v>TELETAXI</v>
          </cell>
          <cell r="I12721" t="str">
            <v>Passagerer</v>
          </cell>
          <cell r="V12721">
            <v>10</v>
          </cell>
        </row>
        <row r="12722">
          <cell r="A12722" t="str">
            <v>SILKEBORG</v>
          </cell>
          <cell r="C12722" t="str">
            <v>TELETAXI</v>
          </cell>
          <cell r="I12722" t="str">
            <v>Netto</v>
          </cell>
          <cell r="V12722">
            <v>4932.6000000000004</v>
          </cell>
        </row>
        <row r="12723">
          <cell r="A12723" t="str">
            <v>SILKEBORG</v>
          </cell>
          <cell r="C12723" t="str">
            <v>TELETAXI</v>
          </cell>
          <cell r="I12723" t="str">
            <v>Adm.omk</v>
          </cell>
          <cell r="V12723">
            <v>868.31999999999994</v>
          </cell>
        </row>
        <row r="12724">
          <cell r="A12724" t="str">
            <v>SILKEBORG</v>
          </cell>
          <cell r="C12724" t="str">
            <v>TELETAXI</v>
          </cell>
          <cell r="I12724" t="str">
            <v>EB</v>
          </cell>
          <cell r="V12724">
            <v>48</v>
          </cell>
        </row>
        <row r="12725">
          <cell r="A12725" t="str">
            <v>SILKEBORG</v>
          </cell>
          <cell r="C12725" t="str">
            <v>TELETAXI</v>
          </cell>
          <cell r="I12725" t="str">
            <v>Ture</v>
          </cell>
          <cell r="V12725">
            <v>27</v>
          </cell>
        </row>
        <row r="12726">
          <cell r="A12726" t="str">
            <v>SILKEBORG</v>
          </cell>
          <cell r="C12726" t="str">
            <v>TELETAXI</v>
          </cell>
          <cell r="I12726" t="str">
            <v>Rejselængde</v>
          </cell>
          <cell r="V12726">
            <v>224</v>
          </cell>
        </row>
        <row r="12727">
          <cell r="A12727" t="str">
            <v>SILKEBORG</v>
          </cell>
          <cell r="C12727" t="str">
            <v>TELETAXI</v>
          </cell>
          <cell r="I12727" t="str">
            <v>Passagerer</v>
          </cell>
          <cell r="V12727">
            <v>27</v>
          </cell>
        </row>
        <row r="12728">
          <cell r="A12728" t="str">
            <v>SILKEBORG</v>
          </cell>
          <cell r="C12728" t="str">
            <v>HANDICAP</v>
          </cell>
          <cell r="I12728" t="str">
            <v>Netto</v>
          </cell>
          <cell r="V12728">
            <v>13673.35</v>
          </cell>
        </row>
        <row r="12729">
          <cell r="A12729" t="str">
            <v>SILKEBORG</v>
          </cell>
          <cell r="C12729" t="str">
            <v>HANDICAP</v>
          </cell>
          <cell r="I12729" t="str">
            <v>Adm.omk</v>
          </cell>
          <cell r="V12729">
            <v>0</v>
          </cell>
        </row>
        <row r="12730">
          <cell r="A12730" t="str">
            <v>SILKEBORG</v>
          </cell>
          <cell r="C12730" t="str">
            <v>HANDICAP</v>
          </cell>
          <cell r="I12730" t="str">
            <v>EB</v>
          </cell>
          <cell r="V12730">
            <v>2112</v>
          </cell>
        </row>
        <row r="12731">
          <cell r="A12731" t="str">
            <v>SILKEBORG</v>
          </cell>
          <cell r="C12731" t="str">
            <v>HANDICAP</v>
          </cell>
          <cell r="I12731" t="str">
            <v>Ture</v>
          </cell>
          <cell r="V12731">
            <v>21</v>
          </cell>
        </row>
        <row r="12732">
          <cell r="A12732" t="str">
            <v>SILKEBORG</v>
          </cell>
          <cell r="C12732" t="str">
            <v>HANDICAP</v>
          </cell>
          <cell r="I12732" t="str">
            <v>Rejselængde</v>
          </cell>
          <cell r="V12732">
            <v>562</v>
          </cell>
        </row>
        <row r="12733">
          <cell r="A12733" t="str">
            <v>SILKEBORG</v>
          </cell>
          <cell r="C12733" t="str">
            <v>HANDICAP</v>
          </cell>
          <cell r="I12733" t="str">
            <v>Passagerer</v>
          </cell>
          <cell r="V12733">
            <v>27</v>
          </cell>
        </row>
        <row r="12734">
          <cell r="A12734" t="str">
            <v>SILKEBORG</v>
          </cell>
          <cell r="C12734" t="str">
            <v>HANDICAP</v>
          </cell>
          <cell r="I12734" t="str">
            <v>Netto</v>
          </cell>
          <cell r="V12734">
            <v>6486.56</v>
          </cell>
        </row>
        <row r="12735">
          <cell r="A12735" t="str">
            <v>SILKEBORG</v>
          </cell>
          <cell r="C12735" t="str">
            <v>HANDICAP</v>
          </cell>
          <cell r="I12735" t="str">
            <v>Adm.omk</v>
          </cell>
          <cell r="V12735">
            <v>0</v>
          </cell>
        </row>
        <row r="12736">
          <cell r="A12736" t="str">
            <v>SILKEBORG</v>
          </cell>
          <cell r="C12736" t="str">
            <v>HANDICAP</v>
          </cell>
          <cell r="I12736" t="str">
            <v>EB</v>
          </cell>
          <cell r="V12736">
            <v>2238</v>
          </cell>
        </row>
        <row r="12737">
          <cell r="A12737" t="str">
            <v>SILKEBORG</v>
          </cell>
          <cell r="C12737" t="str">
            <v>HANDICAP</v>
          </cell>
          <cell r="I12737" t="str">
            <v>Ture</v>
          </cell>
          <cell r="V12737">
            <v>26</v>
          </cell>
        </row>
        <row r="12738">
          <cell r="A12738" t="str">
            <v>SILKEBORG</v>
          </cell>
          <cell r="C12738" t="str">
            <v>HANDICAP</v>
          </cell>
          <cell r="I12738" t="str">
            <v>Rejselængde</v>
          </cell>
          <cell r="V12738">
            <v>528</v>
          </cell>
        </row>
        <row r="12739">
          <cell r="A12739" t="str">
            <v>SILKEBORG</v>
          </cell>
          <cell r="C12739" t="str">
            <v>HANDICAP</v>
          </cell>
          <cell r="I12739" t="str">
            <v>Passagerer</v>
          </cell>
          <cell r="V12739">
            <v>27</v>
          </cell>
        </row>
        <row r="12740">
          <cell r="A12740" t="str">
            <v>SILKEBORG</v>
          </cell>
          <cell r="C12740" t="str">
            <v>HANDICAP</v>
          </cell>
          <cell r="I12740" t="str">
            <v>Netto</v>
          </cell>
          <cell r="V12740">
            <v>24496.89</v>
          </cell>
        </row>
        <row r="12741">
          <cell r="A12741" t="str">
            <v>SILKEBORG</v>
          </cell>
          <cell r="C12741" t="str">
            <v>HANDICAP</v>
          </cell>
          <cell r="I12741" t="str">
            <v>Adm.omk</v>
          </cell>
          <cell r="V12741">
            <v>0</v>
          </cell>
        </row>
        <row r="12742">
          <cell r="A12742" t="str">
            <v>SILKEBORG</v>
          </cell>
          <cell r="C12742" t="str">
            <v>HANDICAP</v>
          </cell>
          <cell r="I12742" t="str">
            <v>EB</v>
          </cell>
          <cell r="V12742">
            <v>3882</v>
          </cell>
        </row>
        <row r="12743">
          <cell r="A12743" t="str">
            <v>SILKEBORG</v>
          </cell>
          <cell r="C12743" t="str">
            <v>HANDICAP</v>
          </cell>
          <cell r="I12743" t="str">
            <v>Ture</v>
          </cell>
          <cell r="V12743">
            <v>48</v>
          </cell>
        </row>
        <row r="12744">
          <cell r="A12744" t="str">
            <v>SILKEBORG</v>
          </cell>
          <cell r="C12744" t="str">
            <v>HANDICAP</v>
          </cell>
          <cell r="I12744" t="str">
            <v>Rejselængde</v>
          </cell>
          <cell r="V12744">
            <v>956</v>
          </cell>
        </row>
        <row r="12745">
          <cell r="A12745" t="str">
            <v>SILKEBORG</v>
          </cell>
          <cell r="C12745" t="str">
            <v>HANDICAP</v>
          </cell>
          <cell r="I12745" t="str">
            <v>Passagerer</v>
          </cell>
          <cell r="V12745">
            <v>59</v>
          </cell>
        </row>
        <row r="12746">
          <cell r="A12746" t="str">
            <v>SILKEBORG</v>
          </cell>
          <cell r="C12746" t="str">
            <v>HANDICAP</v>
          </cell>
          <cell r="I12746" t="str">
            <v>Netto</v>
          </cell>
          <cell r="V12746">
            <v>9185.2200000000012</v>
          </cell>
        </row>
        <row r="12747">
          <cell r="A12747" t="str">
            <v>SILKEBORG</v>
          </cell>
          <cell r="C12747" t="str">
            <v>HANDICAP</v>
          </cell>
          <cell r="I12747" t="str">
            <v>Adm.omk</v>
          </cell>
          <cell r="V12747">
            <v>0</v>
          </cell>
        </row>
        <row r="12748">
          <cell r="A12748" t="str">
            <v>SILKEBORG</v>
          </cell>
          <cell r="C12748" t="str">
            <v>HANDICAP</v>
          </cell>
          <cell r="I12748" t="str">
            <v>EB</v>
          </cell>
          <cell r="V12748">
            <v>2776</v>
          </cell>
        </row>
        <row r="12749">
          <cell r="A12749" t="str">
            <v>SILKEBORG</v>
          </cell>
          <cell r="C12749" t="str">
            <v>HANDICAP</v>
          </cell>
          <cell r="I12749" t="str">
            <v>Ture</v>
          </cell>
          <cell r="V12749">
            <v>28</v>
          </cell>
        </row>
        <row r="12750">
          <cell r="A12750" t="str">
            <v>SILKEBORG</v>
          </cell>
          <cell r="C12750" t="str">
            <v>HANDICAP</v>
          </cell>
          <cell r="I12750" t="str">
            <v>Rejselængde</v>
          </cell>
          <cell r="V12750">
            <v>694</v>
          </cell>
        </row>
        <row r="12751">
          <cell r="A12751" t="str">
            <v>SILKEBORG</v>
          </cell>
          <cell r="C12751" t="str">
            <v>HANDICAP</v>
          </cell>
          <cell r="I12751" t="str">
            <v>Passagerer</v>
          </cell>
          <cell r="V12751">
            <v>34</v>
          </cell>
        </row>
        <row r="12752">
          <cell r="A12752" t="str">
            <v>SILKEBORG</v>
          </cell>
          <cell r="C12752" t="str">
            <v>HANDICAP</v>
          </cell>
          <cell r="I12752" t="str">
            <v>Netto</v>
          </cell>
          <cell r="V12752">
            <v>2422.25</v>
          </cell>
        </row>
        <row r="12753">
          <cell r="A12753" t="str">
            <v>SILKEBORG</v>
          </cell>
          <cell r="C12753" t="str">
            <v>HANDICAP</v>
          </cell>
          <cell r="I12753" t="str">
            <v>Adm.omk</v>
          </cell>
          <cell r="V12753">
            <v>0</v>
          </cell>
        </row>
        <row r="12754">
          <cell r="A12754" t="str">
            <v>SILKEBORG</v>
          </cell>
          <cell r="C12754" t="str">
            <v>HANDICAP</v>
          </cell>
          <cell r="I12754" t="str">
            <v>EB</v>
          </cell>
          <cell r="V12754">
            <v>280</v>
          </cell>
        </row>
        <row r="12755">
          <cell r="A12755" t="str">
            <v>SILKEBORG</v>
          </cell>
          <cell r="C12755" t="str">
            <v>HANDICAP</v>
          </cell>
          <cell r="I12755" t="str">
            <v>Ture</v>
          </cell>
          <cell r="V12755">
            <v>1</v>
          </cell>
        </row>
        <row r="12756">
          <cell r="A12756" t="str">
            <v>SILKEBORG</v>
          </cell>
          <cell r="C12756" t="str">
            <v>HANDICAP</v>
          </cell>
          <cell r="I12756" t="str">
            <v>Rejselængde</v>
          </cell>
          <cell r="V12756">
            <v>70</v>
          </cell>
        </row>
        <row r="12757">
          <cell r="A12757" t="str">
            <v>SILKEBORG</v>
          </cell>
          <cell r="C12757" t="str">
            <v>HANDICAP</v>
          </cell>
          <cell r="I12757" t="str">
            <v>Passagerer</v>
          </cell>
          <cell r="V12757">
            <v>2</v>
          </cell>
        </row>
        <row r="12758">
          <cell r="A12758" t="str">
            <v>SILKEBORG</v>
          </cell>
          <cell r="C12758" t="str">
            <v>HANDICAP</v>
          </cell>
          <cell r="I12758" t="str">
            <v>Netto</v>
          </cell>
          <cell r="V12758">
            <v>2945.56</v>
          </cell>
        </row>
        <row r="12759">
          <cell r="A12759" t="str">
            <v>SILKEBORG</v>
          </cell>
          <cell r="C12759" t="str">
            <v>HANDICAP</v>
          </cell>
          <cell r="I12759" t="str">
            <v>Adm.omk</v>
          </cell>
          <cell r="V12759">
            <v>0</v>
          </cell>
        </row>
        <row r="12760">
          <cell r="A12760" t="str">
            <v>SILKEBORG</v>
          </cell>
          <cell r="C12760" t="str">
            <v>HANDICAP</v>
          </cell>
          <cell r="I12760" t="str">
            <v>EB</v>
          </cell>
          <cell r="V12760">
            <v>787</v>
          </cell>
        </row>
        <row r="12761">
          <cell r="A12761" t="str">
            <v>SILKEBORG</v>
          </cell>
          <cell r="C12761" t="str">
            <v>HANDICAP</v>
          </cell>
          <cell r="I12761" t="str">
            <v>Ture</v>
          </cell>
          <cell r="V12761">
            <v>3</v>
          </cell>
        </row>
        <row r="12762">
          <cell r="A12762" t="str">
            <v>SILKEBORG</v>
          </cell>
          <cell r="C12762" t="str">
            <v>HANDICAP</v>
          </cell>
          <cell r="I12762" t="str">
            <v>Rejselængde</v>
          </cell>
          <cell r="V12762">
            <v>204</v>
          </cell>
        </row>
        <row r="12763">
          <cell r="A12763" t="str">
            <v>SILKEBORG</v>
          </cell>
          <cell r="C12763" t="str">
            <v>HANDICAP</v>
          </cell>
          <cell r="I12763" t="str">
            <v>Passagerer</v>
          </cell>
          <cell r="V12763">
            <v>4</v>
          </cell>
        </row>
        <row r="12764">
          <cell r="A12764" t="str">
            <v>SILKEBORG</v>
          </cell>
          <cell r="C12764" t="str">
            <v>HANDICAP</v>
          </cell>
          <cell r="I12764" t="str">
            <v>Netto</v>
          </cell>
          <cell r="V12764">
            <v>5243.9600000000009</v>
          </cell>
        </row>
        <row r="12765">
          <cell r="A12765" t="str">
            <v>SILKEBORG</v>
          </cell>
          <cell r="C12765" t="str">
            <v>HANDICAP</v>
          </cell>
          <cell r="I12765" t="str">
            <v>Adm.omk</v>
          </cell>
          <cell r="V12765">
            <v>0</v>
          </cell>
        </row>
        <row r="12766">
          <cell r="A12766" t="str">
            <v>SILKEBORG</v>
          </cell>
          <cell r="C12766" t="str">
            <v>HANDICAP</v>
          </cell>
          <cell r="I12766" t="str">
            <v>EB</v>
          </cell>
          <cell r="V12766">
            <v>1680</v>
          </cell>
        </row>
        <row r="12767">
          <cell r="A12767" t="str">
            <v>SILKEBORG</v>
          </cell>
          <cell r="C12767" t="str">
            <v>HANDICAP</v>
          </cell>
          <cell r="I12767" t="str">
            <v>Ture</v>
          </cell>
          <cell r="V12767">
            <v>6</v>
          </cell>
        </row>
        <row r="12768">
          <cell r="A12768" t="str">
            <v>SILKEBORG</v>
          </cell>
          <cell r="C12768" t="str">
            <v>HANDICAP</v>
          </cell>
          <cell r="I12768" t="str">
            <v>Rejselængde</v>
          </cell>
          <cell r="V12768">
            <v>337</v>
          </cell>
        </row>
        <row r="12769">
          <cell r="A12769" t="str">
            <v>SILKEBORG</v>
          </cell>
          <cell r="C12769" t="str">
            <v>HANDICAP</v>
          </cell>
          <cell r="I12769" t="str">
            <v>Passagerer</v>
          </cell>
          <cell r="V12769">
            <v>13</v>
          </cell>
        </row>
        <row r="12770">
          <cell r="A12770" t="str">
            <v>SILKEBORG</v>
          </cell>
          <cell r="C12770" t="str">
            <v>HANDICAP</v>
          </cell>
          <cell r="I12770" t="str">
            <v>Netto</v>
          </cell>
          <cell r="V12770">
            <v>3562.3700000000003</v>
          </cell>
        </row>
        <row r="12771">
          <cell r="A12771" t="str">
            <v>SILKEBORG</v>
          </cell>
          <cell r="C12771" t="str">
            <v>HANDICAP</v>
          </cell>
          <cell r="I12771" t="str">
            <v>Adm.omk</v>
          </cell>
          <cell r="V12771">
            <v>0</v>
          </cell>
        </row>
        <row r="12772">
          <cell r="A12772" t="str">
            <v>SILKEBORG</v>
          </cell>
          <cell r="C12772" t="str">
            <v>HANDICAP</v>
          </cell>
          <cell r="I12772" t="str">
            <v>EB</v>
          </cell>
          <cell r="V12772">
            <v>1368</v>
          </cell>
        </row>
        <row r="12773">
          <cell r="A12773" t="str">
            <v>SILKEBORG</v>
          </cell>
          <cell r="C12773" t="str">
            <v>HANDICAP</v>
          </cell>
          <cell r="I12773" t="str">
            <v>Ture</v>
          </cell>
          <cell r="V12773">
            <v>6</v>
          </cell>
        </row>
        <row r="12774">
          <cell r="A12774" t="str">
            <v>SILKEBORG</v>
          </cell>
          <cell r="C12774" t="str">
            <v>HANDICAP</v>
          </cell>
          <cell r="I12774" t="str">
            <v>Rejselængde</v>
          </cell>
          <cell r="V12774">
            <v>342</v>
          </cell>
        </row>
        <row r="12775">
          <cell r="A12775" t="str">
            <v>SILKEBORG</v>
          </cell>
          <cell r="C12775" t="str">
            <v>HANDICAP</v>
          </cell>
          <cell r="I12775" t="str">
            <v>Passagerer</v>
          </cell>
          <cell r="V12775">
            <v>6</v>
          </cell>
        </row>
        <row r="12776">
          <cell r="A12776" t="str">
            <v>SILKEBORG</v>
          </cell>
          <cell r="C12776" t="str">
            <v>HANDICAP</v>
          </cell>
          <cell r="I12776" t="str">
            <v>Netto</v>
          </cell>
          <cell r="V12776">
            <v>2523.79</v>
          </cell>
        </row>
        <row r="12777">
          <cell r="A12777" t="str">
            <v>SILKEBORG</v>
          </cell>
          <cell r="C12777" t="str">
            <v>HANDICAP</v>
          </cell>
          <cell r="I12777" t="str">
            <v>Adm.omk</v>
          </cell>
          <cell r="V12777">
            <v>0</v>
          </cell>
        </row>
        <row r="12778">
          <cell r="A12778" t="str">
            <v>SILKEBORG</v>
          </cell>
          <cell r="C12778" t="str">
            <v>HANDICAP</v>
          </cell>
          <cell r="I12778" t="str">
            <v>EB</v>
          </cell>
          <cell r="V12778">
            <v>272</v>
          </cell>
        </row>
        <row r="12779">
          <cell r="A12779" t="str">
            <v>SILKEBORG</v>
          </cell>
          <cell r="C12779" t="str">
            <v>HANDICAP</v>
          </cell>
          <cell r="I12779" t="str">
            <v>Ture</v>
          </cell>
          <cell r="V12779">
            <v>1</v>
          </cell>
        </row>
        <row r="12780">
          <cell r="A12780" t="str">
            <v>SILKEBORG</v>
          </cell>
          <cell r="C12780" t="str">
            <v>HANDICAP</v>
          </cell>
          <cell r="I12780" t="str">
            <v>Rejselængde</v>
          </cell>
          <cell r="V12780">
            <v>68</v>
          </cell>
        </row>
        <row r="12781">
          <cell r="A12781" t="str">
            <v>SILKEBORG</v>
          </cell>
          <cell r="C12781" t="str">
            <v>HANDICAP</v>
          </cell>
          <cell r="I12781" t="str">
            <v>Passagerer</v>
          </cell>
          <cell r="V12781">
            <v>1</v>
          </cell>
        </row>
        <row r="12782">
          <cell r="A12782" t="str">
            <v>SILKEBORG</v>
          </cell>
          <cell r="C12782" t="str">
            <v>HANDICAP</v>
          </cell>
          <cell r="I12782" t="str">
            <v>Netto</v>
          </cell>
          <cell r="V12782">
            <v>629.52</v>
          </cell>
        </row>
        <row r="12783">
          <cell r="A12783" t="str">
            <v>SILKEBORG</v>
          </cell>
          <cell r="C12783" t="str">
            <v>HANDICAP</v>
          </cell>
          <cell r="I12783" t="str">
            <v>Adm.omk</v>
          </cell>
          <cell r="V12783">
            <v>0</v>
          </cell>
        </row>
        <row r="12784">
          <cell r="A12784" t="str">
            <v>SILKEBORG</v>
          </cell>
          <cell r="C12784" t="str">
            <v>HANDICAP</v>
          </cell>
          <cell r="I12784" t="str">
            <v>EB</v>
          </cell>
          <cell r="V12784">
            <v>388</v>
          </cell>
        </row>
        <row r="12785">
          <cell r="A12785" t="str">
            <v>SILKEBORG</v>
          </cell>
          <cell r="C12785" t="str">
            <v>HANDICAP</v>
          </cell>
          <cell r="I12785" t="str">
            <v>Ture</v>
          </cell>
          <cell r="V12785">
            <v>1</v>
          </cell>
        </row>
        <row r="12786">
          <cell r="A12786" t="str">
            <v>SILKEBORG</v>
          </cell>
          <cell r="C12786" t="str">
            <v>HANDICAP</v>
          </cell>
          <cell r="I12786" t="str">
            <v>Rejselængde</v>
          </cell>
          <cell r="V12786">
            <v>97</v>
          </cell>
        </row>
        <row r="12787">
          <cell r="A12787" t="str">
            <v>SILKEBORG</v>
          </cell>
          <cell r="C12787" t="str">
            <v>HANDICAP</v>
          </cell>
          <cell r="I12787" t="str">
            <v>Passagerer</v>
          </cell>
          <cell r="V12787">
            <v>2</v>
          </cell>
        </row>
        <row r="12788">
          <cell r="A12788" t="str">
            <v>SILKEBORG</v>
          </cell>
          <cell r="C12788" t="str">
            <v>HANDICAP</v>
          </cell>
          <cell r="I12788" t="str">
            <v>Netto</v>
          </cell>
          <cell r="V12788">
            <v>394.4</v>
          </cell>
        </row>
        <row r="12789">
          <cell r="A12789" t="str">
            <v>SILKEBORG</v>
          </cell>
          <cell r="C12789" t="str">
            <v>HANDICAP</v>
          </cell>
          <cell r="I12789" t="str">
            <v>Adm.omk</v>
          </cell>
          <cell r="V12789">
            <v>0</v>
          </cell>
        </row>
        <row r="12790">
          <cell r="A12790" t="str">
            <v>SILKEBORG</v>
          </cell>
          <cell r="C12790" t="str">
            <v>HANDICAP</v>
          </cell>
          <cell r="I12790" t="str">
            <v>EB</v>
          </cell>
          <cell r="V12790">
            <v>164</v>
          </cell>
        </row>
        <row r="12791">
          <cell r="A12791" t="str">
            <v>SILKEBORG</v>
          </cell>
          <cell r="C12791" t="str">
            <v>HANDICAP</v>
          </cell>
          <cell r="I12791" t="str">
            <v>Ture</v>
          </cell>
          <cell r="V12791">
            <v>1</v>
          </cell>
        </row>
        <row r="12792">
          <cell r="A12792" t="str">
            <v>SILKEBORG</v>
          </cell>
          <cell r="C12792" t="str">
            <v>HANDICAP</v>
          </cell>
          <cell r="I12792" t="str">
            <v>Rejselængde</v>
          </cell>
          <cell r="V12792">
            <v>41</v>
          </cell>
        </row>
        <row r="12793">
          <cell r="A12793" t="str">
            <v>SILKEBORG</v>
          </cell>
          <cell r="C12793" t="str">
            <v>HANDICAP</v>
          </cell>
          <cell r="I12793" t="str">
            <v>Passagerer</v>
          </cell>
          <cell r="V12793">
            <v>2</v>
          </cell>
        </row>
        <row r="12794">
          <cell r="A12794" t="str">
            <v>SILKEBORG</v>
          </cell>
          <cell r="C12794" t="str">
            <v>HANDICAP</v>
          </cell>
          <cell r="I12794" t="str">
            <v>Netto</v>
          </cell>
          <cell r="V12794">
            <v>2301.11</v>
          </cell>
        </row>
        <row r="12795">
          <cell r="A12795" t="str">
            <v>SILKEBORG</v>
          </cell>
          <cell r="C12795" t="str">
            <v>HANDICAP</v>
          </cell>
          <cell r="I12795" t="str">
            <v>Adm.omk</v>
          </cell>
          <cell r="V12795">
            <v>0</v>
          </cell>
        </row>
        <row r="12796">
          <cell r="A12796" t="str">
            <v>SILKEBORG</v>
          </cell>
          <cell r="C12796" t="str">
            <v>HANDICAP</v>
          </cell>
          <cell r="I12796" t="str">
            <v>EB</v>
          </cell>
          <cell r="V12796">
            <v>984</v>
          </cell>
        </row>
        <row r="12797">
          <cell r="A12797" t="str">
            <v>SILKEBORG</v>
          </cell>
          <cell r="C12797" t="str">
            <v>HANDICAP</v>
          </cell>
          <cell r="I12797" t="str">
            <v>Ture</v>
          </cell>
          <cell r="V12797">
            <v>3</v>
          </cell>
        </row>
        <row r="12798">
          <cell r="A12798" t="str">
            <v>SILKEBORG</v>
          </cell>
          <cell r="C12798" t="str">
            <v>HANDICAP</v>
          </cell>
          <cell r="I12798" t="str">
            <v>Rejselængde</v>
          </cell>
          <cell r="V12798">
            <v>246</v>
          </cell>
        </row>
        <row r="12799">
          <cell r="A12799" t="str">
            <v>SILKEBORG</v>
          </cell>
          <cell r="C12799" t="str">
            <v>HANDICAP</v>
          </cell>
          <cell r="I12799" t="str">
            <v>Passagerer</v>
          </cell>
          <cell r="V12799">
            <v>4</v>
          </cell>
        </row>
        <row r="12800">
          <cell r="A12800" t="str">
            <v>SILKEBORG</v>
          </cell>
          <cell r="C12800" t="str">
            <v>HANDICAP</v>
          </cell>
          <cell r="I12800" t="str">
            <v>Netto</v>
          </cell>
          <cell r="V12800">
            <v>609.74</v>
          </cell>
        </row>
        <row r="12801">
          <cell r="A12801" t="str">
            <v>SILKEBORG</v>
          </cell>
          <cell r="C12801" t="str">
            <v>HANDICAP</v>
          </cell>
          <cell r="I12801" t="str">
            <v>Adm.omk</v>
          </cell>
          <cell r="V12801">
            <v>0</v>
          </cell>
        </row>
        <row r="12802">
          <cell r="A12802" t="str">
            <v>SILKEBORG</v>
          </cell>
          <cell r="C12802" t="str">
            <v>HANDICAP</v>
          </cell>
          <cell r="I12802" t="str">
            <v>EB</v>
          </cell>
          <cell r="V12802">
            <v>888</v>
          </cell>
        </row>
        <row r="12803">
          <cell r="A12803" t="str">
            <v>SILKEBORG</v>
          </cell>
          <cell r="C12803" t="str">
            <v>HANDICAP</v>
          </cell>
          <cell r="I12803" t="str">
            <v>Ture</v>
          </cell>
          <cell r="V12803">
            <v>2</v>
          </cell>
        </row>
        <row r="12804">
          <cell r="A12804" t="str">
            <v>SILKEBORG</v>
          </cell>
          <cell r="C12804" t="str">
            <v>HANDICAP</v>
          </cell>
          <cell r="I12804" t="str">
            <v>Rejselængde</v>
          </cell>
          <cell r="V12804">
            <v>155</v>
          </cell>
        </row>
        <row r="12805">
          <cell r="A12805" t="str">
            <v>SILKEBORG</v>
          </cell>
          <cell r="C12805" t="str">
            <v>HANDICAP</v>
          </cell>
          <cell r="I12805" t="str">
            <v>Passagerer</v>
          </cell>
          <cell r="V12805">
            <v>4</v>
          </cell>
        </row>
        <row r="12806">
          <cell r="A12806" t="str">
            <v>SILKEBORG</v>
          </cell>
          <cell r="C12806" t="str">
            <v>HANDICAP</v>
          </cell>
          <cell r="I12806" t="str">
            <v>Netto</v>
          </cell>
          <cell r="V12806">
            <v>759.77</v>
          </cell>
        </row>
        <row r="12807">
          <cell r="A12807" t="str">
            <v>SILKEBORG</v>
          </cell>
          <cell r="C12807" t="str">
            <v>HANDICAP</v>
          </cell>
          <cell r="I12807" t="str">
            <v>Adm.omk</v>
          </cell>
          <cell r="V12807">
            <v>0</v>
          </cell>
        </row>
        <row r="12808">
          <cell r="A12808" t="str">
            <v>SILKEBORG</v>
          </cell>
          <cell r="C12808" t="str">
            <v>HANDICAP</v>
          </cell>
          <cell r="I12808" t="str">
            <v>EB</v>
          </cell>
          <cell r="V12808">
            <v>308</v>
          </cell>
        </row>
        <row r="12809">
          <cell r="A12809" t="str">
            <v>SILKEBORG</v>
          </cell>
          <cell r="C12809" t="str">
            <v>HANDICAP</v>
          </cell>
          <cell r="I12809" t="str">
            <v>Ture</v>
          </cell>
          <cell r="V12809">
            <v>1</v>
          </cell>
        </row>
        <row r="12810">
          <cell r="A12810" t="str">
            <v>SILKEBORG</v>
          </cell>
          <cell r="C12810" t="str">
            <v>HANDICAP</v>
          </cell>
          <cell r="I12810" t="str">
            <v>Rejselængde</v>
          </cell>
          <cell r="V12810">
            <v>77</v>
          </cell>
        </row>
        <row r="12811">
          <cell r="A12811" t="str">
            <v>SILKEBORG</v>
          </cell>
          <cell r="C12811" t="str">
            <v>HANDICAP</v>
          </cell>
          <cell r="I12811" t="str">
            <v>Passagerer</v>
          </cell>
          <cell r="V12811">
            <v>2</v>
          </cell>
        </row>
        <row r="12812">
          <cell r="A12812" t="str">
            <v>SILKEBORG</v>
          </cell>
          <cell r="C12812" t="str">
            <v>HANDICAP</v>
          </cell>
          <cell r="I12812" t="str">
            <v>Netto</v>
          </cell>
          <cell r="V12812">
            <v>686.08999999999992</v>
          </cell>
        </row>
        <row r="12813">
          <cell r="A12813" t="str">
            <v>SILKEBORG</v>
          </cell>
          <cell r="C12813" t="str">
            <v>HANDICAP</v>
          </cell>
          <cell r="I12813" t="str">
            <v>Adm.omk</v>
          </cell>
          <cell r="V12813">
            <v>0</v>
          </cell>
        </row>
        <row r="12814">
          <cell r="A12814" t="str">
            <v>SILKEBORG</v>
          </cell>
          <cell r="C12814" t="str">
            <v>HANDICAP</v>
          </cell>
          <cell r="I12814" t="str">
            <v>EB</v>
          </cell>
          <cell r="V12814">
            <v>760</v>
          </cell>
        </row>
        <row r="12815">
          <cell r="A12815" t="str">
            <v>SILKEBORG</v>
          </cell>
          <cell r="C12815" t="str">
            <v>HANDICAP</v>
          </cell>
          <cell r="I12815" t="str">
            <v>Ture</v>
          </cell>
          <cell r="V12815">
            <v>2</v>
          </cell>
        </row>
        <row r="12816">
          <cell r="A12816" t="str">
            <v>SILKEBORG</v>
          </cell>
          <cell r="C12816" t="str">
            <v>HANDICAP</v>
          </cell>
          <cell r="I12816" t="str">
            <v>Rejselængde</v>
          </cell>
          <cell r="V12816">
            <v>149</v>
          </cell>
        </row>
        <row r="12817">
          <cell r="A12817" t="str">
            <v>SILKEBORG</v>
          </cell>
          <cell r="C12817" t="str">
            <v>HANDICAP</v>
          </cell>
          <cell r="I12817" t="str">
            <v>Passagerer</v>
          </cell>
          <cell r="V12817">
            <v>4</v>
          </cell>
        </row>
        <row r="12818">
          <cell r="A12818" t="str">
            <v>SILKEBORG</v>
          </cell>
          <cell r="C12818" t="str">
            <v>HANDICAP</v>
          </cell>
          <cell r="I12818" t="str">
            <v>Netto</v>
          </cell>
          <cell r="V12818">
            <v>818.89</v>
          </cell>
        </row>
        <row r="12819">
          <cell r="A12819" t="str">
            <v>SILKEBORG</v>
          </cell>
          <cell r="C12819" t="str">
            <v>HANDICAP</v>
          </cell>
          <cell r="I12819" t="str">
            <v>Adm.omk</v>
          </cell>
          <cell r="V12819">
            <v>0</v>
          </cell>
        </row>
        <row r="12820">
          <cell r="A12820" t="str">
            <v>SILKEBORG</v>
          </cell>
          <cell r="C12820" t="str">
            <v>HANDICAP</v>
          </cell>
          <cell r="I12820" t="str">
            <v>EB</v>
          </cell>
          <cell r="V12820">
            <v>842</v>
          </cell>
        </row>
        <row r="12821">
          <cell r="A12821" t="str">
            <v>SILKEBORG</v>
          </cell>
          <cell r="C12821" t="str">
            <v>HANDICAP</v>
          </cell>
          <cell r="I12821" t="str">
            <v>Ture</v>
          </cell>
          <cell r="V12821">
            <v>1</v>
          </cell>
        </row>
        <row r="12822">
          <cell r="A12822" t="str">
            <v>SILKEBORG</v>
          </cell>
          <cell r="C12822" t="str">
            <v>HANDICAP</v>
          </cell>
          <cell r="I12822" t="str">
            <v>Rejselængde</v>
          </cell>
          <cell r="V12822">
            <v>134</v>
          </cell>
        </row>
        <row r="12823">
          <cell r="A12823" t="str">
            <v>SILKEBORG</v>
          </cell>
          <cell r="C12823" t="str">
            <v>HANDICAP</v>
          </cell>
          <cell r="I12823" t="str">
            <v>Passagerer</v>
          </cell>
          <cell r="V12823">
            <v>1</v>
          </cell>
        </row>
        <row r="12824">
          <cell r="A12824" t="str">
            <v>SILKEBORG</v>
          </cell>
          <cell r="C12824" t="str">
            <v>HANDICAP</v>
          </cell>
          <cell r="I12824" t="str">
            <v>Netto</v>
          </cell>
          <cell r="V12824">
            <v>1091.05</v>
          </cell>
        </row>
        <row r="12825">
          <cell r="A12825" t="str">
            <v>SILKEBORG</v>
          </cell>
          <cell r="C12825" t="str">
            <v>HANDICAP</v>
          </cell>
          <cell r="I12825" t="str">
            <v>Adm.omk</v>
          </cell>
          <cell r="V12825">
            <v>0</v>
          </cell>
        </row>
        <row r="12826">
          <cell r="A12826" t="str">
            <v>SILKEBORG</v>
          </cell>
          <cell r="C12826" t="str">
            <v>HANDICAP</v>
          </cell>
          <cell r="I12826" t="str">
            <v>EB</v>
          </cell>
          <cell r="V12826">
            <v>340</v>
          </cell>
        </row>
        <row r="12827">
          <cell r="A12827" t="str">
            <v>SILKEBORG</v>
          </cell>
          <cell r="C12827" t="str">
            <v>HANDICAP</v>
          </cell>
          <cell r="I12827" t="str">
            <v>Ture</v>
          </cell>
          <cell r="V12827">
            <v>1</v>
          </cell>
        </row>
        <row r="12828">
          <cell r="A12828" t="str">
            <v>SILKEBORG</v>
          </cell>
          <cell r="C12828" t="str">
            <v>HANDICAP</v>
          </cell>
          <cell r="I12828" t="str">
            <v>Rejselængde</v>
          </cell>
          <cell r="V12828">
            <v>85</v>
          </cell>
        </row>
        <row r="12829">
          <cell r="A12829" t="str">
            <v>SILKEBORG</v>
          </cell>
          <cell r="C12829" t="str">
            <v>HANDICAP</v>
          </cell>
          <cell r="I12829" t="str">
            <v>Passagerer</v>
          </cell>
          <cell r="V12829">
            <v>1</v>
          </cell>
        </row>
        <row r="12830">
          <cell r="A12830" t="str">
            <v>SILKEBORG</v>
          </cell>
          <cell r="C12830" t="str">
            <v>HANDICAP</v>
          </cell>
          <cell r="I12830" t="str">
            <v>Netto</v>
          </cell>
          <cell r="V12830">
            <v>7629.41</v>
          </cell>
        </row>
        <row r="12831">
          <cell r="A12831" t="str">
            <v>SILKEBORG</v>
          </cell>
          <cell r="C12831" t="str">
            <v>HANDICAP</v>
          </cell>
          <cell r="I12831" t="str">
            <v>Adm.omk</v>
          </cell>
          <cell r="V12831">
            <v>0</v>
          </cell>
        </row>
        <row r="12832">
          <cell r="A12832" t="str">
            <v>SILKEBORG</v>
          </cell>
          <cell r="C12832" t="str">
            <v>HANDICAP</v>
          </cell>
          <cell r="I12832" t="str">
            <v>EB</v>
          </cell>
          <cell r="V12832">
            <v>2462</v>
          </cell>
        </row>
        <row r="12833">
          <cell r="A12833" t="str">
            <v>SILKEBORG</v>
          </cell>
          <cell r="C12833" t="str">
            <v>HANDICAP</v>
          </cell>
          <cell r="I12833" t="str">
            <v>Ture</v>
          </cell>
          <cell r="V12833">
            <v>11</v>
          </cell>
        </row>
        <row r="12834">
          <cell r="A12834" t="str">
            <v>SILKEBORG</v>
          </cell>
          <cell r="C12834" t="str">
            <v>HANDICAP</v>
          </cell>
          <cell r="I12834" t="str">
            <v>Rejselængde</v>
          </cell>
          <cell r="V12834">
            <v>592</v>
          </cell>
        </row>
        <row r="12835">
          <cell r="A12835" t="str">
            <v>SILKEBORG</v>
          </cell>
          <cell r="C12835" t="str">
            <v>HANDICAP</v>
          </cell>
          <cell r="I12835" t="str">
            <v>Passagerer</v>
          </cell>
          <cell r="V12835">
            <v>13</v>
          </cell>
        </row>
        <row r="12836">
          <cell r="A12836" t="str">
            <v>SILKEBORG</v>
          </cell>
          <cell r="C12836" t="str">
            <v>HANDICAP</v>
          </cell>
          <cell r="I12836" t="str">
            <v>Netto</v>
          </cell>
          <cell r="V12836">
            <v>3948.9500000000003</v>
          </cell>
        </row>
        <row r="12837">
          <cell r="A12837" t="str">
            <v>SILKEBORG</v>
          </cell>
          <cell r="C12837" t="str">
            <v>HANDICAP</v>
          </cell>
          <cell r="I12837" t="str">
            <v>Adm.omk</v>
          </cell>
          <cell r="V12837">
            <v>0</v>
          </cell>
        </row>
        <row r="12838">
          <cell r="A12838" t="str">
            <v>SILKEBORG</v>
          </cell>
          <cell r="C12838" t="str">
            <v>HANDICAP</v>
          </cell>
          <cell r="I12838" t="str">
            <v>EB</v>
          </cell>
          <cell r="V12838">
            <v>1980</v>
          </cell>
        </row>
        <row r="12839">
          <cell r="A12839" t="str">
            <v>SILKEBORG</v>
          </cell>
          <cell r="C12839" t="str">
            <v>HANDICAP</v>
          </cell>
          <cell r="I12839" t="str">
            <v>Ture</v>
          </cell>
          <cell r="V12839">
            <v>5</v>
          </cell>
        </row>
        <row r="12840">
          <cell r="A12840" t="str">
            <v>SILKEBORG</v>
          </cell>
          <cell r="C12840" t="str">
            <v>HANDICAP</v>
          </cell>
          <cell r="I12840" t="str">
            <v>Rejselængde</v>
          </cell>
          <cell r="V12840">
            <v>495</v>
          </cell>
        </row>
        <row r="12841">
          <cell r="A12841" t="str">
            <v>SILKEBORG</v>
          </cell>
          <cell r="C12841" t="str">
            <v>HANDICAP</v>
          </cell>
          <cell r="I12841" t="str">
            <v>Passagerer</v>
          </cell>
          <cell r="V12841">
            <v>5</v>
          </cell>
        </row>
        <row r="12842">
          <cell r="A12842" t="str">
            <v>SILKEBORG</v>
          </cell>
          <cell r="C12842" t="str">
            <v>HANDICAP</v>
          </cell>
          <cell r="I12842" t="str">
            <v>Netto</v>
          </cell>
          <cell r="V12842">
            <v>6539</v>
          </cell>
        </row>
        <row r="12843">
          <cell r="A12843" t="str">
            <v>SILKEBORG</v>
          </cell>
          <cell r="C12843" t="str">
            <v>HANDICAP</v>
          </cell>
          <cell r="I12843" t="str">
            <v>Adm.omk</v>
          </cell>
          <cell r="V12843">
            <v>0</v>
          </cell>
        </row>
        <row r="12844">
          <cell r="A12844" t="str">
            <v>SILKEBORG</v>
          </cell>
          <cell r="C12844" t="str">
            <v>HANDICAP</v>
          </cell>
          <cell r="I12844" t="str">
            <v>EB</v>
          </cell>
          <cell r="V12844">
            <v>1306</v>
          </cell>
        </row>
        <row r="12845">
          <cell r="A12845" t="str">
            <v>SILKEBORG</v>
          </cell>
          <cell r="C12845" t="str">
            <v>HANDICAP</v>
          </cell>
          <cell r="I12845" t="str">
            <v>Ture</v>
          </cell>
          <cell r="V12845">
            <v>7</v>
          </cell>
        </row>
        <row r="12846">
          <cell r="A12846" t="str">
            <v>SILKEBORG</v>
          </cell>
          <cell r="C12846" t="str">
            <v>HANDICAP</v>
          </cell>
          <cell r="I12846" t="str">
            <v>Rejselængde</v>
          </cell>
          <cell r="V12846">
            <v>326</v>
          </cell>
        </row>
        <row r="12847">
          <cell r="A12847" t="str">
            <v>SILKEBORG</v>
          </cell>
          <cell r="C12847" t="str">
            <v>HANDICAP</v>
          </cell>
          <cell r="I12847" t="str">
            <v>Passagerer</v>
          </cell>
          <cell r="V12847">
            <v>10</v>
          </cell>
        </row>
        <row r="12848">
          <cell r="A12848" t="str">
            <v>SILKEBORG</v>
          </cell>
          <cell r="C12848" t="str">
            <v>HANDICAP</v>
          </cell>
          <cell r="I12848" t="str">
            <v>Netto</v>
          </cell>
          <cell r="V12848">
            <v>3338.37</v>
          </cell>
        </row>
        <row r="12849">
          <cell r="A12849" t="str">
            <v>SILKEBORG</v>
          </cell>
          <cell r="C12849" t="str">
            <v>HANDICAP</v>
          </cell>
          <cell r="I12849" t="str">
            <v>Adm.omk</v>
          </cell>
          <cell r="V12849">
            <v>0</v>
          </cell>
        </row>
        <row r="12850">
          <cell r="A12850" t="str">
            <v>SILKEBORG</v>
          </cell>
          <cell r="C12850" t="str">
            <v>HANDICAP</v>
          </cell>
          <cell r="I12850" t="str">
            <v>EB</v>
          </cell>
          <cell r="V12850">
            <v>1848</v>
          </cell>
        </row>
        <row r="12851">
          <cell r="A12851" t="str">
            <v>SILKEBORG</v>
          </cell>
          <cell r="C12851" t="str">
            <v>HANDICAP</v>
          </cell>
          <cell r="I12851" t="str">
            <v>Ture</v>
          </cell>
          <cell r="V12851">
            <v>10</v>
          </cell>
        </row>
        <row r="12852">
          <cell r="A12852" t="str">
            <v>SILKEBORG</v>
          </cell>
          <cell r="C12852" t="str">
            <v>HANDICAP</v>
          </cell>
          <cell r="I12852" t="str">
            <v>Rejselængde</v>
          </cell>
          <cell r="V12852">
            <v>462</v>
          </cell>
        </row>
        <row r="12853">
          <cell r="A12853" t="str">
            <v>SILKEBORG</v>
          </cell>
          <cell r="C12853" t="str">
            <v>HANDICAP</v>
          </cell>
          <cell r="I12853" t="str">
            <v>Passagerer</v>
          </cell>
          <cell r="V12853">
            <v>12</v>
          </cell>
        </row>
        <row r="12854">
          <cell r="A12854" t="str">
            <v>SILKEBORG</v>
          </cell>
          <cell r="C12854" t="str">
            <v>HANDICAP</v>
          </cell>
          <cell r="I12854" t="str">
            <v>Netto</v>
          </cell>
          <cell r="V12854">
            <v>5105.1200000000008</v>
          </cell>
        </row>
        <row r="12855">
          <cell r="A12855" t="str">
            <v>SILKEBORG</v>
          </cell>
          <cell r="C12855" t="str">
            <v>HANDICAP</v>
          </cell>
          <cell r="I12855" t="str">
            <v>Adm.omk</v>
          </cell>
          <cell r="V12855">
            <v>0</v>
          </cell>
        </row>
        <row r="12856">
          <cell r="A12856" t="str">
            <v>SILKEBORG</v>
          </cell>
          <cell r="C12856" t="str">
            <v>HANDICAP</v>
          </cell>
          <cell r="I12856" t="str">
            <v>EB</v>
          </cell>
          <cell r="V12856">
            <v>1396</v>
          </cell>
        </row>
        <row r="12857">
          <cell r="A12857" t="str">
            <v>SILKEBORG</v>
          </cell>
          <cell r="C12857" t="str">
            <v>HANDICAP</v>
          </cell>
          <cell r="I12857" t="str">
            <v>Ture</v>
          </cell>
          <cell r="V12857">
            <v>5</v>
          </cell>
        </row>
        <row r="12858">
          <cell r="A12858" t="str">
            <v>SILKEBORG</v>
          </cell>
          <cell r="C12858" t="str">
            <v>HANDICAP</v>
          </cell>
          <cell r="I12858" t="str">
            <v>Rejselængde</v>
          </cell>
          <cell r="V12858">
            <v>321</v>
          </cell>
        </row>
        <row r="12859">
          <cell r="A12859" t="str">
            <v>SILKEBORG</v>
          </cell>
          <cell r="C12859" t="str">
            <v>HANDICAP</v>
          </cell>
          <cell r="I12859" t="str">
            <v>Passagerer</v>
          </cell>
          <cell r="V12859">
            <v>8</v>
          </cell>
        </row>
        <row r="12860">
          <cell r="A12860" t="str">
            <v>SILKEBORG</v>
          </cell>
          <cell r="C12860" t="str">
            <v>HANDICAP</v>
          </cell>
          <cell r="I12860" t="str">
            <v>Netto</v>
          </cell>
          <cell r="V12860">
            <v>1029.3499999999999</v>
          </cell>
        </row>
        <row r="12861">
          <cell r="A12861" t="str">
            <v>SILKEBORG</v>
          </cell>
          <cell r="C12861" t="str">
            <v>HANDICAP</v>
          </cell>
          <cell r="I12861" t="str">
            <v>Adm.omk</v>
          </cell>
          <cell r="V12861">
            <v>0</v>
          </cell>
        </row>
        <row r="12862">
          <cell r="A12862" t="str">
            <v>SILKEBORG</v>
          </cell>
          <cell r="C12862" t="str">
            <v>HANDICAP</v>
          </cell>
          <cell r="I12862" t="str">
            <v>EB</v>
          </cell>
          <cell r="V12862">
            <v>416</v>
          </cell>
        </row>
        <row r="12863">
          <cell r="A12863" t="str">
            <v>SILKEBORG</v>
          </cell>
          <cell r="C12863" t="str">
            <v>HANDICAP</v>
          </cell>
          <cell r="I12863" t="str">
            <v>Ture</v>
          </cell>
          <cell r="V12863">
            <v>2</v>
          </cell>
        </row>
        <row r="12864">
          <cell r="A12864" t="str">
            <v>SILKEBORG</v>
          </cell>
          <cell r="C12864" t="str">
            <v>HANDICAP</v>
          </cell>
          <cell r="I12864" t="str">
            <v>Rejselængde</v>
          </cell>
          <cell r="V12864">
            <v>104</v>
          </cell>
        </row>
        <row r="12865">
          <cell r="A12865" t="str">
            <v>SILKEBORG</v>
          </cell>
          <cell r="C12865" t="str">
            <v>HANDICAP</v>
          </cell>
          <cell r="I12865" t="str">
            <v>Passagerer</v>
          </cell>
          <cell r="V12865">
            <v>2</v>
          </cell>
        </row>
        <row r="12866">
          <cell r="A12866" t="str">
            <v>SILKEBORG</v>
          </cell>
          <cell r="C12866" t="str">
            <v>HANDICAP</v>
          </cell>
          <cell r="I12866" t="str">
            <v>Netto</v>
          </cell>
          <cell r="V12866">
            <v>173.26</v>
          </cell>
        </row>
        <row r="12867">
          <cell r="A12867" t="str">
            <v>SILKEBORG</v>
          </cell>
          <cell r="C12867" t="str">
            <v>HANDICAP</v>
          </cell>
          <cell r="I12867" t="str">
            <v>Adm.omk</v>
          </cell>
          <cell r="V12867">
            <v>0</v>
          </cell>
        </row>
        <row r="12868">
          <cell r="A12868" t="str">
            <v>SILKEBORG</v>
          </cell>
          <cell r="C12868" t="str">
            <v>HANDICAP</v>
          </cell>
          <cell r="I12868" t="str">
            <v>EB</v>
          </cell>
          <cell r="V12868">
            <v>84</v>
          </cell>
        </row>
        <row r="12869">
          <cell r="A12869" t="str">
            <v>SILKEBORG</v>
          </cell>
          <cell r="C12869" t="str">
            <v>HANDICAP</v>
          </cell>
          <cell r="I12869" t="str">
            <v>Ture</v>
          </cell>
          <cell r="V12869">
            <v>1</v>
          </cell>
        </row>
        <row r="12870">
          <cell r="A12870" t="str">
            <v>SILKEBORG</v>
          </cell>
          <cell r="C12870" t="str">
            <v>HANDICAP</v>
          </cell>
          <cell r="I12870" t="str">
            <v>Rejselængde</v>
          </cell>
          <cell r="V12870">
            <v>21</v>
          </cell>
        </row>
        <row r="12871">
          <cell r="A12871" t="str">
            <v>SILKEBORG</v>
          </cell>
          <cell r="C12871" t="str">
            <v>HANDICAP</v>
          </cell>
          <cell r="I12871" t="str">
            <v>Passagerer</v>
          </cell>
          <cell r="V12871">
            <v>1</v>
          </cell>
        </row>
        <row r="12872">
          <cell r="A12872" t="str">
            <v>SILKEBORG</v>
          </cell>
          <cell r="C12872" t="str">
            <v>HANDICAP</v>
          </cell>
          <cell r="I12872" t="str">
            <v>Netto</v>
          </cell>
          <cell r="V12872">
            <v>1181.8399999999999</v>
          </cell>
        </row>
        <row r="12873">
          <cell r="A12873" t="str">
            <v>SILKEBORG</v>
          </cell>
          <cell r="C12873" t="str">
            <v>HANDICAP</v>
          </cell>
          <cell r="I12873" t="str">
            <v>Adm.omk</v>
          </cell>
          <cell r="V12873">
            <v>0</v>
          </cell>
        </row>
        <row r="12874">
          <cell r="A12874" t="str">
            <v>SILKEBORG</v>
          </cell>
          <cell r="C12874" t="str">
            <v>HANDICAP</v>
          </cell>
          <cell r="I12874" t="str">
            <v>EB</v>
          </cell>
          <cell r="V12874">
            <v>364</v>
          </cell>
        </row>
        <row r="12875">
          <cell r="A12875" t="str">
            <v>SILKEBORG</v>
          </cell>
          <cell r="C12875" t="str">
            <v>HANDICAP</v>
          </cell>
          <cell r="I12875" t="str">
            <v>Ture</v>
          </cell>
          <cell r="V12875">
            <v>1</v>
          </cell>
        </row>
        <row r="12876">
          <cell r="A12876" t="str">
            <v>SILKEBORG</v>
          </cell>
          <cell r="C12876" t="str">
            <v>HANDICAP</v>
          </cell>
          <cell r="I12876" t="str">
            <v>Rejselængde</v>
          </cell>
          <cell r="V12876">
            <v>91</v>
          </cell>
        </row>
        <row r="12877">
          <cell r="A12877" t="str">
            <v>SILKEBORG</v>
          </cell>
          <cell r="C12877" t="str">
            <v>HANDICAP</v>
          </cell>
          <cell r="I12877" t="str">
            <v>Passagerer</v>
          </cell>
          <cell r="V12877">
            <v>1</v>
          </cell>
        </row>
        <row r="12878">
          <cell r="A12878" t="str">
            <v>SILKEBORG</v>
          </cell>
          <cell r="C12878" t="str">
            <v>HANDICAP</v>
          </cell>
          <cell r="I12878" t="str">
            <v>Netto</v>
          </cell>
          <cell r="V12878">
            <v>1414.63</v>
          </cell>
        </row>
        <row r="12879">
          <cell r="A12879" t="str">
            <v>SILKEBORG</v>
          </cell>
          <cell r="C12879" t="str">
            <v>HANDICAP</v>
          </cell>
          <cell r="I12879" t="str">
            <v>Adm.omk</v>
          </cell>
          <cell r="V12879">
            <v>0</v>
          </cell>
        </row>
        <row r="12880">
          <cell r="A12880" t="str">
            <v>SILKEBORG</v>
          </cell>
          <cell r="C12880" t="str">
            <v>HANDICAP</v>
          </cell>
          <cell r="I12880" t="str">
            <v>EB</v>
          </cell>
          <cell r="V12880">
            <v>564</v>
          </cell>
        </row>
        <row r="12881">
          <cell r="A12881" t="str">
            <v>SILKEBORG</v>
          </cell>
          <cell r="C12881" t="str">
            <v>HANDICAP</v>
          </cell>
          <cell r="I12881" t="str">
            <v>Ture</v>
          </cell>
          <cell r="V12881">
            <v>2</v>
          </cell>
        </row>
        <row r="12882">
          <cell r="A12882" t="str">
            <v>SILKEBORG</v>
          </cell>
          <cell r="C12882" t="str">
            <v>HANDICAP</v>
          </cell>
          <cell r="I12882" t="str">
            <v>Rejselængde</v>
          </cell>
          <cell r="V12882">
            <v>141</v>
          </cell>
        </row>
        <row r="12883">
          <cell r="A12883" t="str">
            <v>SILKEBORG</v>
          </cell>
          <cell r="C12883" t="str">
            <v>HANDICAP</v>
          </cell>
          <cell r="I12883" t="str">
            <v>Passagerer</v>
          </cell>
          <cell r="V12883">
            <v>3</v>
          </cell>
        </row>
        <row r="12884">
          <cell r="A12884" t="str">
            <v>SILKEBORG</v>
          </cell>
          <cell r="C12884" t="str">
            <v>HANDICAP</v>
          </cell>
          <cell r="I12884" t="str">
            <v>Netto</v>
          </cell>
          <cell r="V12884">
            <v>3606.06</v>
          </cell>
        </row>
        <row r="12885">
          <cell r="A12885" t="str">
            <v>SILKEBORG</v>
          </cell>
          <cell r="C12885" t="str">
            <v>HANDICAP</v>
          </cell>
          <cell r="I12885" t="str">
            <v>Adm.omk</v>
          </cell>
          <cell r="V12885">
            <v>0</v>
          </cell>
        </row>
        <row r="12886">
          <cell r="A12886" t="str">
            <v>SILKEBORG</v>
          </cell>
          <cell r="C12886" t="str">
            <v>HANDICAP</v>
          </cell>
          <cell r="I12886" t="str">
            <v>EB</v>
          </cell>
          <cell r="V12886">
            <v>878</v>
          </cell>
        </row>
        <row r="12887">
          <cell r="A12887" t="str">
            <v>SILKEBORG</v>
          </cell>
          <cell r="C12887" t="str">
            <v>HANDICAP</v>
          </cell>
          <cell r="I12887" t="str">
            <v>Ture</v>
          </cell>
          <cell r="V12887">
            <v>3</v>
          </cell>
        </row>
        <row r="12888">
          <cell r="A12888" t="str">
            <v>SILKEBORG</v>
          </cell>
          <cell r="C12888" t="str">
            <v>HANDICAP</v>
          </cell>
          <cell r="I12888" t="str">
            <v>Rejselængde</v>
          </cell>
          <cell r="V12888">
            <v>231</v>
          </cell>
        </row>
        <row r="12889">
          <cell r="A12889" t="str">
            <v>SILKEBORG</v>
          </cell>
          <cell r="C12889" t="str">
            <v>HANDICAP</v>
          </cell>
          <cell r="I12889" t="str">
            <v>Passagerer</v>
          </cell>
          <cell r="V12889">
            <v>4</v>
          </cell>
        </row>
        <row r="12890">
          <cell r="A12890" t="str">
            <v>SILKEBORG</v>
          </cell>
          <cell r="C12890" t="str">
            <v>HANDICAP</v>
          </cell>
          <cell r="I12890" t="str">
            <v>Netto</v>
          </cell>
          <cell r="V12890">
            <v>15391.269999999999</v>
          </cell>
        </row>
        <row r="12891">
          <cell r="A12891" t="str">
            <v>SILKEBORG</v>
          </cell>
          <cell r="C12891" t="str">
            <v>HANDICAP</v>
          </cell>
          <cell r="I12891" t="str">
            <v>Adm.omk</v>
          </cell>
          <cell r="V12891">
            <v>0</v>
          </cell>
        </row>
        <row r="12892">
          <cell r="A12892" t="str">
            <v>SILKEBORG</v>
          </cell>
          <cell r="C12892" t="str">
            <v>HANDICAP</v>
          </cell>
          <cell r="I12892" t="str">
            <v>EB</v>
          </cell>
          <cell r="V12892">
            <v>2628</v>
          </cell>
        </row>
        <row r="12893">
          <cell r="A12893" t="str">
            <v>SILKEBORG</v>
          </cell>
          <cell r="C12893" t="str">
            <v>HANDICAP</v>
          </cell>
          <cell r="I12893" t="str">
            <v>Ture</v>
          </cell>
          <cell r="V12893">
            <v>26</v>
          </cell>
        </row>
        <row r="12894">
          <cell r="A12894" t="str">
            <v>SILKEBORG</v>
          </cell>
          <cell r="C12894" t="str">
            <v>HANDICAP</v>
          </cell>
          <cell r="I12894" t="str">
            <v>Rejselængde</v>
          </cell>
          <cell r="V12894">
            <v>639</v>
          </cell>
        </row>
        <row r="12895">
          <cell r="A12895" t="str">
            <v>SILKEBORG</v>
          </cell>
          <cell r="C12895" t="str">
            <v>HANDICAP</v>
          </cell>
          <cell r="I12895" t="str">
            <v>Passagerer</v>
          </cell>
          <cell r="V12895">
            <v>39</v>
          </cell>
        </row>
        <row r="12896">
          <cell r="A12896" t="str">
            <v>SILKEBORG</v>
          </cell>
          <cell r="C12896" t="str">
            <v>HANDICAP</v>
          </cell>
          <cell r="I12896" t="str">
            <v>Netto</v>
          </cell>
          <cell r="V12896">
            <v>17461.690000000002</v>
          </cell>
        </row>
        <row r="12897">
          <cell r="A12897" t="str">
            <v>SILKEBORG</v>
          </cell>
          <cell r="C12897" t="str">
            <v>HANDICAP</v>
          </cell>
          <cell r="I12897" t="str">
            <v>Adm.omk</v>
          </cell>
          <cell r="V12897">
            <v>0</v>
          </cell>
        </row>
        <row r="12898">
          <cell r="A12898" t="str">
            <v>SILKEBORG</v>
          </cell>
          <cell r="C12898" t="str">
            <v>HANDICAP</v>
          </cell>
          <cell r="I12898" t="str">
            <v>EB</v>
          </cell>
          <cell r="V12898">
            <v>5226</v>
          </cell>
        </row>
        <row r="12899">
          <cell r="A12899" t="str">
            <v>SILKEBORG</v>
          </cell>
          <cell r="C12899" t="str">
            <v>HANDICAP</v>
          </cell>
          <cell r="I12899" t="str">
            <v>Ture</v>
          </cell>
          <cell r="V12899">
            <v>58</v>
          </cell>
        </row>
        <row r="12900">
          <cell r="A12900" t="str">
            <v>SILKEBORG</v>
          </cell>
          <cell r="C12900" t="str">
            <v>HANDICAP</v>
          </cell>
          <cell r="I12900" t="str">
            <v>Rejselængde</v>
          </cell>
          <cell r="V12900">
            <v>1286</v>
          </cell>
        </row>
        <row r="12901">
          <cell r="A12901" t="str">
            <v>SILKEBORG</v>
          </cell>
          <cell r="C12901" t="str">
            <v>HANDICAP</v>
          </cell>
          <cell r="I12901" t="str">
            <v>Passagerer</v>
          </cell>
          <cell r="V12901">
            <v>65</v>
          </cell>
        </row>
        <row r="12902">
          <cell r="A12902" t="str">
            <v>SILKEBORG</v>
          </cell>
          <cell r="C12902" t="str">
            <v>HANDICAP</v>
          </cell>
          <cell r="I12902" t="str">
            <v>Netto</v>
          </cell>
          <cell r="V12902">
            <v>58359.280000000006</v>
          </cell>
        </row>
        <row r="12903">
          <cell r="A12903" t="str">
            <v>SILKEBORG</v>
          </cell>
          <cell r="C12903" t="str">
            <v>HANDICAP</v>
          </cell>
          <cell r="I12903" t="str">
            <v>Adm.omk</v>
          </cell>
          <cell r="V12903">
            <v>0</v>
          </cell>
        </row>
        <row r="12904">
          <cell r="A12904" t="str">
            <v>SILKEBORG</v>
          </cell>
          <cell r="C12904" t="str">
            <v>HANDICAP</v>
          </cell>
          <cell r="I12904" t="str">
            <v>EB</v>
          </cell>
          <cell r="V12904">
            <v>10824</v>
          </cell>
        </row>
        <row r="12905">
          <cell r="A12905" t="str">
            <v>SILKEBORG</v>
          </cell>
          <cell r="C12905" t="str">
            <v>HANDICAP</v>
          </cell>
          <cell r="I12905" t="str">
            <v>Ture</v>
          </cell>
          <cell r="V12905">
            <v>97</v>
          </cell>
        </row>
        <row r="12906">
          <cell r="A12906" t="str">
            <v>SILKEBORG</v>
          </cell>
          <cell r="C12906" t="str">
            <v>HANDICAP</v>
          </cell>
          <cell r="I12906" t="str">
            <v>Rejselængde</v>
          </cell>
          <cell r="V12906">
            <v>2690</v>
          </cell>
        </row>
        <row r="12907">
          <cell r="A12907" t="str">
            <v>SILKEBORG</v>
          </cell>
          <cell r="C12907" t="str">
            <v>HANDICAP</v>
          </cell>
          <cell r="I12907" t="str">
            <v>Passagerer</v>
          </cell>
          <cell r="V12907">
            <v>115</v>
          </cell>
        </row>
        <row r="12908">
          <cell r="A12908" t="str">
            <v>SILKEBORG</v>
          </cell>
          <cell r="C12908" t="str">
            <v>HANDICAP</v>
          </cell>
          <cell r="I12908" t="str">
            <v>Netto</v>
          </cell>
          <cell r="V12908">
            <v>19240.830000000002</v>
          </cell>
        </row>
        <row r="12909">
          <cell r="A12909" t="str">
            <v>SILKEBORG</v>
          </cell>
          <cell r="C12909" t="str">
            <v>HANDICAP</v>
          </cell>
          <cell r="I12909" t="str">
            <v>Adm.omk</v>
          </cell>
          <cell r="V12909">
            <v>0</v>
          </cell>
        </row>
        <row r="12910">
          <cell r="A12910" t="str">
            <v>SILKEBORG</v>
          </cell>
          <cell r="C12910" t="str">
            <v>HANDICAP</v>
          </cell>
          <cell r="I12910" t="str">
            <v>EB</v>
          </cell>
          <cell r="V12910">
            <v>4995</v>
          </cell>
        </row>
        <row r="12911">
          <cell r="A12911" t="str">
            <v>SILKEBORG</v>
          </cell>
          <cell r="C12911" t="str">
            <v>HANDICAP</v>
          </cell>
          <cell r="I12911" t="str">
            <v>Ture</v>
          </cell>
          <cell r="V12911">
            <v>56</v>
          </cell>
        </row>
        <row r="12912">
          <cell r="A12912" t="str">
            <v>SILKEBORG</v>
          </cell>
          <cell r="C12912" t="str">
            <v>HANDICAP</v>
          </cell>
          <cell r="I12912" t="str">
            <v>Rejselængde</v>
          </cell>
          <cell r="V12912">
            <v>1201</v>
          </cell>
        </row>
        <row r="12913">
          <cell r="A12913" t="str">
            <v>SILKEBORG</v>
          </cell>
          <cell r="C12913" t="str">
            <v>HANDICAP</v>
          </cell>
          <cell r="I12913" t="str">
            <v>Passagerer</v>
          </cell>
          <cell r="V12913">
            <v>82</v>
          </cell>
        </row>
        <row r="12914">
          <cell r="A12914" t="str">
            <v>SILKEBORG</v>
          </cell>
          <cell r="C12914" t="str">
            <v>HANDICAP</v>
          </cell>
          <cell r="I12914" t="str">
            <v>Netto</v>
          </cell>
          <cell r="V12914">
            <v>16326.119999999999</v>
          </cell>
        </row>
        <row r="12915">
          <cell r="A12915" t="str">
            <v>SILKEBORG</v>
          </cell>
          <cell r="C12915" t="str">
            <v>HANDICAP</v>
          </cell>
          <cell r="I12915" t="str">
            <v>Adm.omk</v>
          </cell>
          <cell r="V12915">
            <v>0</v>
          </cell>
        </row>
        <row r="12916">
          <cell r="A12916" t="str">
            <v>SILKEBORG</v>
          </cell>
          <cell r="C12916" t="str">
            <v>HANDICAP</v>
          </cell>
          <cell r="I12916" t="str">
            <v>EB</v>
          </cell>
          <cell r="V12916">
            <v>2424</v>
          </cell>
        </row>
        <row r="12917">
          <cell r="A12917" t="str">
            <v>SILKEBORG</v>
          </cell>
          <cell r="C12917" t="str">
            <v>HANDICAP</v>
          </cell>
          <cell r="I12917" t="str">
            <v>Ture</v>
          </cell>
          <cell r="V12917">
            <v>25</v>
          </cell>
        </row>
        <row r="12918">
          <cell r="A12918" t="str">
            <v>SILKEBORG</v>
          </cell>
          <cell r="C12918" t="str">
            <v>HANDICAP</v>
          </cell>
          <cell r="I12918" t="str">
            <v>Rejselængde</v>
          </cell>
          <cell r="V12918">
            <v>608</v>
          </cell>
        </row>
        <row r="12919">
          <cell r="A12919" t="str">
            <v>SILKEBORG</v>
          </cell>
          <cell r="C12919" t="str">
            <v>HANDICAP</v>
          </cell>
          <cell r="I12919" t="str">
            <v>Passagerer</v>
          </cell>
          <cell r="V12919">
            <v>25</v>
          </cell>
        </row>
        <row r="12920">
          <cell r="A12920" t="str">
            <v>SILKEBORG</v>
          </cell>
          <cell r="C12920" t="str">
            <v>HANDICAP</v>
          </cell>
          <cell r="I12920" t="str">
            <v>Netto</v>
          </cell>
          <cell r="V12920">
            <v>2763.02</v>
          </cell>
        </row>
        <row r="12921">
          <cell r="A12921" t="str">
            <v>SILKEBORG</v>
          </cell>
          <cell r="C12921" t="str">
            <v>HANDICAP</v>
          </cell>
          <cell r="I12921" t="str">
            <v>Adm.omk</v>
          </cell>
          <cell r="V12921">
            <v>0</v>
          </cell>
        </row>
        <row r="12922">
          <cell r="A12922" t="str">
            <v>SILKEBORG</v>
          </cell>
          <cell r="C12922" t="str">
            <v>HANDICAP</v>
          </cell>
          <cell r="I12922" t="str">
            <v>EB</v>
          </cell>
          <cell r="V12922">
            <v>372</v>
          </cell>
        </row>
        <row r="12923">
          <cell r="A12923" t="str">
            <v>SILKEBORG</v>
          </cell>
          <cell r="C12923" t="str">
            <v>HANDICAP</v>
          </cell>
          <cell r="I12923" t="str">
            <v>Ture</v>
          </cell>
          <cell r="V12923">
            <v>3</v>
          </cell>
        </row>
        <row r="12924">
          <cell r="A12924" t="str">
            <v>SILKEBORG</v>
          </cell>
          <cell r="C12924" t="str">
            <v>HANDICAP</v>
          </cell>
          <cell r="I12924" t="str">
            <v>Rejselængde</v>
          </cell>
          <cell r="V12924">
            <v>93</v>
          </cell>
        </row>
        <row r="12925">
          <cell r="A12925" t="str">
            <v>SILKEBORG</v>
          </cell>
          <cell r="C12925" t="str">
            <v>HANDICAP</v>
          </cell>
          <cell r="I12925" t="str">
            <v>Passagerer</v>
          </cell>
          <cell r="V12925">
            <v>4</v>
          </cell>
        </row>
        <row r="12926">
          <cell r="A12926" t="str">
            <v>SKANDERBORG</v>
          </cell>
          <cell r="C12926" t="str">
            <v>HANDICAP</v>
          </cell>
          <cell r="I12926" t="str">
            <v>Netto</v>
          </cell>
          <cell r="V12926">
            <v>241</v>
          </cell>
        </row>
        <row r="12927">
          <cell r="A12927" t="str">
            <v>SKANDERBORG</v>
          </cell>
          <cell r="C12927" t="str">
            <v>HANDICAP</v>
          </cell>
          <cell r="I12927" t="str">
            <v>Adm.omk</v>
          </cell>
          <cell r="V12927">
            <v>0</v>
          </cell>
        </row>
        <row r="12928">
          <cell r="A12928" t="str">
            <v>SKANDERBORG</v>
          </cell>
          <cell r="C12928" t="str">
            <v>HANDICAP</v>
          </cell>
          <cell r="I12928" t="str">
            <v>EB</v>
          </cell>
          <cell r="V12928">
            <v>204</v>
          </cell>
        </row>
        <row r="12929">
          <cell r="A12929" t="str">
            <v>SKANDERBORG</v>
          </cell>
          <cell r="C12929" t="str">
            <v>HANDICAP</v>
          </cell>
          <cell r="I12929" t="str">
            <v>Ture</v>
          </cell>
          <cell r="V12929">
            <v>1</v>
          </cell>
        </row>
        <row r="12930">
          <cell r="A12930" t="str">
            <v>SKANDERBORG</v>
          </cell>
          <cell r="C12930" t="str">
            <v>HANDICAP</v>
          </cell>
          <cell r="I12930" t="str">
            <v>Rejselængde</v>
          </cell>
          <cell r="V12930">
            <v>51</v>
          </cell>
        </row>
        <row r="12931">
          <cell r="A12931" t="str">
            <v>SKANDERBORG</v>
          </cell>
          <cell r="C12931" t="str">
            <v>HANDICAP</v>
          </cell>
          <cell r="I12931" t="str">
            <v>Passagerer</v>
          </cell>
          <cell r="V12931">
            <v>1</v>
          </cell>
        </row>
        <row r="12932">
          <cell r="A12932" t="str">
            <v>SKANDERBORG</v>
          </cell>
          <cell r="C12932" t="str">
            <v>HANDICAP</v>
          </cell>
          <cell r="I12932" t="str">
            <v>Netto</v>
          </cell>
          <cell r="V12932">
            <v>1184.9000000000001</v>
          </cell>
        </row>
        <row r="12933">
          <cell r="A12933" t="str">
            <v>SKANDERBORG</v>
          </cell>
          <cell r="C12933" t="str">
            <v>HANDICAP</v>
          </cell>
          <cell r="I12933" t="str">
            <v>Adm.omk</v>
          </cell>
          <cell r="V12933">
            <v>0</v>
          </cell>
        </row>
        <row r="12934">
          <cell r="A12934" t="str">
            <v>SKANDERBORG</v>
          </cell>
          <cell r="C12934" t="str">
            <v>HANDICAP</v>
          </cell>
          <cell r="I12934" t="str">
            <v>EB</v>
          </cell>
          <cell r="V12934">
            <v>1334</v>
          </cell>
        </row>
        <row r="12935">
          <cell r="A12935" t="str">
            <v>SKANDERBORG</v>
          </cell>
          <cell r="C12935" t="str">
            <v>HANDICAP</v>
          </cell>
          <cell r="I12935" t="str">
            <v>Ture</v>
          </cell>
          <cell r="V12935">
            <v>2</v>
          </cell>
        </row>
        <row r="12936">
          <cell r="A12936" t="str">
            <v>SKANDERBORG</v>
          </cell>
          <cell r="C12936" t="str">
            <v>HANDICAP</v>
          </cell>
          <cell r="I12936" t="str">
            <v>Rejselængde</v>
          </cell>
          <cell r="V12936">
            <v>243</v>
          </cell>
        </row>
        <row r="12937">
          <cell r="A12937" t="str">
            <v>SKANDERBORG</v>
          </cell>
          <cell r="C12937" t="str">
            <v>HANDICAP</v>
          </cell>
          <cell r="I12937" t="str">
            <v>Passagerer</v>
          </cell>
          <cell r="V12937">
            <v>2</v>
          </cell>
        </row>
        <row r="12938">
          <cell r="A12938" t="str">
            <v>SKANDERBORG</v>
          </cell>
          <cell r="C12938" t="str">
            <v>HANDICAP</v>
          </cell>
          <cell r="I12938" t="str">
            <v>Netto</v>
          </cell>
          <cell r="V12938">
            <v>27043.82</v>
          </cell>
        </row>
        <row r="12939">
          <cell r="A12939" t="str">
            <v>SKANDERBORG</v>
          </cell>
          <cell r="C12939" t="str">
            <v>HANDICAP</v>
          </cell>
          <cell r="I12939" t="str">
            <v>Adm.omk</v>
          </cell>
          <cell r="V12939">
            <v>0</v>
          </cell>
        </row>
        <row r="12940">
          <cell r="A12940" t="str">
            <v>SKANDERBORG</v>
          </cell>
          <cell r="C12940" t="str">
            <v>HANDICAP</v>
          </cell>
          <cell r="I12940" t="str">
            <v>EB</v>
          </cell>
          <cell r="V12940">
            <v>3416</v>
          </cell>
        </row>
        <row r="12941">
          <cell r="A12941" t="str">
            <v>SKANDERBORG</v>
          </cell>
          <cell r="C12941" t="str">
            <v>HANDICAP</v>
          </cell>
          <cell r="I12941" t="str">
            <v>Ture</v>
          </cell>
          <cell r="V12941">
            <v>48</v>
          </cell>
        </row>
        <row r="12942">
          <cell r="A12942" t="str">
            <v>SKANDERBORG</v>
          </cell>
          <cell r="C12942" t="str">
            <v>HANDICAP</v>
          </cell>
          <cell r="I12942" t="str">
            <v>Rejselængde</v>
          </cell>
          <cell r="V12942">
            <v>771</v>
          </cell>
        </row>
        <row r="12943">
          <cell r="A12943" t="str">
            <v>SKANDERBORG</v>
          </cell>
          <cell r="C12943" t="str">
            <v>HANDICAP</v>
          </cell>
          <cell r="I12943" t="str">
            <v>Passagerer</v>
          </cell>
          <cell r="V12943">
            <v>66</v>
          </cell>
        </row>
        <row r="12944">
          <cell r="A12944" t="str">
            <v>SKANDERBORG</v>
          </cell>
          <cell r="C12944" t="str">
            <v>HANDICAP</v>
          </cell>
          <cell r="I12944" t="str">
            <v>Netto</v>
          </cell>
          <cell r="V12944">
            <v>36472.94</v>
          </cell>
        </row>
        <row r="12945">
          <cell r="A12945" t="str">
            <v>SKANDERBORG</v>
          </cell>
          <cell r="C12945" t="str">
            <v>HANDICAP</v>
          </cell>
          <cell r="I12945" t="str">
            <v>Adm.omk</v>
          </cell>
          <cell r="V12945">
            <v>0</v>
          </cell>
        </row>
        <row r="12946">
          <cell r="A12946" t="str">
            <v>SKANDERBORG</v>
          </cell>
          <cell r="C12946" t="str">
            <v>HANDICAP</v>
          </cell>
          <cell r="I12946" t="str">
            <v>EB</v>
          </cell>
          <cell r="V12946">
            <v>11432</v>
          </cell>
        </row>
        <row r="12947">
          <cell r="A12947" t="str">
            <v>SKANDERBORG</v>
          </cell>
          <cell r="C12947" t="str">
            <v>HANDICAP</v>
          </cell>
          <cell r="I12947" t="str">
            <v>Ture</v>
          </cell>
          <cell r="V12947">
            <v>146</v>
          </cell>
        </row>
        <row r="12948">
          <cell r="A12948" t="str">
            <v>SKANDERBORG</v>
          </cell>
          <cell r="C12948" t="str">
            <v>HANDICAP</v>
          </cell>
          <cell r="I12948" t="str">
            <v>Rejselængde</v>
          </cell>
          <cell r="V12948">
            <v>2701</v>
          </cell>
        </row>
        <row r="12949">
          <cell r="A12949" t="str">
            <v>SKANDERBORG</v>
          </cell>
          <cell r="C12949" t="str">
            <v>HANDICAP</v>
          </cell>
          <cell r="I12949" t="str">
            <v>Passagerer</v>
          </cell>
          <cell r="V12949">
            <v>169</v>
          </cell>
        </row>
        <row r="12950">
          <cell r="A12950" t="str">
            <v>SKANDERBORG</v>
          </cell>
          <cell r="C12950" t="str">
            <v>HANDICAP</v>
          </cell>
          <cell r="I12950" t="str">
            <v>Netto</v>
          </cell>
          <cell r="V12950">
            <v>93275.42</v>
          </cell>
        </row>
        <row r="12951">
          <cell r="A12951" t="str">
            <v>SKANDERBORG</v>
          </cell>
          <cell r="C12951" t="str">
            <v>HANDICAP</v>
          </cell>
          <cell r="I12951" t="str">
            <v>Adm.omk</v>
          </cell>
          <cell r="V12951">
            <v>0</v>
          </cell>
        </row>
        <row r="12952">
          <cell r="A12952" t="str">
            <v>SKANDERBORG</v>
          </cell>
          <cell r="C12952" t="str">
            <v>HANDICAP</v>
          </cell>
          <cell r="I12952" t="str">
            <v>EB</v>
          </cell>
          <cell r="V12952">
            <v>15557</v>
          </cell>
        </row>
        <row r="12953">
          <cell r="A12953" t="str">
            <v>SKANDERBORG</v>
          </cell>
          <cell r="C12953" t="str">
            <v>HANDICAP</v>
          </cell>
          <cell r="I12953" t="str">
            <v>Ture</v>
          </cell>
          <cell r="V12953">
            <v>180</v>
          </cell>
        </row>
        <row r="12954">
          <cell r="A12954" t="str">
            <v>SKANDERBORG</v>
          </cell>
          <cell r="C12954" t="str">
            <v>HANDICAP</v>
          </cell>
          <cell r="I12954" t="str">
            <v>Rejselængde</v>
          </cell>
          <cell r="V12954">
            <v>3656</v>
          </cell>
        </row>
        <row r="12955">
          <cell r="A12955" t="str">
            <v>SKANDERBORG</v>
          </cell>
          <cell r="C12955" t="str">
            <v>HANDICAP</v>
          </cell>
          <cell r="I12955" t="str">
            <v>Passagerer</v>
          </cell>
          <cell r="V12955">
            <v>220</v>
          </cell>
        </row>
        <row r="12956">
          <cell r="A12956" t="str">
            <v>SKANDERBORG</v>
          </cell>
          <cell r="C12956" t="str">
            <v>HANDICAP</v>
          </cell>
          <cell r="I12956" t="str">
            <v>Netto</v>
          </cell>
          <cell r="V12956">
            <v>63733.920000000013</v>
          </cell>
        </row>
        <row r="12957">
          <cell r="A12957" t="str">
            <v>SKANDERBORG</v>
          </cell>
          <cell r="C12957" t="str">
            <v>HANDICAP</v>
          </cell>
          <cell r="I12957" t="str">
            <v>Adm.omk</v>
          </cell>
          <cell r="V12957">
            <v>0</v>
          </cell>
        </row>
        <row r="12958">
          <cell r="A12958" t="str">
            <v>SKANDERBORG</v>
          </cell>
          <cell r="C12958" t="str">
            <v>HANDICAP</v>
          </cell>
          <cell r="I12958" t="str">
            <v>EB</v>
          </cell>
          <cell r="V12958">
            <v>19807</v>
          </cell>
        </row>
        <row r="12959">
          <cell r="A12959" t="str">
            <v>SKANDERBORG</v>
          </cell>
          <cell r="C12959" t="str">
            <v>HANDICAP</v>
          </cell>
          <cell r="I12959" t="str">
            <v>Ture</v>
          </cell>
          <cell r="V12959">
            <v>239</v>
          </cell>
        </row>
        <row r="12960">
          <cell r="A12960" t="str">
            <v>SKANDERBORG</v>
          </cell>
          <cell r="C12960" t="str">
            <v>HANDICAP</v>
          </cell>
          <cell r="I12960" t="str">
            <v>Rejselængde</v>
          </cell>
          <cell r="V12960">
            <v>4700</v>
          </cell>
        </row>
        <row r="12961">
          <cell r="A12961" t="str">
            <v>SKANDERBORG</v>
          </cell>
          <cell r="C12961" t="str">
            <v>HANDICAP</v>
          </cell>
          <cell r="I12961" t="str">
            <v>Passagerer</v>
          </cell>
          <cell r="V12961">
            <v>264</v>
          </cell>
        </row>
        <row r="12962">
          <cell r="A12962" t="str">
            <v>SKANDERBORG</v>
          </cell>
          <cell r="C12962" t="str">
            <v>HANDICAP</v>
          </cell>
          <cell r="I12962" t="str">
            <v>Netto</v>
          </cell>
          <cell r="V12962">
            <v>6030.78</v>
          </cell>
        </row>
        <row r="12963">
          <cell r="A12963" t="str">
            <v>SKANDERBORG</v>
          </cell>
          <cell r="C12963" t="str">
            <v>HANDICAP</v>
          </cell>
          <cell r="I12963" t="str">
            <v>Adm.omk</v>
          </cell>
          <cell r="V12963">
            <v>0</v>
          </cell>
        </row>
        <row r="12964">
          <cell r="A12964" t="str">
            <v>SKANDERBORG</v>
          </cell>
          <cell r="C12964" t="str">
            <v>HANDICAP</v>
          </cell>
          <cell r="I12964" t="str">
            <v>EB</v>
          </cell>
          <cell r="V12964">
            <v>840</v>
          </cell>
        </row>
        <row r="12965">
          <cell r="A12965" t="str">
            <v>SKANDERBORG</v>
          </cell>
          <cell r="C12965" t="str">
            <v>HANDICAP</v>
          </cell>
          <cell r="I12965" t="str">
            <v>Ture</v>
          </cell>
          <cell r="V12965">
            <v>12</v>
          </cell>
        </row>
        <row r="12966">
          <cell r="A12966" t="str">
            <v>SKANDERBORG</v>
          </cell>
          <cell r="C12966" t="str">
            <v>HANDICAP</v>
          </cell>
          <cell r="I12966" t="str">
            <v>Rejselængde</v>
          </cell>
          <cell r="V12966">
            <v>198</v>
          </cell>
        </row>
        <row r="12967">
          <cell r="A12967" t="str">
            <v>SKANDERBORG</v>
          </cell>
          <cell r="C12967" t="str">
            <v>HANDICAP</v>
          </cell>
          <cell r="I12967" t="str">
            <v>Passagerer</v>
          </cell>
          <cell r="V12967">
            <v>16</v>
          </cell>
        </row>
        <row r="12968">
          <cell r="A12968" t="str">
            <v>SKANDERBORG</v>
          </cell>
          <cell r="C12968" t="str">
            <v>HANDICAP</v>
          </cell>
          <cell r="I12968" t="str">
            <v>Netto</v>
          </cell>
          <cell r="V12968">
            <v>10219.959999999999</v>
          </cell>
        </row>
        <row r="12969">
          <cell r="A12969" t="str">
            <v>SKANDERBORG</v>
          </cell>
          <cell r="C12969" t="str">
            <v>HANDICAP</v>
          </cell>
          <cell r="I12969" t="str">
            <v>Adm.omk</v>
          </cell>
          <cell r="V12969">
            <v>0</v>
          </cell>
        </row>
        <row r="12970">
          <cell r="A12970" t="str">
            <v>SKANDERBORG</v>
          </cell>
          <cell r="C12970" t="str">
            <v>HANDICAP</v>
          </cell>
          <cell r="I12970" t="str">
            <v>EB</v>
          </cell>
          <cell r="V12970">
            <v>2922</v>
          </cell>
        </row>
        <row r="12971">
          <cell r="A12971" t="str">
            <v>SKANDERBORG</v>
          </cell>
          <cell r="C12971" t="str">
            <v>HANDICAP</v>
          </cell>
          <cell r="I12971" t="str">
            <v>Ture</v>
          </cell>
          <cell r="V12971">
            <v>54</v>
          </cell>
        </row>
        <row r="12972">
          <cell r="A12972" t="str">
            <v>SKANDERBORG</v>
          </cell>
          <cell r="C12972" t="str">
            <v>HANDICAP</v>
          </cell>
          <cell r="I12972" t="str">
            <v>Rejselængde</v>
          </cell>
          <cell r="V12972">
            <v>700</v>
          </cell>
        </row>
        <row r="12973">
          <cell r="A12973" t="str">
            <v>SKANDERBORG</v>
          </cell>
          <cell r="C12973" t="str">
            <v>HANDICAP</v>
          </cell>
          <cell r="I12973" t="str">
            <v>Passagerer</v>
          </cell>
          <cell r="V12973">
            <v>55</v>
          </cell>
        </row>
        <row r="12974">
          <cell r="A12974" t="str">
            <v>SKANDERBORG</v>
          </cell>
          <cell r="C12974" t="str">
            <v>HANDICAP</v>
          </cell>
          <cell r="I12974" t="str">
            <v>Netto</v>
          </cell>
          <cell r="V12974">
            <v>944.24</v>
          </cell>
        </row>
        <row r="12975">
          <cell r="A12975" t="str">
            <v>SKANDERBORG</v>
          </cell>
          <cell r="C12975" t="str">
            <v>HANDICAP</v>
          </cell>
          <cell r="I12975" t="str">
            <v>Adm.omk</v>
          </cell>
          <cell r="V12975">
            <v>0</v>
          </cell>
        </row>
        <row r="12976">
          <cell r="A12976" t="str">
            <v>SKANDERBORG</v>
          </cell>
          <cell r="C12976" t="str">
            <v>HANDICAP</v>
          </cell>
          <cell r="I12976" t="str">
            <v>EB</v>
          </cell>
          <cell r="V12976">
            <v>300</v>
          </cell>
        </row>
        <row r="12977">
          <cell r="A12977" t="str">
            <v>SKANDERBORG</v>
          </cell>
          <cell r="C12977" t="str">
            <v>HANDICAP</v>
          </cell>
          <cell r="I12977" t="str">
            <v>Ture</v>
          </cell>
          <cell r="V12977">
            <v>1</v>
          </cell>
        </row>
        <row r="12978">
          <cell r="A12978" t="str">
            <v>SKANDERBORG</v>
          </cell>
          <cell r="C12978" t="str">
            <v>HANDICAP</v>
          </cell>
          <cell r="I12978" t="str">
            <v>Rejselængde</v>
          </cell>
          <cell r="V12978">
            <v>75</v>
          </cell>
        </row>
        <row r="12979">
          <cell r="A12979" t="str">
            <v>SKANDERBORG</v>
          </cell>
          <cell r="C12979" t="str">
            <v>HANDICAP</v>
          </cell>
          <cell r="I12979" t="str">
            <v>Passagerer</v>
          </cell>
          <cell r="V12979">
            <v>1</v>
          </cell>
        </row>
        <row r="12980">
          <cell r="A12980" t="str">
            <v>SKANDERBORG</v>
          </cell>
          <cell r="C12980" t="str">
            <v>HANDICAP</v>
          </cell>
          <cell r="I12980" t="str">
            <v>Netto</v>
          </cell>
          <cell r="V12980">
            <v>1779.08</v>
          </cell>
        </row>
        <row r="12981">
          <cell r="A12981" t="str">
            <v>SKANDERBORG</v>
          </cell>
          <cell r="C12981" t="str">
            <v>HANDICAP</v>
          </cell>
          <cell r="I12981" t="str">
            <v>Adm.omk</v>
          </cell>
          <cell r="V12981">
            <v>0</v>
          </cell>
        </row>
        <row r="12982">
          <cell r="A12982" t="str">
            <v>SKANDERBORG</v>
          </cell>
          <cell r="C12982" t="str">
            <v>HANDICAP</v>
          </cell>
          <cell r="I12982" t="str">
            <v>EB</v>
          </cell>
          <cell r="V12982">
            <v>296</v>
          </cell>
        </row>
        <row r="12983">
          <cell r="A12983" t="str">
            <v>SKANDERBORG</v>
          </cell>
          <cell r="C12983" t="str">
            <v>HANDICAP</v>
          </cell>
          <cell r="I12983" t="str">
            <v>Ture</v>
          </cell>
          <cell r="V12983">
            <v>2</v>
          </cell>
        </row>
        <row r="12984">
          <cell r="A12984" t="str">
            <v>SKANDERBORG</v>
          </cell>
          <cell r="C12984" t="str">
            <v>HANDICAP</v>
          </cell>
          <cell r="I12984" t="str">
            <v>Rejselængde</v>
          </cell>
          <cell r="V12984">
            <v>74</v>
          </cell>
        </row>
        <row r="12985">
          <cell r="A12985" t="str">
            <v>SKANDERBORG</v>
          </cell>
          <cell r="C12985" t="str">
            <v>HANDICAP</v>
          </cell>
          <cell r="I12985" t="str">
            <v>Passagerer</v>
          </cell>
          <cell r="V12985">
            <v>4</v>
          </cell>
        </row>
        <row r="12986">
          <cell r="A12986" t="str">
            <v>SKANDERBORG</v>
          </cell>
          <cell r="C12986" t="str">
            <v>HANDICAP</v>
          </cell>
          <cell r="I12986" t="str">
            <v>Netto</v>
          </cell>
          <cell r="V12986">
            <v>293.47000000000003</v>
          </cell>
        </row>
        <row r="12987">
          <cell r="A12987" t="str">
            <v>SKANDERBORG</v>
          </cell>
          <cell r="C12987" t="str">
            <v>HANDICAP</v>
          </cell>
          <cell r="I12987" t="str">
            <v>Adm.omk</v>
          </cell>
          <cell r="V12987">
            <v>0</v>
          </cell>
        </row>
        <row r="12988">
          <cell r="A12988" t="str">
            <v>SKANDERBORG</v>
          </cell>
          <cell r="C12988" t="str">
            <v>HANDICAP</v>
          </cell>
          <cell r="I12988" t="str">
            <v>EB</v>
          </cell>
          <cell r="V12988">
            <v>220</v>
          </cell>
        </row>
        <row r="12989">
          <cell r="A12989" t="str">
            <v>SKANDERBORG</v>
          </cell>
          <cell r="C12989" t="str">
            <v>HANDICAP</v>
          </cell>
          <cell r="I12989" t="str">
            <v>Ture</v>
          </cell>
          <cell r="V12989">
            <v>1</v>
          </cell>
        </row>
        <row r="12990">
          <cell r="A12990" t="str">
            <v>SKANDERBORG</v>
          </cell>
          <cell r="C12990" t="str">
            <v>HANDICAP</v>
          </cell>
          <cell r="I12990" t="str">
            <v>Rejselængde</v>
          </cell>
          <cell r="V12990">
            <v>55</v>
          </cell>
        </row>
        <row r="12991">
          <cell r="A12991" t="str">
            <v>SKANDERBORG</v>
          </cell>
          <cell r="C12991" t="str">
            <v>HANDICAP</v>
          </cell>
          <cell r="I12991" t="str">
            <v>Passagerer</v>
          </cell>
          <cell r="V12991">
            <v>1</v>
          </cell>
        </row>
        <row r="12992">
          <cell r="A12992" t="str">
            <v>SKANDERBORG</v>
          </cell>
          <cell r="C12992" t="str">
            <v>HANDICAP</v>
          </cell>
          <cell r="I12992" t="str">
            <v>Netto</v>
          </cell>
          <cell r="V12992">
            <v>2409.25</v>
          </cell>
        </row>
        <row r="12993">
          <cell r="A12993" t="str">
            <v>SKANDERBORG</v>
          </cell>
          <cell r="C12993" t="str">
            <v>HANDICAP</v>
          </cell>
          <cell r="I12993" t="str">
            <v>Adm.omk</v>
          </cell>
          <cell r="V12993">
            <v>0</v>
          </cell>
        </row>
        <row r="12994">
          <cell r="A12994" t="str">
            <v>SKANDERBORG</v>
          </cell>
          <cell r="C12994" t="str">
            <v>HANDICAP</v>
          </cell>
          <cell r="I12994" t="str">
            <v>EB</v>
          </cell>
          <cell r="V12994">
            <v>546</v>
          </cell>
        </row>
        <row r="12995">
          <cell r="A12995" t="str">
            <v>SKANDERBORG</v>
          </cell>
          <cell r="C12995" t="str">
            <v>HANDICAP</v>
          </cell>
          <cell r="I12995" t="str">
            <v>Ture</v>
          </cell>
          <cell r="V12995">
            <v>6</v>
          </cell>
        </row>
        <row r="12996">
          <cell r="A12996" t="str">
            <v>SKANDERBORG</v>
          </cell>
          <cell r="C12996" t="str">
            <v>HANDICAP</v>
          </cell>
          <cell r="I12996" t="str">
            <v>Rejselængde</v>
          </cell>
          <cell r="V12996">
            <v>124</v>
          </cell>
        </row>
        <row r="12997">
          <cell r="A12997" t="str">
            <v>SKANDERBORG</v>
          </cell>
          <cell r="C12997" t="str">
            <v>HANDICAP</v>
          </cell>
          <cell r="I12997" t="str">
            <v>Passagerer</v>
          </cell>
          <cell r="V12997">
            <v>7</v>
          </cell>
        </row>
        <row r="12998">
          <cell r="A12998" t="str">
            <v>SKANDERBORG</v>
          </cell>
          <cell r="C12998" t="str">
            <v>HANDICAP</v>
          </cell>
          <cell r="I12998" t="str">
            <v>Netto</v>
          </cell>
          <cell r="V12998">
            <v>425.15</v>
          </cell>
        </row>
        <row r="12999">
          <cell r="A12999" t="str">
            <v>SKANDERBORG</v>
          </cell>
          <cell r="C12999" t="str">
            <v>HANDICAP</v>
          </cell>
          <cell r="I12999" t="str">
            <v>Adm.omk</v>
          </cell>
          <cell r="V12999">
            <v>0</v>
          </cell>
        </row>
        <row r="13000">
          <cell r="A13000" t="str">
            <v>SKANDERBORG</v>
          </cell>
          <cell r="C13000" t="str">
            <v>HANDICAP</v>
          </cell>
          <cell r="I13000" t="str">
            <v>EB</v>
          </cell>
          <cell r="V13000">
            <v>140</v>
          </cell>
        </row>
        <row r="13001">
          <cell r="A13001" t="str">
            <v>SKANDERBORG</v>
          </cell>
          <cell r="C13001" t="str">
            <v>HANDICAP</v>
          </cell>
          <cell r="I13001" t="str">
            <v>Ture</v>
          </cell>
          <cell r="V13001">
            <v>1</v>
          </cell>
        </row>
        <row r="13002">
          <cell r="A13002" t="str">
            <v>SKANDERBORG</v>
          </cell>
          <cell r="C13002" t="str">
            <v>HANDICAP</v>
          </cell>
          <cell r="I13002" t="str">
            <v>Rejselængde</v>
          </cell>
          <cell r="V13002">
            <v>35</v>
          </cell>
        </row>
        <row r="13003">
          <cell r="A13003" t="str">
            <v>SKANDERBORG</v>
          </cell>
          <cell r="C13003" t="str">
            <v>HANDICAP</v>
          </cell>
          <cell r="I13003" t="str">
            <v>Passagerer</v>
          </cell>
          <cell r="V13003">
            <v>1</v>
          </cell>
        </row>
        <row r="13004">
          <cell r="A13004" t="str">
            <v>SKANDERBORG</v>
          </cell>
          <cell r="C13004" t="str">
            <v>HANDICAP</v>
          </cell>
          <cell r="I13004" t="str">
            <v>Netto</v>
          </cell>
          <cell r="V13004">
            <v>2274.7800000000002</v>
          </cell>
        </row>
        <row r="13005">
          <cell r="A13005" t="str">
            <v>SKANDERBORG</v>
          </cell>
          <cell r="C13005" t="str">
            <v>HANDICAP</v>
          </cell>
          <cell r="I13005" t="str">
            <v>Adm.omk</v>
          </cell>
          <cell r="V13005">
            <v>0</v>
          </cell>
        </row>
        <row r="13006">
          <cell r="A13006" t="str">
            <v>SKANDERBORG</v>
          </cell>
          <cell r="C13006" t="str">
            <v>HANDICAP</v>
          </cell>
          <cell r="I13006" t="str">
            <v>EB</v>
          </cell>
          <cell r="V13006">
            <v>568</v>
          </cell>
        </row>
        <row r="13007">
          <cell r="A13007" t="str">
            <v>SKANDERBORG</v>
          </cell>
          <cell r="C13007" t="str">
            <v>HANDICAP</v>
          </cell>
          <cell r="I13007" t="str">
            <v>Ture</v>
          </cell>
          <cell r="V13007">
            <v>4</v>
          </cell>
        </row>
        <row r="13008">
          <cell r="A13008" t="str">
            <v>SKANDERBORG</v>
          </cell>
          <cell r="C13008" t="str">
            <v>HANDICAP</v>
          </cell>
          <cell r="I13008" t="str">
            <v>Rejselængde</v>
          </cell>
          <cell r="V13008">
            <v>107</v>
          </cell>
        </row>
        <row r="13009">
          <cell r="A13009" t="str">
            <v>SKANDERBORG</v>
          </cell>
          <cell r="C13009" t="str">
            <v>HANDICAP</v>
          </cell>
          <cell r="I13009" t="str">
            <v>Passagerer</v>
          </cell>
          <cell r="V13009">
            <v>8</v>
          </cell>
        </row>
        <row r="13010">
          <cell r="A13010" t="str">
            <v>SKANDERBORG</v>
          </cell>
          <cell r="C13010" t="str">
            <v>HANDICAP</v>
          </cell>
          <cell r="I13010" t="str">
            <v>Netto</v>
          </cell>
          <cell r="V13010">
            <v>596.84999999999991</v>
          </cell>
        </row>
        <row r="13011">
          <cell r="A13011" t="str">
            <v>SKANDERBORG</v>
          </cell>
          <cell r="C13011" t="str">
            <v>HANDICAP</v>
          </cell>
          <cell r="I13011" t="str">
            <v>Adm.omk</v>
          </cell>
          <cell r="V13011">
            <v>0</v>
          </cell>
        </row>
        <row r="13012">
          <cell r="A13012" t="str">
            <v>SKANDERBORG</v>
          </cell>
          <cell r="C13012" t="str">
            <v>HANDICAP</v>
          </cell>
          <cell r="I13012" t="str">
            <v>EB</v>
          </cell>
          <cell r="V13012">
            <v>264</v>
          </cell>
        </row>
        <row r="13013">
          <cell r="A13013" t="str">
            <v>SKANDERBORG</v>
          </cell>
          <cell r="C13013" t="str">
            <v>HANDICAP</v>
          </cell>
          <cell r="I13013" t="str">
            <v>Ture</v>
          </cell>
          <cell r="V13013">
            <v>2</v>
          </cell>
        </row>
        <row r="13014">
          <cell r="A13014" t="str">
            <v>SKANDERBORG</v>
          </cell>
          <cell r="C13014" t="str">
            <v>HANDICAP</v>
          </cell>
          <cell r="I13014" t="str">
            <v>Rejselængde</v>
          </cell>
          <cell r="V13014">
            <v>66</v>
          </cell>
        </row>
        <row r="13015">
          <cell r="A13015" t="str">
            <v>SKANDERBORG</v>
          </cell>
          <cell r="C13015" t="str">
            <v>HANDICAP</v>
          </cell>
          <cell r="I13015" t="str">
            <v>Passagerer</v>
          </cell>
          <cell r="V13015">
            <v>2</v>
          </cell>
        </row>
        <row r="13016">
          <cell r="A13016" t="str">
            <v>SKANDERBORG</v>
          </cell>
          <cell r="C13016" t="str">
            <v>HANDICAP</v>
          </cell>
          <cell r="I13016" t="str">
            <v>Netto</v>
          </cell>
          <cell r="V13016">
            <v>1055.6100000000001</v>
          </cell>
        </row>
        <row r="13017">
          <cell r="A13017" t="str">
            <v>SKANDERBORG</v>
          </cell>
          <cell r="C13017" t="str">
            <v>HANDICAP</v>
          </cell>
          <cell r="I13017" t="str">
            <v>Adm.omk</v>
          </cell>
          <cell r="V13017">
            <v>0</v>
          </cell>
        </row>
        <row r="13018">
          <cell r="A13018" t="str">
            <v>SKANDERBORG</v>
          </cell>
          <cell r="C13018" t="str">
            <v>HANDICAP</v>
          </cell>
          <cell r="I13018" t="str">
            <v>EB</v>
          </cell>
          <cell r="V13018">
            <v>514</v>
          </cell>
        </row>
        <row r="13019">
          <cell r="A13019" t="str">
            <v>SKANDERBORG</v>
          </cell>
          <cell r="C13019" t="str">
            <v>HANDICAP</v>
          </cell>
          <cell r="I13019" t="str">
            <v>Ture</v>
          </cell>
          <cell r="V13019">
            <v>3</v>
          </cell>
        </row>
        <row r="13020">
          <cell r="A13020" t="str">
            <v>SKANDERBORG</v>
          </cell>
          <cell r="C13020" t="str">
            <v>HANDICAP</v>
          </cell>
          <cell r="I13020" t="str">
            <v>Rejselængde</v>
          </cell>
          <cell r="V13020">
            <v>83</v>
          </cell>
        </row>
        <row r="13021">
          <cell r="A13021" t="str">
            <v>SKANDERBORG</v>
          </cell>
          <cell r="C13021" t="str">
            <v>HANDICAP</v>
          </cell>
          <cell r="I13021" t="str">
            <v>Passagerer</v>
          </cell>
          <cell r="V13021">
            <v>6</v>
          </cell>
        </row>
        <row r="13022">
          <cell r="A13022" t="str">
            <v>SKANDERBORG</v>
          </cell>
          <cell r="C13022" t="str">
            <v>HANDICAP</v>
          </cell>
          <cell r="I13022" t="str">
            <v>Netto</v>
          </cell>
          <cell r="V13022">
            <v>229.17</v>
          </cell>
        </row>
        <row r="13023">
          <cell r="A13023" t="str">
            <v>SKANDERBORG</v>
          </cell>
          <cell r="C13023" t="str">
            <v>HANDICAP</v>
          </cell>
          <cell r="I13023" t="str">
            <v>Adm.omk</v>
          </cell>
          <cell r="V13023">
            <v>0</v>
          </cell>
        </row>
        <row r="13024">
          <cell r="A13024" t="str">
            <v>SKANDERBORG</v>
          </cell>
          <cell r="C13024" t="str">
            <v>HANDICAP</v>
          </cell>
          <cell r="I13024" t="str">
            <v>EB</v>
          </cell>
          <cell r="V13024">
            <v>284</v>
          </cell>
        </row>
        <row r="13025">
          <cell r="A13025" t="str">
            <v>SKANDERBORG</v>
          </cell>
          <cell r="C13025" t="str">
            <v>HANDICAP</v>
          </cell>
          <cell r="I13025" t="str">
            <v>Ture</v>
          </cell>
          <cell r="V13025">
            <v>1</v>
          </cell>
        </row>
        <row r="13026">
          <cell r="A13026" t="str">
            <v>SKANDERBORG</v>
          </cell>
          <cell r="C13026" t="str">
            <v>HANDICAP</v>
          </cell>
          <cell r="I13026" t="str">
            <v>Rejselængde</v>
          </cell>
          <cell r="V13026">
            <v>71</v>
          </cell>
        </row>
        <row r="13027">
          <cell r="A13027" t="str">
            <v>SKANDERBORG</v>
          </cell>
          <cell r="C13027" t="str">
            <v>HANDICAP</v>
          </cell>
          <cell r="I13027" t="str">
            <v>Passagerer</v>
          </cell>
          <cell r="V13027">
            <v>1</v>
          </cell>
        </row>
        <row r="13028">
          <cell r="A13028" t="str">
            <v>SKANDERBORG</v>
          </cell>
          <cell r="C13028" t="str">
            <v>HANDICAP</v>
          </cell>
          <cell r="I13028" t="str">
            <v>Netto</v>
          </cell>
          <cell r="V13028">
            <v>376.39</v>
          </cell>
        </row>
        <row r="13029">
          <cell r="A13029" t="str">
            <v>SKANDERBORG</v>
          </cell>
          <cell r="C13029" t="str">
            <v>HANDICAP</v>
          </cell>
          <cell r="I13029" t="str">
            <v>Adm.omk</v>
          </cell>
          <cell r="V13029">
            <v>0</v>
          </cell>
        </row>
        <row r="13030">
          <cell r="A13030" t="str">
            <v>SKANDERBORG</v>
          </cell>
          <cell r="C13030" t="str">
            <v>HANDICAP</v>
          </cell>
          <cell r="I13030" t="str">
            <v>EB</v>
          </cell>
          <cell r="V13030">
            <v>284</v>
          </cell>
        </row>
        <row r="13031">
          <cell r="A13031" t="str">
            <v>SKANDERBORG</v>
          </cell>
          <cell r="C13031" t="str">
            <v>HANDICAP</v>
          </cell>
          <cell r="I13031" t="str">
            <v>Ture</v>
          </cell>
          <cell r="V13031">
            <v>1</v>
          </cell>
        </row>
        <row r="13032">
          <cell r="A13032" t="str">
            <v>SKANDERBORG</v>
          </cell>
          <cell r="C13032" t="str">
            <v>HANDICAP</v>
          </cell>
          <cell r="I13032" t="str">
            <v>Rejselængde</v>
          </cell>
          <cell r="V13032">
            <v>71</v>
          </cell>
        </row>
        <row r="13033">
          <cell r="A13033" t="str">
            <v>SKANDERBORG</v>
          </cell>
          <cell r="C13033" t="str">
            <v>HANDICAP</v>
          </cell>
          <cell r="I13033" t="str">
            <v>Passagerer</v>
          </cell>
          <cell r="V13033">
            <v>2</v>
          </cell>
        </row>
        <row r="13034">
          <cell r="A13034" t="str">
            <v>SKANDERBORG</v>
          </cell>
          <cell r="C13034" t="str">
            <v>HANDICAP</v>
          </cell>
          <cell r="I13034" t="str">
            <v>Netto</v>
          </cell>
          <cell r="V13034">
            <v>350.74</v>
          </cell>
        </row>
        <row r="13035">
          <cell r="A13035" t="str">
            <v>SKANDERBORG</v>
          </cell>
          <cell r="C13035" t="str">
            <v>HANDICAP</v>
          </cell>
          <cell r="I13035" t="str">
            <v>Adm.omk</v>
          </cell>
          <cell r="V13035">
            <v>0</v>
          </cell>
        </row>
        <row r="13036">
          <cell r="A13036" t="str">
            <v>SKANDERBORG</v>
          </cell>
          <cell r="C13036" t="str">
            <v>HANDICAP</v>
          </cell>
          <cell r="I13036" t="str">
            <v>EB</v>
          </cell>
          <cell r="V13036">
            <v>354</v>
          </cell>
        </row>
        <row r="13037">
          <cell r="A13037" t="str">
            <v>SKANDERBORG</v>
          </cell>
          <cell r="C13037" t="str">
            <v>HANDICAP</v>
          </cell>
          <cell r="I13037" t="str">
            <v>Ture</v>
          </cell>
          <cell r="V13037">
            <v>3</v>
          </cell>
        </row>
        <row r="13038">
          <cell r="A13038" t="str">
            <v>SKANDERBORG</v>
          </cell>
          <cell r="C13038" t="str">
            <v>HANDICAP</v>
          </cell>
          <cell r="I13038" t="str">
            <v>Rejselængde</v>
          </cell>
          <cell r="V13038">
            <v>53</v>
          </cell>
        </row>
        <row r="13039">
          <cell r="A13039" t="str">
            <v>SKANDERBORG</v>
          </cell>
          <cell r="C13039" t="str">
            <v>HANDICAP</v>
          </cell>
          <cell r="I13039" t="str">
            <v>Passagerer</v>
          </cell>
          <cell r="V13039">
            <v>5</v>
          </cell>
        </row>
        <row r="13040">
          <cell r="A13040" t="str">
            <v>SKANDERBORG</v>
          </cell>
          <cell r="C13040" t="str">
            <v>HANDICAP</v>
          </cell>
          <cell r="I13040" t="str">
            <v>Netto</v>
          </cell>
          <cell r="V13040">
            <v>830.97</v>
          </cell>
        </row>
        <row r="13041">
          <cell r="A13041" t="str">
            <v>SKANDERBORG</v>
          </cell>
          <cell r="C13041" t="str">
            <v>HANDICAP</v>
          </cell>
          <cell r="I13041" t="str">
            <v>Adm.omk</v>
          </cell>
          <cell r="V13041">
            <v>0</v>
          </cell>
        </row>
        <row r="13042">
          <cell r="A13042" t="str">
            <v>SKANDERBORG</v>
          </cell>
          <cell r="C13042" t="str">
            <v>HANDICAP</v>
          </cell>
          <cell r="I13042" t="str">
            <v>EB</v>
          </cell>
          <cell r="V13042">
            <v>756</v>
          </cell>
        </row>
        <row r="13043">
          <cell r="A13043" t="str">
            <v>SKANDERBORG</v>
          </cell>
          <cell r="C13043" t="str">
            <v>HANDICAP</v>
          </cell>
          <cell r="I13043" t="str">
            <v>Ture</v>
          </cell>
          <cell r="V13043">
            <v>1</v>
          </cell>
        </row>
        <row r="13044">
          <cell r="A13044" t="str">
            <v>SKANDERBORG</v>
          </cell>
          <cell r="C13044" t="str">
            <v>HANDICAP</v>
          </cell>
          <cell r="I13044" t="str">
            <v>Rejselængde</v>
          </cell>
          <cell r="V13044">
            <v>108</v>
          </cell>
        </row>
        <row r="13045">
          <cell r="A13045" t="str">
            <v>SKANDERBORG</v>
          </cell>
          <cell r="C13045" t="str">
            <v>HANDICAP</v>
          </cell>
          <cell r="I13045" t="str">
            <v>Passagerer</v>
          </cell>
          <cell r="V13045">
            <v>2</v>
          </cell>
        </row>
        <row r="13046">
          <cell r="A13046" t="str">
            <v>SKANDERBORG</v>
          </cell>
          <cell r="C13046" t="str">
            <v>HANDICAP</v>
          </cell>
          <cell r="I13046" t="str">
            <v>Netto</v>
          </cell>
          <cell r="V13046">
            <v>496.35</v>
          </cell>
        </row>
        <row r="13047">
          <cell r="A13047" t="str">
            <v>SKANDERBORG</v>
          </cell>
          <cell r="C13047" t="str">
            <v>HANDICAP</v>
          </cell>
          <cell r="I13047" t="str">
            <v>Adm.omk</v>
          </cell>
          <cell r="V13047">
            <v>0</v>
          </cell>
        </row>
        <row r="13048">
          <cell r="A13048" t="str">
            <v>SKANDERBORG</v>
          </cell>
          <cell r="C13048" t="str">
            <v>HANDICAP</v>
          </cell>
          <cell r="I13048" t="str">
            <v>EB</v>
          </cell>
          <cell r="V13048">
            <v>448</v>
          </cell>
        </row>
        <row r="13049">
          <cell r="A13049" t="str">
            <v>SKANDERBORG</v>
          </cell>
          <cell r="C13049" t="str">
            <v>HANDICAP</v>
          </cell>
          <cell r="I13049" t="str">
            <v>Ture</v>
          </cell>
          <cell r="V13049">
            <v>2</v>
          </cell>
        </row>
        <row r="13050">
          <cell r="A13050" t="str">
            <v>SKANDERBORG</v>
          </cell>
          <cell r="C13050" t="str">
            <v>HANDICAP</v>
          </cell>
          <cell r="I13050" t="str">
            <v>Rejselængde</v>
          </cell>
          <cell r="V13050">
            <v>89</v>
          </cell>
        </row>
        <row r="13051">
          <cell r="A13051" t="str">
            <v>SKANDERBORG</v>
          </cell>
          <cell r="C13051" t="str">
            <v>HANDICAP</v>
          </cell>
          <cell r="I13051" t="str">
            <v>Passagerer</v>
          </cell>
          <cell r="V13051">
            <v>3</v>
          </cell>
        </row>
        <row r="13052">
          <cell r="A13052" t="str">
            <v>SKANDERBORG</v>
          </cell>
          <cell r="C13052" t="str">
            <v>HANDICAP</v>
          </cell>
          <cell r="I13052" t="str">
            <v>Netto</v>
          </cell>
          <cell r="V13052">
            <v>3671.84</v>
          </cell>
        </row>
        <row r="13053">
          <cell r="A13053" t="str">
            <v>SKANDERBORG</v>
          </cell>
          <cell r="C13053" t="str">
            <v>HANDICAP</v>
          </cell>
          <cell r="I13053" t="str">
            <v>Adm.omk</v>
          </cell>
          <cell r="V13053">
            <v>0</v>
          </cell>
        </row>
        <row r="13054">
          <cell r="A13054" t="str">
            <v>SKANDERBORG</v>
          </cell>
          <cell r="C13054" t="str">
            <v>HANDICAP</v>
          </cell>
          <cell r="I13054" t="str">
            <v>EB</v>
          </cell>
          <cell r="V13054">
            <v>1186</v>
          </cell>
        </row>
        <row r="13055">
          <cell r="A13055" t="str">
            <v>SKANDERBORG</v>
          </cell>
          <cell r="C13055" t="str">
            <v>HANDICAP</v>
          </cell>
          <cell r="I13055" t="str">
            <v>Ture</v>
          </cell>
          <cell r="V13055">
            <v>5</v>
          </cell>
        </row>
        <row r="13056">
          <cell r="A13056" t="str">
            <v>SKANDERBORG</v>
          </cell>
          <cell r="C13056" t="str">
            <v>HANDICAP</v>
          </cell>
          <cell r="I13056" t="str">
            <v>Rejselængde</v>
          </cell>
          <cell r="V13056">
            <v>258</v>
          </cell>
        </row>
        <row r="13057">
          <cell r="A13057" t="str">
            <v>SKANDERBORG</v>
          </cell>
          <cell r="C13057" t="str">
            <v>HANDICAP</v>
          </cell>
          <cell r="I13057" t="str">
            <v>Passagerer</v>
          </cell>
          <cell r="V13057">
            <v>8</v>
          </cell>
        </row>
        <row r="13058">
          <cell r="A13058" t="str">
            <v>SKANDERBORG</v>
          </cell>
          <cell r="C13058" t="str">
            <v>HANDICAP</v>
          </cell>
          <cell r="I13058" t="str">
            <v>Netto</v>
          </cell>
          <cell r="V13058">
            <v>3972.65</v>
          </cell>
        </row>
        <row r="13059">
          <cell r="A13059" t="str">
            <v>SKANDERBORG</v>
          </cell>
          <cell r="C13059" t="str">
            <v>HANDICAP</v>
          </cell>
          <cell r="I13059" t="str">
            <v>Adm.omk</v>
          </cell>
          <cell r="V13059">
            <v>0</v>
          </cell>
        </row>
        <row r="13060">
          <cell r="A13060" t="str">
            <v>SKANDERBORG</v>
          </cell>
          <cell r="C13060" t="str">
            <v>HANDICAP</v>
          </cell>
          <cell r="I13060" t="str">
            <v>EB</v>
          </cell>
          <cell r="V13060">
            <v>1152</v>
          </cell>
        </row>
        <row r="13061">
          <cell r="A13061" t="str">
            <v>SKANDERBORG</v>
          </cell>
          <cell r="C13061" t="str">
            <v>HANDICAP</v>
          </cell>
          <cell r="I13061" t="str">
            <v>Ture</v>
          </cell>
          <cell r="V13061">
            <v>10</v>
          </cell>
        </row>
        <row r="13062">
          <cell r="A13062" t="str">
            <v>SKANDERBORG</v>
          </cell>
          <cell r="C13062" t="str">
            <v>HANDICAP</v>
          </cell>
          <cell r="I13062" t="str">
            <v>Rejselængde</v>
          </cell>
          <cell r="V13062">
            <v>280</v>
          </cell>
        </row>
        <row r="13063">
          <cell r="A13063" t="str">
            <v>SKANDERBORG</v>
          </cell>
          <cell r="C13063" t="str">
            <v>HANDICAP</v>
          </cell>
          <cell r="I13063" t="str">
            <v>Passagerer</v>
          </cell>
          <cell r="V13063">
            <v>11</v>
          </cell>
        </row>
        <row r="13064">
          <cell r="A13064" t="str">
            <v>SKANDERBORG</v>
          </cell>
          <cell r="C13064" t="str">
            <v>HANDICAP</v>
          </cell>
          <cell r="I13064" t="str">
            <v>Netto</v>
          </cell>
          <cell r="V13064">
            <v>516.21</v>
          </cell>
        </row>
        <row r="13065">
          <cell r="A13065" t="str">
            <v>SKANDERBORG</v>
          </cell>
          <cell r="C13065" t="str">
            <v>HANDICAP</v>
          </cell>
          <cell r="I13065" t="str">
            <v>Adm.omk</v>
          </cell>
          <cell r="V13065">
            <v>0</v>
          </cell>
        </row>
        <row r="13066">
          <cell r="A13066" t="str">
            <v>SKANDERBORG</v>
          </cell>
          <cell r="C13066" t="str">
            <v>HANDICAP</v>
          </cell>
          <cell r="I13066" t="str">
            <v>EB</v>
          </cell>
          <cell r="V13066">
            <v>136</v>
          </cell>
        </row>
        <row r="13067">
          <cell r="A13067" t="str">
            <v>SKANDERBORG</v>
          </cell>
          <cell r="C13067" t="str">
            <v>HANDICAP</v>
          </cell>
          <cell r="I13067" t="str">
            <v>Ture</v>
          </cell>
          <cell r="V13067">
            <v>1</v>
          </cell>
        </row>
        <row r="13068">
          <cell r="A13068" t="str">
            <v>SKANDERBORG</v>
          </cell>
          <cell r="C13068" t="str">
            <v>HANDICAP</v>
          </cell>
          <cell r="I13068" t="str">
            <v>Rejselængde</v>
          </cell>
          <cell r="V13068">
            <v>34</v>
          </cell>
        </row>
        <row r="13069">
          <cell r="A13069" t="str">
            <v>SKANDERBORG</v>
          </cell>
          <cell r="C13069" t="str">
            <v>HANDICAP</v>
          </cell>
          <cell r="I13069" t="str">
            <v>Passagerer</v>
          </cell>
          <cell r="V13069">
            <v>1</v>
          </cell>
        </row>
        <row r="13070">
          <cell r="A13070" t="str">
            <v>SKANDERBORG</v>
          </cell>
          <cell r="C13070" t="str">
            <v>HANDICAP</v>
          </cell>
          <cell r="I13070" t="str">
            <v>Netto</v>
          </cell>
          <cell r="V13070">
            <v>768.12</v>
          </cell>
        </row>
        <row r="13071">
          <cell r="A13071" t="str">
            <v>SKANDERBORG</v>
          </cell>
          <cell r="C13071" t="str">
            <v>HANDICAP</v>
          </cell>
          <cell r="I13071" t="str">
            <v>Adm.omk</v>
          </cell>
          <cell r="V13071">
            <v>0</v>
          </cell>
        </row>
        <row r="13072">
          <cell r="A13072" t="str">
            <v>SKANDERBORG</v>
          </cell>
          <cell r="C13072" t="str">
            <v>HANDICAP</v>
          </cell>
          <cell r="I13072" t="str">
            <v>EB</v>
          </cell>
          <cell r="V13072">
            <v>324</v>
          </cell>
        </row>
        <row r="13073">
          <cell r="A13073" t="str">
            <v>SKANDERBORG</v>
          </cell>
          <cell r="C13073" t="str">
            <v>HANDICAP</v>
          </cell>
          <cell r="I13073" t="str">
            <v>Ture</v>
          </cell>
          <cell r="V13073">
            <v>1</v>
          </cell>
        </row>
        <row r="13074">
          <cell r="A13074" t="str">
            <v>SKANDERBORG</v>
          </cell>
          <cell r="C13074" t="str">
            <v>HANDICAP</v>
          </cell>
          <cell r="I13074" t="str">
            <v>Rejselængde</v>
          </cell>
          <cell r="V13074">
            <v>54</v>
          </cell>
        </row>
        <row r="13075">
          <cell r="A13075" t="str">
            <v>SKANDERBORG</v>
          </cell>
          <cell r="C13075" t="str">
            <v>HANDICAP</v>
          </cell>
          <cell r="I13075" t="str">
            <v>Passagerer</v>
          </cell>
          <cell r="V13075">
            <v>2</v>
          </cell>
        </row>
        <row r="13076">
          <cell r="A13076" t="str">
            <v>SKANDERBORG</v>
          </cell>
          <cell r="C13076" t="str">
            <v>HANDICAP</v>
          </cell>
          <cell r="I13076" t="str">
            <v>Netto</v>
          </cell>
          <cell r="V13076">
            <v>539.78</v>
          </cell>
        </row>
        <row r="13077">
          <cell r="A13077" t="str">
            <v>SKANDERBORG</v>
          </cell>
          <cell r="C13077" t="str">
            <v>HANDICAP</v>
          </cell>
          <cell r="I13077" t="str">
            <v>Adm.omk</v>
          </cell>
          <cell r="V13077">
            <v>0</v>
          </cell>
        </row>
        <row r="13078">
          <cell r="A13078" t="str">
            <v>SKANDERBORG</v>
          </cell>
          <cell r="C13078" t="str">
            <v>HANDICAP</v>
          </cell>
          <cell r="I13078" t="str">
            <v>EB</v>
          </cell>
          <cell r="V13078">
            <v>220</v>
          </cell>
        </row>
        <row r="13079">
          <cell r="A13079" t="str">
            <v>SKANDERBORG</v>
          </cell>
          <cell r="C13079" t="str">
            <v>HANDICAP</v>
          </cell>
          <cell r="I13079" t="str">
            <v>Ture</v>
          </cell>
          <cell r="V13079">
            <v>1</v>
          </cell>
        </row>
        <row r="13080">
          <cell r="A13080" t="str">
            <v>SKANDERBORG</v>
          </cell>
          <cell r="C13080" t="str">
            <v>HANDICAP</v>
          </cell>
          <cell r="I13080" t="str">
            <v>Rejselængde</v>
          </cell>
          <cell r="V13080">
            <v>55</v>
          </cell>
        </row>
        <row r="13081">
          <cell r="A13081" t="str">
            <v>SKANDERBORG</v>
          </cell>
          <cell r="C13081" t="str">
            <v>HANDICAP</v>
          </cell>
          <cell r="I13081" t="str">
            <v>Passagerer</v>
          </cell>
          <cell r="V13081">
            <v>2</v>
          </cell>
        </row>
        <row r="13082">
          <cell r="A13082" t="str">
            <v>SKANDERBORG</v>
          </cell>
          <cell r="C13082" t="str">
            <v>HANDICAP</v>
          </cell>
          <cell r="I13082" t="str">
            <v>Netto</v>
          </cell>
          <cell r="V13082">
            <v>1325.76</v>
          </cell>
        </row>
        <row r="13083">
          <cell r="A13083" t="str">
            <v>SKANDERBORG</v>
          </cell>
          <cell r="C13083" t="str">
            <v>HANDICAP</v>
          </cell>
          <cell r="I13083" t="str">
            <v>Adm.omk</v>
          </cell>
          <cell r="V13083">
            <v>0</v>
          </cell>
        </row>
        <row r="13084">
          <cell r="A13084" t="str">
            <v>SKANDERBORG</v>
          </cell>
          <cell r="C13084" t="str">
            <v>HANDICAP</v>
          </cell>
          <cell r="I13084" t="str">
            <v>EB</v>
          </cell>
          <cell r="V13084">
            <v>484</v>
          </cell>
        </row>
        <row r="13085">
          <cell r="A13085" t="str">
            <v>SKANDERBORG</v>
          </cell>
          <cell r="C13085" t="str">
            <v>HANDICAP</v>
          </cell>
          <cell r="I13085" t="str">
            <v>Ture</v>
          </cell>
          <cell r="V13085">
            <v>2</v>
          </cell>
        </row>
        <row r="13086">
          <cell r="A13086" t="str">
            <v>SKANDERBORG</v>
          </cell>
          <cell r="C13086" t="str">
            <v>HANDICAP</v>
          </cell>
          <cell r="I13086" t="str">
            <v>Rejselængde</v>
          </cell>
          <cell r="V13086">
            <v>121</v>
          </cell>
        </row>
        <row r="13087">
          <cell r="A13087" t="str">
            <v>SKANDERBORG</v>
          </cell>
          <cell r="C13087" t="str">
            <v>HANDICAP</v>
          </cell>
          <cell r="I13087" t="str">
            <v>Passagerer</v>
          </cell>
          <cell r="V13087">
            <v>2</v>
          </cell>
        </row>
        <row r="13088">
          <cell r="A13088" t="str">
            <v>SKANDERBORG</v>
          </cell>
          <cell r="C13088" t="str">
            <v>HANDICAP</v>
          </cell>
          <cell r="I13088" t="str">
            <v>Netto</v>
          </cell>
          <cell r="V13088">
            <v>1663.01</v>
          </cell>
        </row>
        <row r="13089">
          <cell r="A13089" t="str">
            <v>SKANDERBORG</v>
          </cell>
          <cell r="C13089" t="str">
            <v>HANDICAP</v>
          </cell>
          <cell r="I13089" t="str">
            <v>Adm.omk</v>
          </cell>
          <cell r="V13089">
            <v>0</v>
          </cell>
        </row>
        <row r="13090">
          <cell r="A13090" t="str">
            <v>SKANDERBORG</v>
          </cell>
          <cell r="C13090" t="str">
            <v>HANDICAP</v>
          </cell>
          <cell r="I13090" t="str">
            <v>EB</v>
          </cell>
          <cell r="V13090">
            <v>1189</v>
          </cell>
        </row>
        <row r="13091">
          <cell r="A13091" t="str">
            <v>SKANDERBORG</v>
          </cell>
          <cell r="C13091" t="str">
            <v>HANDICAP</v>
          </cell>
          <cell r="I13091" t="str">
            <v>Ture</v>
          </cell>
          <cell r="V13091">
            <v>3</v>
          </cell>
        </row>
        <row r="13092">
          <cell r="A13092" t="str">
            <v>SKANDERBORG</v>
          </cell>
          <cell r="C13092" t="str">
            <v>HANDICAP</v>
          </cell>
          <cell r="I13092" t="str">
            <v>Rejselængde</v>
          </cell>
          <cell r="V13092">
            <v>203</v>
          </cell>
        </row>
        <row r="13093">
          <cell r="A13093" t="str">
            <v>SKANDERBORG</v>
          </cell>
          <cell r="C13093" t="str">
            <v>HANDICAP</v>
          </cell>
          <cell r="I13093" t="str">
            <v>Passagerer</v>
          </cell>
          <cell r="V13093">
            <v>6</v>
          </cell>
        </row>
        <row r="13094">
          <cell r="A13094" t="str">
            <v>SKANDERBORG</v>
          </cell>
          <cell r="C13094" t="str">
            <v>HANDICAP</v>
          </cell>
          <cell r="I13094" t="str">
            <v>Netto</v>
          </cell>
          <cell r="V13094">
            <v>-108.52</v>
          </cell>
        </row>
        <row r="13095">
          <cell r="A13095" t="str">
            <v>SKANDERBORG</v>
          </cell>
          <cell r="C13095" t="str">
            <v>HANDICAP</v>
          </cell>
          <cell r="I13095" t="str">
            <v>Adm.omk</v>
          </cell>
          <cell r="V13095">
            <v>0</v>
          </cell>
        </row>
        <row r="13096">
          <cell r="A13096" t="str">
            <v>SKANDERBORG</v>
          </cell>
          <cell r="C13096" t="str">
            <v>HANDICAP</v>
          </cell>
          <cell r="I13096" t="str">
            <v>EB</v>
          </cell>
          <cell r="V13096">
            <v>1362</v>
          </cell>
        </row>
        <row r="13097">
          <cell r="A13097" t="str">
            <v>SKANDERBORG</v>
          </cell>
          <cell r="C13097" t="str">
            <v>HANDICAP</v>
          </cell>
          <cell r="I13097" t="str">
            <v>Ture</v>
          </cell>
          <cell r="V13097">
            <v>1</v>
          </cell>
        </row>
        <row r="13098">
          <cell r="A13098" t="str">
            <v>SKANDERBORG</v>
          </cell>
          <cell r="C13098" t="str">
            <v>HANDICAP</v>
          </cell>
          <cell r="I13098" t="str">
            <v>Rejselængde</v>
          </cell>
          <cell r="V13098">
            <v>174</v>
          </cell>
        </row>
        <row r="13099">
          <cell r="A13099" t="str">
            <v>SKANDERBORG</v>
          </cell>
          <cell r="C13099" t="str">
            <v>HANDICAP</v>
          </cell>
          <cell r="I13099" t="str">
            <v>Passagerer</v>
          </cell>
          <cell r="V13099">
            <v>1</v>
          </cell>
        </row>
        <row r="13100">
          <cell r="A13100" t="str">
            <v>SKANDERBORG</v>
          </cell>
          <cell r="C13100" t="str">
            <v>HANDICAP</v>
          </cell>
          <cell r="I13100" t="str">
            <v>Netto</v>
          </cell>
          <cell r="V13100">
            <v>1079.57</v>
          </cell>
        </row>
        <row r="13101">
          <cell r="A13101" t="str">
            <v>SKANDERBORG</v>
          </cell>
          <cell r="C13101" t="str">
            <v>HANDICAP</v>
          </cell>
          <cell r="I13101" t="str">
            <v>Adm.omk</v>
          </cell>
          <cell r="V13101">
            <v>0</v>
          </cell>
        </row>
        <row r="13102">
          <cell r="A13102" t="str">
            <v>SKANDERBORG</v>
          </cell>
          <cell r="C13102" t="str">
            <v>HANDICAP</v>
          </cell>
          <cell r="I13102" t="str">
            <v>EB</v>
          </cell>
          <cell r="V13102">
            <v>364</v>
          </cell>
        </row>
        <row r="13103">
          <cell r="A13103" t="str">
            <v>SKANDERBORG</v>
          </cell>
          <cell r="C13103" t="str">
            <v>HANDICAP</v>
          </cell>
          <cell r="I13103" t="str">
            <v>Ture</v>
          </cell>
          <cell r="V13103">
            <v>1</v>
          </cell>
        </row>
        <row r="13104">
          <cell r="A13104" t="str">
            <v>SKANDERBORG</v>
          </cell>
          <cell r="C13104" t="str">
            <v>HANDICAP</v>
          </cell>
          <cell r="I13104" t="str">
            <v>Rejselængde</v>
          </cell>
          <cell r="V13104">
            <v>91</v>
          </cell>
        </row>
        <row r="13105">
          <cell r="A13105" t="str">
            <v>SKANDERBORG</v>
          </cell>
          <cell r="C13105" t="str">
            <v>HANDICAP</v>
          </cell>
          <cell r="I13105" t="str">
            <v>Passagerer</v>
          </cell>
          <cell r="V13105">
            <v>2</v>
          </cell>
        </row>
        <row r="13106">
          <cell r="A13106" t="str">
            <v>SKANDERBORG</v>
          </cell>
          <cell r="C13106" t="str">
            <v>HANDICAP</v>
          </cell>
          <cell r="I13106" t="str">
            <v>Netto</v>
          </cell>
          <cell r="V13106">
            <v>333.06</v>
          </cell>
        </row>
        <row r="13107">
          <cell r="A13107" t="str">
            <v>SKANDERBORG</v>
          </cell>
          <cell r="C13107" t="str">
            <v>HANDICAP</v>
          </cell>
          <cell r="I13107" t="str">
            <v>Adm.omk</v>
          </cell>
          <cell r="V13107">
            <v>0</v>
          </cell>
        </row>
        <row r="13108">
          <cell r="A13108" t="str">
            <v>SKANDERBORG</v>
          </cell>
          <cell r="C13108" t="str">
            <v>HANDICAP</v>
          </cell>
          <cell r="I13108" t="str">
            <v>EB</v>
          </cell>
          <cell r="V13108">
            <v>364</v>
          </cell>
        </row>
        <row r="13109">
          <cell r="A13109" t="str">
            <v>SKANDERBORG</v>
          </cell>
          <cell r="C13109" t="str">
            <v>HANDICAP</v>
          </cell>
          <cell r="I13109" t="str">
            <v>Ture</v>
          </cell>
          <cell r="V13109">
            <v>1</v>
          </cell>
        </row>
        <row r="13110">
          <cell r="A13110" t="str">
            <v>SKANDERBORG</v>
          </cell>
          <cell r="C13110" t="str">
            <v>HANDICAP</v>
          </cell>
          <cell r="I13110" t="str">
            <v>Rejselængde</v>
          </cell>
          <cell r="V13110">
            <v>91</v>
          </cell>
        </row>
        <row r="13111">
          <cell r="A13111" t="str">
            <v>SKANDERBORG</v>
          </cell>
          <cell r="C13111" t="str">
            <v>HANDICAP</v>
          </cell>
          <cell r="I13111" t="str">
            <v>Passagerer</v>
          </cell>
          <cell r="V13111">
            <v>1</v>
          </cell>
        </row>
        <row r="13112">
          <cell r="A13112" t="str">
            <v>SKANDERBORG</v>
          </cell>
          <cell r="C13112" t="str">
            <v>HANDICAP</v>
          </cell>
          <cell r="I13112" t="str">
            <v>Netto</v>
          </cell>
          <cell r="V13112">
            <v>11143.66</v>
          </cell>
        </row>
        <row r="13113">
          <cell r="A13113" t="str">
            <v>SKANDERBORG</v>
          </cell>
          <cell r="C13113" t="str">
            <v>HANDICAP</v>
          </cell>
          <cell r="I13113" t="str">
            <v>Adm.omk</v>
          </cell>
          <cell r="V13113">
            <v>0</v>
          </cell>
        </row>
        <row r="13114">
          <cell r="A13114" t="str">
            <v>SKANDERBORG</v>
          </cell>
          <cell r="C13114" t="str">
            <v>HANDICAP</v>
          </cell>
          <cell r="I13114" t="str">
            <v>EB</v>
          </cell>
          <cell r="V13114">
            <v>1848</v>
          </cell>
        </row>
        <row r="13115">
          <cell r="A13115" t="str">
            <v>SKANDERBORG</v>
          </cell>
          <cell r="C13115" t="str">
            <v>HANDICAP</v>
          </cell>
          <cell r="I13115" t="str">
            <v>Ture</v>
          </cell>
          <cell r="V13115">
            <v>17</v>
          </cell>
        </row>
        <row r="13116">
          <cell r="A13116" t="str">
            <v>SKANDERBORG</v>
          </cell>
          <cell r="C13116" t="str">
            <v>HANDICAP</v>
          </cell>
          <cell r="I13116" t="str">
            <v>Rejselængde</v>
          </cell>
          <cell r="V13116">
            <v>431</v>
          </cell>
        </row>
        <row r="13117">
          <cell r="A13117" t="str">
            <v>SKANDERBORG</v>
          </cell>
          <cell r="C13117" t="str">
            <v>HANDICAP</v>
          </cell>
          <cell r="I13117" t="str">
            <v>Passagerer</v>
          </cell>
          <cell r="V13117">
            <v>25</v>
          </cell>
        </row>
        <row r="13118">
          <cell r="A13118" t="str">
            <v>SKANDERBORG</v>
          </cell>
          <cell r="C13118" t="str">
            <v>HANDICAP</v>
          </cell>
          <cell r="I13118" t="str">
            <v>Netto</v>
          </cell>
          <cell r="V13118">
            <v>13950.970000000001</v>
          </cell>
        </row>
        <row r="13119">
          <cell r="A13119" t="str">
            <v>SKANDERBORG</v>
          </cell>
          <cell r="C13119" t="str">
            <v>HANDICAP</v>
          </cell>
          <cell r="I13119" t="str">
            <v>Adm.omk</v>
          </cell>
          <cell r="V13119">
            <v>0</v>
          </cell>
        </row>
        <row r="13120">
          <cell r="A13120" t="str">
            <v>SKANDERBORG</v>
          </cell>
          <cell r="C13120" t="str">
            <v>HANDICAP</v>
          </cell>
          <cell r="I13120" t="str">
            <v>EB</v>
          </cell>
          <cell r="V13120">
            <v>4552</v>
          </cell>
        </row>
        <row r="13121">
          <cell r="A13121" t="str">
            <v>SKANDERBORG</v>
          </cell>
          <cell r="C13121" t="str">
            <v>HANDICAP</v>
          </cell>
          <cell r="I13121" t="str">
            <v>Ture</v>
          </cell>
          <cell r="V13121">
            <v>38</v>
          </cell>
        </row>
        <row r="13122">
          <cell r="A13122" t="str">
            <v>SKANDERBORG</v>
          </cell>
          <cell r="C13122" t="str">
            <v>HANDICAP</v>
          </cell>
          <cell r="I13122" t="str">
            <v>Rejselængde</v>
          </cell>
          <cell r="V13122">
            <v>1023</v>
          </cell>
        </row>
        <row r="13123">
          <cell r="A13123" t="str">
            <v>SKANDERBORG</v>
          </cell>
          <cell r="C13123" t="str">
            <v>HANDICAP</v>
          </cell>
          <cell r="I13123" t="str">
            <v>Passagerer</v>
          </cell>
          <cell r="V13123">
            <v>49</v>
          </cell>
        </row>
        <row r="13124">
          <cell r="A13124" t="str">
            <v>SKANDERBORG</v>
          </cell>
          <cell r="C13124" t="str">
            <v>HANDICAP</v>
          </cell>
          <cell r="I13124" t="str">
            <v>Netto</v>
          </cell>
          <cell r="V13124">
            <v>16040.199999999999</v>
          </cell>
        </row>
        <row r="13125">
          <cell r="A13125" t="str">
            <v>SKANDERBORG</v>
          </cell>
          <cell r="C13125" t="str">
            <v>HANDICAP</v>
          </cell>
          <cell r="I13125" t="str">
            <v>Adm.omk</v>
          </cell>
          <cell r="V13125">
            <v>0</v>
          </cell>
        </row>
        <row r="13126">
          <cell r="A13126" t="str">
            <v>SKANDERBORG</v>
          </cell>
          <cell r="C13126" t="str">
            <v>HANDICAP</v>
          </cell>
          <cell r="I13126" t="str">
            <v>EB</v>
          </cell>
          <cell r="V13126">
            <v>2859</v>
          </cell>
        </row>
        <row r="13127">
          <cell r="A13127" t="str">
            <v>SKANDERBORG</v>
          </cell>
          <cell r="C13127" t="str">
            <v>HANDICAP</v>
          </cell>
          <cell r="I13127" t="str">
            <v>Ture</v>
          </cell>
          <cell r="V13127">
            <v>31</v>
          </cell>
        </row>
        <row r="13128">
          <cell r="A13128" t="str">
            <v>SKANDERBORG</v>
          </cell>
          <cell r="C13128" t="str">
            <v>HANDICAP</v>
          </cell>
          <cell r="I13128" t="str">
            <v>Rejselængde</v>
          </cell>
          <cell r="V13128">
            <v>579</v>
          </cell>
        </row>
        <row r="13129">
          <cell r="A13129" t="str">
            <v>SKANDERBORG</v>
          </cell>
          <cell r="C13129" t="str">
            <v>HANDICAP</v>
          </cell>
          <cell r="I13129" t="str">
            <v>Passagerer</v>
          </cell>
          <cell r="V13129">
            <v>41</v>
          </cell>
        </row>
        <row r="13130">
          <cell r="A13130" t="str">
            <v>SKANDERBORG</v>
          </cell>
          <cell r="C13130" t="str">
            <v>HANDICAP</v>
          </cell>
          <cell r="I13130" t="str">
            <v>Netto</v>
          </cell>
          <cell r="V13130">
            <v>7443.619999999999</v>
          </cell>
        </row>
        <row r="13131">
          <cell r="A13131" t="str">
            <v>SKANDERBORG</v>
          </cell>
          <cell r="C13131" t="str">
            <v>HANDICAP</v>
          </cell>
          <cell r="I13131" t="str">
            <v>Adm.omk</v>
          </cell>
          <cell r="V13131">
            <v>0</v>
          </cell>
        </row>
        <row r="13132">
          <cell r="A13132" t="str">
            <v>SKANDERBORG</v>
          </cell>
          <cell r="C13132" t="str">
            <v>HANDICAP</v>
          </cell>
          <cell r="I13132" t="str">
            <v>EB</v>
          </cell>
          <cell r="V13132">
            <v>2224</v>
          </cell>
        </row>
        <row r="13133">
          <cell r="A13133" t="str">
            <v>SKANDERBORG</v>
          </cell>
          <cell r="C13133" t="str">
            <v>HANDICAP</v>
          </cell>
          <cell r="I13133" t="str">
            <v>Ture</v>
          </cell>
          <cell r="V13133">
            <v>21</v>
          </cell>
        </row>
        <row r="13134">
          <cell r="A13134" t="str">
            <v>SKANDERBORG</v>
          </cell>
          <cell r="C13134" t="str">
            <v>HANDICAP</v>
          </cell>
          <cell r="I13134" t="str">
            <v>Rejselængde</v>
          </cell>
          <cell r="V13134">
            <v>530</v>
          </cell>
        </row>
        <row r="13135">
          <cell r="A13135" t="str">
            <v>SKANDERBORG</v>
          </cell>
          <cell r="C13135" t="str">
            <v>HANDICAP</v>
          </cell>
          <cell r="I13135" t="str">
            <v>Passagerer</v>
          </cell>
          <cell r="V13135">
            <v>24</v>
          </cell>
        </row>
        <row r="13136">
          <cell r="A13136" t="str">
            <v>SKANDERBORG</v>
          </cell>
          <cell r="C13136" t="str">
            <v>HANDICAP</v>
          </cell>
          <cell r="I13136" t="str">
            <v>Netto</v>
          </cell>
          <cell r="V13136">
            <v>1283.8399999999999</v>
          </cell>
        </row>
        <row r="13137">
          <cell r="A13137" t="str">
            <v>SKANDERBORG</v>
          </cell>
          <cell r="C13137" t="str">
            <v>HANDICAP</v>
          </cell>
          <cell r="I13137" t="str">
            <v>Adm.omk</v>
          </cell>
          <cell r="V13137">
            <v>0</v>
          </cell>
        </row>
        <row r="13138">
          <cell r="A13138" t="str">
            <v>SKANDERBORG</v>
          </cell>
          <cell r="C13138" t="str">
            <v>HANDICAP</v>
          </cell>
          <cell r="I13138" t="str">
            <v>EB</v>
          </cell>
          <cell r="V13138">
            <v>140</v>
          </cell>
        </row>
        <row r="13139">
          <cell r="A13139" t="str">
            <v>SKANDERBORG</v>
          </cell>
          <cell r="C13139" t="str">
            <v>HANDICAP</v>
          </cell>
          <cell r="I13139" t="str">
            <v>Ture</v>
          </cell>
          <cell r="V13139">
            <v>1</v>
          </cell>
        </row>
        <row r="13140">
          <cell r="A13140" t="str">
            <v>SKANDERBORG</v>
          </cell>
          <cell r="C13140" t="str">
            <v>HANDICAP</v>
          </cell>
          <cell r="I13140" t="str">
            <v>Rejselængde</v>
          </cell>
          <cell r="V13140">
            <v>35</v>
          </cell>
        </row>
        <row r="13141">
          <cell r="A13141" t="str">
            <v>SKANDERBORG</v>
          </cell>
          <cell r="C13141" t="str">
            <v>HANDICAP</v>
          </cell>
          <cell r="I13141" t="str">
            <v>Passagerer</v>
          </cell>
          <cell r="V13141">
            <v>1</v>
          </cell>
        </row>
        <row r="13142">
          <cell r="A13142" t="str">
            <v>SKANDERBORG</v>
          </cell>
          <cell r="C13142" t="str">
            <v>HANDICAP</v>
          </cell>
          <cell r="I13142" t="str">
            <v>Netto</v>
          </cell>
          <cell r="V13142">
            <v>3126.39</v>
          </cell>
        </row>
        <row r="13143">
          <cell r="A13143" t="str">
            <v>SKANDERBORG</v>
          </cell>
          <cell r="C13143" t="str">
            <v>HANDICAP</v>
          </cell>
          <cell r="I13143" t="str">
            <v>Adm.omk</v>
          </cell>
          <cell r="V13143">
            <v>0</v>
          </cell>
        </row>
        <row r="13144">
          <cell r="A13144" t="str">
            <v>SKANDERBORG</v>
          </cell>
          <cell r="C13144" t="str">
            <v>HANDICAP</v>
          </cell>
          <cell r="I13144" t="str">
            <v>EB</v>
          </cell>
          <cell r="V13144">
            <v>744</v>
          </cell>
        </row>
        <row r="13145">
          <cell r="A13145" t="str">
            <v>SKANDERBORG</v>
          </cell>
          <cell r="C13145" t="str">
            <v>HANDICAP</v>
          </cell>
          <cell r="I13145" t="str">
            <v>Ture</v>
          </cell>
          <cell r="V13145">
            <v>8</v>
          </cell>
        </row>
        <row r="13146">
          <cell r="A13146" t="str">
            <v>SKANDERBORG</v>
          </cell>
          <cell r="C13146" t="str">
            <v>HANDICAP</v>
          </cell>
          <cell r="I13146" t="str">
            <v>Rejselængde</v>
          </cell>
          <cell r="V13146">
            <v>186</v>
          </cell>
        </row>
        <row r="13147">
          <cell r="A13147" t="str">
            <v>SKANDERBORG</v>
          </cell>
          <cell r="C13147" t="str">
            <v>HANDICAP</v>
          </cell>
          <cell r="I13147" t="str">
            <v>Passagerer</v>
          </cell>
          <cell r="V13147">
            <v>8</v>
          </cell>
        </row>
        <row r="13148">
          <cell r="A13148" t="str">
            <v>SKANDERBORG</v>
          </cell>
          <cell r="C13148" t="str">
            <v>TELETAXI</v>
          </cell>
          <cell r="I13148" t="str">
            <v>Netto</v>
          </cell>
          <cell r="V13148">
            <v>264.20999999999998</v>
          </cell>
        </row>
        <row r="13149">
          <cell r="A13149" t="str">
            <v>SKANDERBORG</v>
          </cell>
          <cell r="C13149" t="str">
            <v>TELETAXI</v>
          </cell>
          <cell r="I13149" t="str">
            <v>Adm.omk</v>
          </cell>
          <cell r="V13149">
            <v>32.159999999999997</v>
          </cell>
        </row>
        <row r="13150">
          <cell r="A13150" t="str">
            <v>SKANDERBORG</v>
          </cell>
          <cell r="C13150" t="str">
            <v>TELETAXI</v>
          </cell>
          <cell r="I13150" t="str">
            <v>EB</v>
          </cell>
          <cell r="V13150">
            <v>0</v>
          </cell>
        </row>
        <row r="13151">
          <cell r="A13151" t="str">
            <v>SKANDERBORG</v>
          </cell>
          <cell r="C13151" t="str">
            <v>TELETAXI</v>
          </cell>
          <cell r="I13151" t="str">
            <v>Ture</v>
          </cell>
          <cell r="V13151">
            <v>1</v>
          </cell>
        </row>
        <row r="13152">
          <cell r="A13152" t="str">
            <v>SKANDERBORG</v>
          </cell>
          <cell r="C13152" t="str">
            <v>TELETAXI</v>
          </cell>
          <cell r="I13152" t="str">
            <v>Rejselængde</v>
          </cell>
          <cell r="V13152">
            <v>5</v>
          </cell>
        </row>
        <row r="13153">
          <cell r="A13153" t="str">
            <v>SKANDERBORG</v>
          </cell>
          <cell r="C13153" t="str">
            <v>TELETAXI</v>
          </cell>
          <cell r="I13153" t="str">
            <v>Passagerer</v>
          </cell>
          <cell r="V13153">
            <v>1</v>
          </cell>
        </row>
        <row r="13154">
          <cell r="A13154" t="str">
            <v>SKANDERBORG</v>
          </cell>
          <cell r="C13154" t="str">
            <v>HANDICAP</v>
          </cell>
          <cell r="I13154" t="str">
            <v>Netto</v>
          </cell>
          <cell r="V13154">
            <v>1895.45</v>
          </cell>
        </row>
        <row r="13155">
          <cell r="A13155" t="str">
            <v>SKANDERBORG</v>
          </cell>
          <cell r="C13155" t="str">
            <v>HANDICAP</v>
          </cell>
          <cell r="I13155" t="str">
            <v>Adm.omk</v>
          </cell>
          <cell r="V13155">
            <v>0</v>
          </cell>
        </row>
        <row r="13156">
          <cell r="A13156" t="str">
            <v>SKANDERBORG</v>
          </cell>
          <cell r="C13156" t="str">
            <v>HANDICAP</v>
          </cell>
          <cell r="I13156" t="str">
            <v>EB</v>
          </cell>
          <cell r="V13156">
            <v>282</v>
          </cell>
        </row>
        <row r="13157">
          <cell r="A13157" t="str">
            <v>SKANDERBORG</v>
          </cell>
          <cell r="C13157" t="str">
            <v>HANDICAP</v>
          </cell>
          <cell r="I13157" t="str">
            <v>Ture</v>
          </cell>
          <cell r="V13157">
            <v>1</v>
          </cell>
        </row>
        <row r="13158">
          <cell r="A13158" t="str">
            <v>SKANDERBORG</v>
          </cell>
          <cell r="C13158" t="str">
            <v>HANDICAP</v>
          </cell>
          <cell r="I13158" t="str">
            <v>Rejselængde</v>
          </cell>
          <cell r="V13158">
            <v>47</v>
          </cell>
        </row>
        <row r="13159">
          <cell r="A13159" t="str">
            <v>SKANDERBORG</v>
          </cell>
          <cell r="C13159" t="str">
            <v>HANDICAP</v>
          </cell>
          <cell r="I13159" t="str">
            <v>Passagerer</v>
          </cell>
          <cell r="V13159">
            <v>2</v>
          </cell>
        </row>
        <row r="13160">
          <cell r="A13160" t="str">
            <v>SKANDERBORG</v>
          </cell>
          <cell r="C13160" t="str">
            <v>HANDICAP</v>
          </cell>
          <cell r="I13160" t="str">
            <v>Netto</v>
          </cell>
          <cell r="V13160">
            <v>906.61</v>
          </cell>
        </row>
        <row r="13161">
          <cell r="A13161" t="str">
            <v>SKANDERBORG</v>
          </cell>
          <cell r="C13161" t="str">
            <v>HANDICAP</v>
          </cell>
          <cell r="I13161" t="str">
            <v>Adm.omk</v>
          </cell>
          <cell r="V13161">
            <v>0</v>
          </cell>
        </row>
        <row r="13162">
          <cell r="A13162" t="str">
            <v>SKANDERBORG</v>
          </cell>
          <cell r="C13162" t="str">
            <v>HANDICAP</v>
          </cell>
          <cell r="I13162" t="str">
            <v>EB</v>
          </cell>
          <cell r="V13162">
            <v>598</v>
          </cell>
        </row>
        <row r="13163">
          <cell r="A13163" t="str">
            <v>SKANDERBORG</v>
          </cell>
          <cell r="C13163" t="str">
            <v>HANDICAP</v>
          </cell>
          <cell r="I13163" t="str">
            <v>Ture</v>
          </cell>
          <cell r="V13163">
            <v>2</v>
          </cell>
        </row>
        <row r="13164">
          <cell r="A13164" t="str">
            <v>SKANDERBORG</v>
          </cell>
          <cell r="C13164" t="str">
            <v>HANDICAP</v>
          </cell>
          <cell r="I13164" t="str">
            <v>Rejselængde</v>
          </cell>
          <cell r="V13164">
            <v>120</v>
          </cell>
        </row>
        <row r="13165">
          <cell r="A13165" t="str">
            <v>SKANDERBORG</v>
          </cell>
          <cell r="C13165" t="str">
            <v>HANDICAP</v>
          </cell>
          <cell r="I13165" t="str">
            <v>Passagerer</v>
          </cell>
          <cell r="V13165">
            <v>3</v>
          </cell>
        </row>
        <row r="13166">
          <cell r="A13166" t="str">
            <v>SKANDERBORG</v>
          </cell>
          <cell r="C13166" t="str">
            <v>HANDICAP</v>
          </cell>
          <cell r="I13166" t="str">
            <v>Netto</v>
          </cell>
          <cell r="V13166">
            <v>805.11</v>
          </cell>
        </row>
        <row r="13167">
          <cell r="A13167" t="str">
            <v>SKANDERBORG</v>
          </cell>
          <cell r="C13167" t="str">
            <v>HANDICAP</v>
          </cell>
          <cell r="I13167" t="str">
            <v>Adm.omk</v>
          </cell>
          <cell r="V13167">
            <v>0</v>
          </cell>
        </row>
        <row r="13168">
          <cell r="A13168" t="str">
            <v>SKANDERBORG</v>
          </cell>
          <cell r="C13168" t="str">
            <v>HANDICAP</v>
          </cell>
          <cell r="I13168" t="str">
            <v>EB</v>
          </cell>
          <cell r="V13168">
            <v>352</v>
          </cell>
        </row>
        <row r="13169">
          <cell r="A13169" t="str">
            <v>SKANDERBORG</v>
          </cell>
          <cell r="C13169" t="str">
            <v>HANDICAP</v>
          </cell>
          <cell r="I13169" t="str">
            <v>Ture</v>
          </cell>
          <cell r="V13169">
            <v>1</v>
          </cell>
        </row>
        <row r="13170">
          <cell r="A13170" t="str">
            <v>SKANDERBORG</v>
          </cell>
          <cell r="C13170" t="str">
            <v>HANDICAP</v>
          </cell>
          <cell r="I13170" t="str">
            <v>Rejselængde</v>
          </cell>
          <cell r="V13170">
            <v>47</v>
          </cell>
        </row>
        <row r="13171">
          <cell r="A13171" t="str">
            <v>SKANDERBORG</v>
          </cell>
          <cell r="C13171" t="str">
            <v>HANDICAP</v>
          </cell>
          <cell r="I13171" t="str">
            <v>Passagerer</v>
          </cell>
          <cell r="V13171">
            <v>3</v>
          </cell>
        </row>
        <row r="13172">
          <cell r="A13172" t="str">
            <v>SKANDERBORG</v>
          </cell>
          <cell r="C13172" t="str">
            <v>HANDICAP</v>
          </cell>
          <cell r="I13172" t="str">
            <v>Netto</v>
          </cell>
          <cell r="V13172">
            <v>291.7</v>
          </cell>
        </row>
        <row r="13173">
          <cell r="A13173" t="str">
            <v>SKANDERBORG</v>
          </cell>
          <cell r="C13173" t="str">
            <v>HANDICAP</v>
          </cell>
          <cell r="I13173" t="str">
            <v>Adm.omk</v>
          </cell>
          <cell r="V13173">
            <v>0</v>
          </cell>
        </row>
        <row r="13174">
          <cell r="A13174" t="str">
            <v>SKANDERBORG</v>
          </cell>
          <cell r="C13174" t="str">
            <v>HANDICAP</v>
          </cell>
          <cell r="I13174" t="str">
            <v>EB</v>
          </cell>
          <cell r="V13174">
            <v>52</v>
          </cell>
        </row>
        <row r="13175">
          <cell r="A13175" t="str">
            <v>SKANDERBORG</v>
          </cell>
          <cell r="C13175" t="str">
            <v>HANDICAP</v>
          </cell>
          <cell r="I13175" t="str">
            <v>Ture</v>
          </cell>
          <cell r="V13175">
            <v>1</v>
          </cell>
        </row>
        <row r="13176">
          <cell r="A13176" t="str">
            <v>SKANDERBORG</v>
          </cell>
          <cell r="C13176" t="str">
            <v>HANDICAP</v>
          </cell>
          <cell r="I13176" t="str">
            <v>Rejselængde</v>
          </cell>
          <cell r="V13176">
            <v>13</v>
          </cell>
        </row>
        <row r="13177">
          <cell r="A13177" t="str">
            <v>SKANDERBORG</v>
          </cell>
          <cell r="C13177" t="str">
            <v>HANDICAP</v>
          </cell>
          <cell r="I13177" t="str">
            <v>Passagerer</v>
          </cell>
          <cell r="V13177">
            <v>1</v>
          </cell>
        </row>
        <row r="13178">
          <cell r="A13178" t="str">
            <v>SKANDERBORG</v>
          </cell>
          <cell r="C13178" t="str">
            <v>HANDICAP</v>
          </cell>
          <cell r="I13178" t="str">
            <v>Netto</v>
          </cell>
          <cell r="V13178">
            <v>871.25</v>
          </cell>
        </row>
        <row r="13179">
          <cell r="A13179" t="str">
            <v>SKANDERBORG</v>
          </cell>
          <cell r="C13179" t="str">
            <v>HANDICAP</v>
          </cell>
          <cell r="I13179" t="str">
            <v>Adm.omk</v>
          </cell>
          <cell r="V13179">
            <v>0</v>
          </cell>
        </row>
        <row r="13180">
          <cell r="A13180" t="str">
            <v>SKANDERBORG</v>
          </cell>
          <cell r="C13180" t="str">
            <v>HANDICAP</v>
          </cell>
          <cell r="I13180" t="str">
            <v>EB</v>
          </cell>
          <cell r="V13180">
            <v>810</v>
          </cell>
        </row>
        <row r="13181">
          <cell r="A13181" t="str">
            <v>SKANDERBORG</v>
          </cell>
          <cell r="C13181" t="str">
            <v>HANDICAP</v>
          </cell>
          <cell r="I13181" t="str">
            <v>Ture</v>
          </cell>
          <cell r="V13181">
            <v>2</v>
          </cell>
        </row>
        <row r="13182">
          <cell r="A13182" t="str">
            <v>SKANDERBORG</v>
          </cell>
          <cell r="C13182" t="str">
            <v>HANDICAP</v>
          </cell>
          <cell r="I13182" t="str">
            <v>Rejselængde</v>
          </cell>
          <cell r="V13182">
            <v>163</v>
          </cell>
        </row>
        <row r="13183">
          <cell r="A13183" t="str">
            <v>SKANDERBORG</v>
          </cell>
          <cell r="C13183" t="str">
            <v>HANDICAP</v>
          </cell>
          <cell r="I13183" t="str">
            <v>Passagerer</v>
          </cell>
          <cell r="V13183">
            <v>3</v>
          </cell>
        </row>
        <row r="13184">
          <cell r="A13184" t="str">
            <v>SKANDERBORG</v>
          </cell>
          <cell r="C13184" t="str">
            <v>HANDICAP</v>
          </cell>
          <cell r="I13184" t="str">
            <v>Netto</v>
          </cell>
          <cell r="V13184">
            <v>796.42</v>
          </cell>
        </row>
        <row r="13185">
          <cell r="A13185" t="str">
            <v>SKANDERBORG</v>
          </cell>
          <cell r="C13185" t="str">
            <v>HANDICAP</v>
          </cell>
          <cell r="I13185" t="str">
            <v>Adm.omk</v>
          </cell>
          <cell r="V13185">
            <v>0</v>
          </cell>
        </row>
        <row r="13186">
          <cell r="A13186" t="str">
            <v>SKANDERBORG</v>
          </cell>
          <cell r="C13186" t="str">
            <v>HANDICAP</v>
          </cell>
          <cell r="I13186" t="str">
            <v>EB</v>
          </cell>
          <cell r="V13186">
            <v>951</v>
          </cell>
        </row>
        <row r="13187">
          <cell r="A13187" t="str">
            <v>SKANDERBORG</v>
          </cell>
          <cell r="C13187" t="str">
            <v>HANDICAP</v>
          </cell>
          <cell r="I13187" t="str">
            <v>Ture</v>
          </cell>
          <cell r="V13187">
            <v>1</v>
          </cell>
        </row>
        <row r="13188">
          <cell r="A13188" t="str">
            <v>SKANDERBORG</v>
          </cell>
          <cell r="C13188" t="str">
            <v>HANDICAP</v>
          </cell>
          <cell r="I13188" t="str">
            <v>Rejselængde</v>
          </cell>
          <cell r="V13188">
            <v>118</v>
          </cell>
        </row>
        <row r="13189">
          <cell r="A13189" t="str">
            <v>SKANDERBORG</v>
          </cell>
          <cell r="C13189" t="str">
            <v>HANDICAP</v>
          </cell>
          <cell r="I13189" t="str">
            <v>Passagerer</v>
          </cell>
          <cell r="V13189">
            <v>2</v>
          </cell>
        </row>
        <row r="13190">
          <cell r="A13190" t="str">
            <v>SKANDERBORG</v>
          </cell>
          <cell r="C13190" t="str">
            <v>HANDICAP</v>
          </cell>
          <cell r="I13190" t="str">
            <v>Netto</v>
          </cell>
          <cell r="V13190">
            <v>766.43</v>
          </cell>
        </row>
        <row r="13191">
          <cell r="A13191" t="str">
            <v>SKANDERBORG</v>
          </cell>
          <cell r="C13191" t="str">
            <v>HANDICAP</v>
          </cell>
          <cell r="I13191" t="str">
            <v>Adm.omk</v>
          </cell>
          <cell r="V13191">
            <v>0</v>
          </cell>
        </row>
        <row r="13192">
          <cell r="A13192" t="str">
            <v>SKANDERBORG</v>
          </cell>
          <cell r="C13192" t="str">
            <v>HANDICAP</v>
          </cell>
          <cell r="I13192" t="str">
            <v>EB</v>
          </cell>
          <cell r="V13192">
            <v>332</v>
          </cell>
        </row>
        <row r="13193">
          <cell r="A13193" t="str">
            <v>SKANDERBORG</v>
          </cell>
          <cell r="C13193" t="str">
            <v>HANDICAP</v>
          </cell>
          <cell r="I13193" t="str">
            <v>Ture</v>
          </cell>
          <cell r="V13193">
            <v>1</v>
          </cell>
        </row>
        <row r="13194">
          <cell r="A13194" t="str">
            <v>SKANDERBORG</v>
          </cell>
          <cell r="C13194" t="str">
            <v>HANDICAP</v>
          </cell>
          <cell r="I13194" t="str">
            <v>Rejselængde</v>
          </cell>
          <cell r="V13194">
            <v>83</v>
          </cell>
        </row>
        <row r="13195">
          <cell r="A13195" t="str">
            <v>SKANDERBORG</v>
          </cell>
          <cell r="C13195" t="str">
            <v>HANDICAP</v>
          </cell>
          <cell r="I13195" t="str">
            <v>Passagerer</v>
          </cell>
          <cell r="V13195">
            <v>1</v>
          </cell>
        </row>
        <row r="13196">
          <cell r="A13196" t="str">
            <v>SKANDERBORG</v>
          </cell>
          <cell r="C13196" t="str">
            <v>HANDICAP</v>
          </cell>
          <cell r="I13196" t="str">
            <v>Netto</v>
          </cell>
          <cell r="V13196">
            <v>102.21</v>
          </cell>
        </row>
        <row r="13197">
          <cell r="A13197" t="str">
            <v>SKANDERBORG</v>
          </cell>
          <cell r="C13197" t="str">
            <v>HANDICAP</v>
          </cell>
          <cell r="I13197" t="str">
            <v>Adm.omk</v>
          </cell>
          <cell r="V13197">
            <v>0</v>
          </cell>
        </row>
        <row r="13198">
          <cell r="A13198" t="str">
            <v>SKANDERBORG</v>
          </cell>
          <cell r="C13198" t="str">
            <v>HANDICAP</v>
          </cell>
          <cell r="I13198" t="str">
            <v>EB</v>
          </cell>
          <cell r="V13198">
            <v>41</v>
          </cell>
        </row>
        <row r="13199">
          <cell r="A13199" t="str">
            <v>SKANDERBORG</v>
          </cell>
          <cell r="C13199" t="str">
            <v>HANDICAP</v>
          </cell>
          <cell r="I13199" t="str">
            <v>Ture</v>
          </cell>
          <cell r="V13199">
            <v>1</v>
          </cell>
        </row>
        <row r="13200">
          <cell r="A13200" t="str">
            <v>SKANDERBORG</v>
          </cell>
          <cell r="C13200" t="str">
            <v>HANDICAP</v>
          </cell>
          <cell r="I13200" t="str">
            <v>Rejselængde</v>
          </cell>
          <cell r="V13200">
            <v>1</v>
          </cell>
        </row>
        <row r="13201">
          <cell r="A13201" t="str">
            <v>SKANDERBORG</v>
          </cell>
          <cell r="C13201" t="str">
            <v>HANDICAP</v>
          </cell>
          <cell r="I13201" t="str">
            <v>Passagerer</v>
          </cell>
          <cell r="V13201">
            <v>1</v>
          </cell>
        </row>
        <row r="13202">
          <cell r="A13202" t="str">
            <v>SKANDERBORG</v>
          </cell>
          <cell r="C13202" t="str">
            <v>HANDICAP</v>
          </cell>
          <cell r="I13202" t="str">
            <v>Netto</v>
          </cell>
          <cell r="V13202">
            <v>5025</v>
          </cell>
        </row>
        <row r="13203">
          <cell r="A13203" t="str">
            <v>SKANDERBORG</v>
          </cell>
          <cell r="C13203" t="str">
            <v>HANDICAP</v>
          </cell>
          <cell r="I13203" t="str">
            <v>Adm.omk</v>
          </cell>
          <cell r="V13203">
            <v>0</v>
          </cell>
        </row>
        <row r="13204">
          <cell r="A13204" t="str">
            <v>SKANDERBORG</v>
          </cell>
          <cell r="C13204" t="str">
            <v>HANDICAP</v>
          </cell>
          <cell r="I13204" t="str">
            <v>EB</v>
          </cell>
          <cell r="V13204">
            <v>1243</v>
          </cell>
        </row>
        <row r="13205">
          <cell r="A13205" t="str">
            <v>SKANDERBORG</v>
          </cell>
          <cell r="C13205" t="str">
            <v>HANDICAP</v>
          </cell>
          <cell r="I13205" t="str">
            <v>Ture</v>
          </cell>
          <cell r="V13205">
            <v>10</v>
          </cell>
        </row>
        <row r="13206">
          <cell r="A13206" t="str">
            <v>SKANDERBORG</v>
          </cell>
          <cell r="C13206" t="str">
            <v>HANDICAP</v>
          </cell>
          <cell r="I13206" t="str">
            <v>Rejselængde</v>
          </cell>
          <cell r="V13206">
            <v>228</v>
          </cell>
        </row>
        <row r="13207">
          <cell r="A13207" t="str">
            <v>SKANDERBORG</v>
          </cell>
          <cell r="C13207" t="str">
            <v>HANDICAP</v>
          </cell>
          <cell r="I13207" t="str">
            <v>Passagerer</v>
          </cell>
          <cell r="V13207">
            <v>14</v>
          </cell>
        </row>
        <row r="13208">
          <cell r="A13208" t="str">
            <v>SKANDERBORG</v>
          </cell>
          <cell r="C13208" t="str">
            <v>HANDICAP</v>
          </cell>
          <cell r="I13208" t="str">
            <v>Netto</v>
          </cell>
          <cell r="V13208">
            <v>1716.06</v>
          </cell>
        </row>
        <row r="13209">
          <cell r="A13209" t="str">
            <v>SKANDERBORG</v>
          </cell>
          <cell r="C13209" t="str">
            <v>HANDICAP</v>
          </cell>
          <cell r="I13209" t="str">
            <v>Adm.omk</v>
          </cell>
          <cell r="V13209">
            <v>0</v>
          </cell>
        </row>
        <row r="13210">
          <cell r="A13210" t="str">
            <v>SKANDERBORG</v>
          </cell>
          <cell r="C13210" t="str">
            <v>HANDICAP</v>
          </cell>
          <cell r="I13210" t="str">
            <v>EB</v>
          </cell>
          <cell r="V13210">
            <v>440</v>
          </cell>
        </row>
        <row r="13211">
          <cell r="A13211" t="str">
            <v>SKANDERBORG</v>
          </cell>
          <cell r="C13211" t="str">
            <v>HANDICAP</v>
          </cell>
          <cell r="I13211" t="str">
            <v>Ture</v>
          </cell>
          <cell r="V13211">
            <v>2</v>
          </cell>
        </row>
        <row r="13212">
          <cell r="A13212" t="str">
            <v>SKANDERBORG</v>
          </cell>
          <cell r="C13212" t="str">
            <v>HANDICAP</v>
          </cell>
          <cell r="I13212" t="str">
            <v>Rejselængde</v>
          </cell>
          <cell r="V13212">
            <v>110</v>
          </cell>
        </row>
        <row r="13213">
          <cell r="A13213" t="str">
            <v>SKANDERBORG</v>
          </cell>
          <cell r="C13213" t="str">
            <v>HANDICAP</v>
          </cell>
          <cell r="I13213" t="str">
            <v>Passagerer</v>
          </cell>
          <cell r="V13213">
            <v>2</v>
          </cell>
        </row>
        <row r="13214">
          <cell r="A13214" t="str">
            <v>SKANDERBORG</v>
          </cell>
          <cell r="C13214" t="str">
            <v>HANDICAP</v>
          </cell>
          <cell r="I13214" t="str">
            <v>Netto</v>
          </cell>
          <cell r="V13214">
            <v>1955.3899999999999</v>
          </cell>
        </row>
        <row r="13215">
          <cell r="A13215" t="str">
            <v>SKANDERBORG</v>
          </cell>
          <cell r="C13215" t="str">
            <v>HANDICAP</v>
          </cell>
          <cell r="I13215" t="str">
            <v>Adm.omk</v>
          </cell>
          <cell r="V13215">
            <v>0</v>
          </cell>
        </row>
        <row r="13216">
          <cell r="A13216" t="str">
            <v>SKANDERBORG</v>
          </cell>
          <cell r="C13216" t="str">
            <v>HANDICAP</v>
          </cell>
          <cell r="I13216" t="str">
            <v>EB</v>
          </cell>
          <cell r="V13216">
            <v>1555</v>
          </cell>
        </row>
        <row r="13217">
          <cell r="A13217" t="str">
            <v>SKANDERBORG</v>
          </cell>
          <cell r="C13217" t="str">
            <v>HANDICAP</v>
          </cell>
          <cell r="I13217" t="str">
            <v>Ture</v>
          </cell>
          <cell r="V13217">
            <v>3</v>
          </cell>
        </row>
        <row r="13218">
          <cell r="A13218" t="str">
            <v>SKANDERBORG</v>
          </cell>
          <cell r="C13218" t="str">
            <v>HANDICAP</v>
          </cell>
          <cell r="I13218" t="str">
            <v>Rejselængde</v>
          </cell>
          <cell r="V13218">
            <v>184</v>
          </cell>
        </row>
        <row r="13219">
          <cell r="A13219" t="str">
            <v>SKANDERBORG</v>
          </cell>
          <cell r="C13219" t="str">
            <v>HANDICAP</v>
          </cell>
          <cell r="I13219" t="str">
            <v>Passagerer</v>
          </cell>
          <cell r="V13219">
            <v>9</v>
          </cell>
        </row>
        <row r="13220">
          <cell r="A13220" t="str">
            <v>SKANDERBORG</v>
          </cell>
          <cell r="C13220" t="str">
            <v>HANDICAP</v>
          </cell>
          <cell r="I13220" t="str">
            <v>Netto</v>
          </cell>
          <cell r="V13220">
            <v>5592.6299999999992</v>
          </cell>
        </row>
        <row r="13221">
          <cell r="A13221" t="str">
            <v>SKANDERBORG</v>
          </cell>
          <cell r="C13221" t="str">
            <v>HANDICAP</v>
          </cell>
          <cell r="I13221" t="str">
            <v>Adm.omk</v>
          </cell>
          <cell r="V13221">
            <v>0</v>
          </cell>
        </row>
        <row r="13222">
          <cell r="A13222" t="str">
            <v>SKANDERBORG</v>
          </cell>
          <cell r="C13222" t="str">
            <v>HANDICAP</v>
          </cell>
          <cell r="I13222" t="str">
            <v>EB</v>
          </cell>
          <cell r="V13222">
            <v>814</v>
          </cell>
        </row>
        <row r="13223">
          <cell r="A13223" t="str">
            <v>SKANDERBORG</v>
          </cell>
          <cell r="C13223" t="str">
            <v>HANDICAP</v>
          </cell>
          <cell r="I13223" t="str">
            <v>Ture</v>
          </cell>
          <cell r="V13223">
            <v>8</v>
          </cell>
        </row>
        <row r="13224">
          <cell r="A13224" t="str">
            <v>SKANDERBORG</v>
          </cell>
          <cell r="C13224" t="str">
            <v>HANDICAP</v>
          </cell>
          <cell r="I13224" t="str">
            <v>Rejselængde</v>
          </cell>
          <cell r="V13224">
            <v>172</v>
          </cell>
        </row>
        <row r="13225">
          <cell r="A13225" t="str">
            <v>SKANDERBORG</v>
          </cell>
          <cell r="C13225" t="str">
            <v>HANDICAP</v>
          </cell>
          <cell r="I13225" t="str">
            <v>Passagerer</v>
          </cell>
          <cell r="V13225">
            <v>12</v>
          </cell>
        </row>
        <row r="13226">
          <cell r="A13226" t="str">
            <v>SKANDERBORG</v>
          </cell>
          <cell r="C13226" t="str">
            <v>HANDICAP</v>
          </cell>
          <cell r="I13226" t="str">
            <v>Netto</v>
          </cell>
          <cell r="V13226">
            <v>6842.0999999999995</v>
          </cell>
        </row>
        <row r="13227">
          <cell r="A13227" t="str">
            <v>SKANDERBORG</v>
          </cell>
          <cell r="C13227" t="str">
            <v>HANDICAP</v>
          </cell>
          <cell r="I13227" t="str">
            <v>Adm.omk</v>
          </cell>
          <cell r="V13227">
            <v>0</v>
          </cell>
        </row>
        <row r="13228">
          <cell r="A13228" t="str">
            <v>SKANDERBORG</v>
          </cell>
          <cell r="C13228" t="str">
            <v>HANDICAP</v>
          </cell>
          <cell r="I13228" t="str">
            <v>EB</v>
          </cell>
          <cell r="V13228">
            <v>1924</v>
          </cell>
        </row>
        <row r="13229">
          <cell r="A13229" t="str">
            <v>SKANDERBORG</v>
          </cell>
          <cell r="C13229" t="str">
            <v>HANDICAP</v>
          </cell>
          <cell r="I13229" t="str">
            <v>Ture</v>
          </cell>
          <cell r="V13229">
            <v>23</v>
          </cell>
        </row>
        <row r="13230">
          <cell r="A13230" t="str">
            <v>SKANDERBORG</v>
          </cell>
          <cell r="C13230" t="str">
            <v>HANDICAP</v>
          </cell>
          <cell r="I13230" t="str">
            <v>Rejselængde</v>
          </cell>
          <cell r="V13230">
            <v>481</v>
          </cell>
        </row>
        <row r="13231">
          <cell r="A13231" t="str">
            <v>SKANDERBORG</v>
          </cell>
          <cell r="C13231" t="str">
            <v>HANDICAP</v>
          </cell>
          <cell r="I13231" t="str">
            <v>Passagerer</v>
          </cell>
          <cell r="V13231">
            <v>23</v>
          </cell>
        </row>
        <row r="13232">
          <cell r="A13232" t="str">
            <v>SKANDERBORG</v>
          </cell>
          <cell r="C13232" t="str">
            <v>HANDICAP</v>
          </cell>
          <cell r="I13232" t="str">
            <v>Netto</v>
          </cell>
          <cell r="V13232">
            <v>31723.119999999999</v>
          </cell>
        </row>
        <row r="13233">
          <cell r="A13233" t="str">
            <v>SKANDERBORG</v>
          </cell>
          <cell r="C13233" t="str">
            <v>HANDICAP</v>
          </cell>
          <cell r="I13233" t="str">
            <v>Adm.omk</v>
          </cell>
          <cell r="V13233">
            <v>0</v>
          </cell>
        </row>
        <row r="13234">
          <cell r="A13234" t="str">
            <v>SKANDERBORG</v>
          </cell>
          <cell r="C13234" t="str">
            <v>HANDICAP</v>
          </cell>
          <cell r="I13234" t="str">
            <v>EB</v>
          </cell>
          <cell r="V13234">
            <v>5152</v>
          </cell>
        </row>
        <row r="13235">
          <cell r="A13235" t="str">
            <v>SKANDERBORG</v>
          </cell>
          <cell r="C13235" t="str">
            <v>HANDICAP</v>
          </cell>
          <cell r="I13235" t="str">
            <v>Ture</v>
          </cell>
          <cell r="V13235">
            <v>79</v>
          </cell>
        </row>
        <row r="13236">
          <cell r="A13236" t="str">
            <v>SKANDERBORG</v>
          </cell>
          <cell r="C13236" t="str">
            <v>HANDICAP</v>
          </cell>
          <cell r="I13236" t="str">
            <v>Rejselængde</v>
          </cell>
          <cell r="V13236">
            <v>1156</v>
          </cell>
        </row>
        <row r="13237">
          <cell r="A13237" t="str">
            <v>SKANDERBORG</v>
          </cell>
          <cell r="C13237" t="str">
            <v>HANDICAP</v>
          </cell>
          <cell r="I13237" t="str">
            <v>Passagerer</v>
          </cell>
          <cell r="V13237">
            <v>87</v>
          </cell>
        </row>
        <row r="13238">
          <cell r="A13238" t="str">
            <v>SKANDERBORG</v>
          </cell>
          <cell r="C13238" t="str">
            <v>HANDICAP</v>
          </cell>
          <cell r="I13238" t="str">
            <v>Netto</v>
          </cell>
          <cell r="V13238">
            <v>8014.55</v>
          </cell>
        </row>
        <row r="13239">
          <cell r="A13239" t="str">
            <v>SKANDERBORG</v>
          </cell>
          <cell r="C13239" t="str">
            <v>HANDICAP</v>
          </cell>
          <cell r="I13239" t="str">
            <v>Adm.omk</v>
          </cell>
          <cell r="V13239">
            <v>0</v>
          </cell>
        </row>
        <row r="13240">
          <cell r="A13240" t="str">
            <v>SKANDERBORG</v>
          </cell>
          <cell r="C13240" t="str">
            <v>HANDICAP</v>
          </cell>
          <cell r="I13240" t="str">
            <v>EB</v>
          </cell>
          <cell r="V13240">
            <v>2232</v>
          </cell>
        </row>
        <row r="13241">
          <cell r="A13241" t="str">
            <v>SKANDERBORG</v>
          </cell>
          <cell r="C13241" t="str">
            <v>HANDICAP</v>
          </cell>
          <cell r="I13241" t="str">
            <v>Ture</v>
          </cell>
          <cell r="V13241">
            <v>28</v>
          </cell>
        </row>
        <row r="13242">
          <cell r="A13242" t="str">
            <v>SKANDERBORG</v>
          </cell>
          <cell r="C13242" t="str">
            <v>HANDICAP</v>
          </cell>
          <cell r="I13242" t="str">
            <v>Rejselængde</v>
          </cell>
          <cell r="V13242">
            <v>549</v>
          </cell>
        </row>
        <row r="13243">
          <cell r="A13243" t="str">
            <v>SKANDERBORG</v>
          </cell>
          <cell r="C13243" t="str">
            <v>HANDICAP</v>
          </cell>
          <cell r="I13243" t="str">
            <v>Passagerer</v>
          </cell>
          <cell r="V13243">
            <v>29</v>
          </cell>
        </row>
        <row r="13244">
          <cell r="A13244" t="str">
            <v>SKANDERBORG</v>
          </cell>
          <cell r="C13244" t="str">
            <v>HANDICAP</v>
          </cell>
          <cell r="I13244" t="str">
            <v>Netto</v>
          </cell>
          <cell r="V13244">
            <v>132.07</v>
          </cell>
        </row>
        <row r="13245">
          <cell r="A13245" t="str">
            <v>SKANDERBORG</v>
          </cell>
          <cell r="C13245" t="str">
            <v>HANDICAP</v>
          </cell>
          <cell r="I13245" t="str">
            <v>Adm.omk</v>
          </cell>
          <cell r="V13245">
            <v>0</v>
          </cell>
        </row>
        <row r="13246">
          <cell r="A13246" t="str">
            <v>SKANDERBORG</v>
          </cell>
          <cell r="C13246" t="str">
            <v>HANDICAP</v>
          </cell>
          <cell r="I13246" t="str">
            <v>EB</v>
          </cell>
          <cell r="V13246">
            <v>60</v>
          </cell>
        </row>
        <row r="13247">
          <cell r="A13247" t="str">
            <v>SKANDERBORG</v>
          </cell>
          <cell r="C13247" t="str">
            <v>HANDICAP</v>
          </cell>
          <cell r="I13247" t="str">
            <v>Ture</v>
          </cell>
          <cell r="V13247">
            <v>1</v>
          </cell>
        </row>
        <row r="13248">
          <cell r="A13248" t="str">
            <v>SKANDERBORG</v>
          </cell>
          <cell r="C13248" t="str">
            <v>HANDICAP</v>
          </cell>
          <cell r="I13248" t="str">
            <v>Rejselængde</v>
          </cell>
          <cell r="V13248">
            <v>15</v>
          </cell>
        </row>
        <row r="13249">
          <cell r="A13249" t="str">
            <v>SKANDERBORG</v>
          </cell>
          <cell r="C13249" t="str">
            <v>HANDICAP</v>
          </cell>
          <cell r="I13249" t="str">
            <v>Passagerer</v>
          </cell>
          <cell r="V13249">
            <v>1</v>
          </cell>
        </row>
        <row r="13250">
          <cell r="A13250" t="str">
            <v>SKANDERBORG</v>
          </cell>
          <cell r="C13250" t="str">
            <v>HANDICAP</v>
          </cell>
          <cell r="I13250" t="str">
            <v>Netto</v>
          </cell>
          <cell r="V13250">
            <v>1260.8699999999999</v>
          </cell>
        </row>
        <row r="13251">
          <cell r="A13251" t="str">
            <v>SKANDERBORG</v>
          </cell>
          <cell r="C13251" t="str">
            <v>HANDICAP</v>
          </cell>
          <cell r="I13251" t="str">
            <v>Adm.omk</v>
          </cell>
          <cell r="V13251">
            <v>0</v>
          </cell>
        </row>
        <row r="13252">
          <cell r="A13252" t="str">
            <v>SKANDERBORG</v>
          </cell>
          <cell r="C13252" t="str">
            <v>HANDICAP</v>
          </cell>
          <cell r="I13252" t="str">
            <v>EB</v>
          </cell>
          <cell r="V13252">
            <v>196</v>
          </cell>
        </row>
        <row r="13253">
          <cell r="A13253" t="str">
            <v>SKANDERBORG</v>
          </cell>
          <cell r="C13253" t="str">
            <v>HANDICAP</v>
          </cell>
          <cell r="I13253" t="str">
            <v>Ture</v>
          </cell>
          <cell r="V13253">
            <v>1</v>
          </cell>
        </row>
        <row r="13254">
          <cell r="A13254" t="str">
            <v>SKANDERBORG</v>
          </cell>
          <cell r="C13254" t="str">
            <v>HANDICAP</v>
          </cell>
          <cell r="I13254" t="str">
            <v>Rejselængde</v>
          </cell>
          <cell r="V13254">
            <v>49</v>
          </cell>
        </row>
        <row r="13255">
          <cell r="A13255" t="str">
            <v>SKANDERBORG</v>
          </cell>
          <cell r="C13255" t="str">
            <v>HANDICAP</v>
          </cell>
          <cell r="I13255" t="str">
            <v>Passagerer</v>
          </cell>
          <cell r="V13255">
            <v>1</v>
          </cell>
        </row>
        <row r="13256">
          <cell r="A13256" t="str">
            <v>SKANDERBORG</v>
          </cell>
          <cell r="C13256" t="str">
            <v>HANDICAP</v>
          </cell>
          <cell r="I13256" t="str">
            <v>Netto</v>
          </cell>
          <cell r="V13256">
            <v>1740.85</v>
          </cell>
        </row>
        <row r="13257">
          <cell r="A13257" t="str">
            <v>SKANDERBORG</v>
          </cell>
          <cell r="C13257" t="str">
            <v>HANDICAP</v>
          </cell>
          <cell r="I13257" t="str">
            <v>Adm.omk</v>
          </cell>
          <cell r="V13257">
            <v>0</v>
          </cell>
        </row>
        <row r="13258">
          <cell r="A13258" t="str">
            <v>SKANDERBORG</v>
          </cell>
          <cell r="C13258" t="str">
            <v>HANDICAP</v>
          </cell>
          <cell r="I13258" t="str">
            <v>EB</v>
          </cell>
          <cell r="V13258">
            <v>588</v>
          </cell>
        </row>
        <row r="13259">
          <cell r="A13259" t="str">
            <v>SKANDERBORG</v>
          </cell>
          <cell r="C13259" t="str">
            <v>HANDICAP</v>
          </cell>
          <cell r="I13259" t="str">
            <v>Ture</v>
          </cell>
          <cell r="V13259">
            <v>3</v>
          </cell>
        </row>
        <row r="13260">
          <cell r="A13260" t="str">
            <v>SKANDERBORG</v>
          </cell>
          <cell r="C13260" t="str">
            <v>HANDICAP</v>
          </cell>
          <cell r="I13260" t="str">
            <v>Rejselængde</v>
          </cell>
          <cell r="V13260">
            <v>147</v>
          </cell>
        </row>
        <row r="13261">
          <cell r="A13261" t="str">
            <v>SKANDERBORG</v>
          </cell>
          <cell r="C13261" t="str">
            <v>HANDICAP</v>
          </cell>
          <cell r="I13261" t="str">
            <v>Passagerer</v>
          </cell>
          <cell r="V13261">
            <v>3</v>
          </cell>
        </row>
        <row r="13262">
          <cell r="A13262" t="str">
            <v>SKANDERBORG</v>
          </cell>
          <cell r="C13262" t="str">
            <v>HANDICAP</v>
          </cell>
          <cell r="I13262" t="str">
            <v>Netto</v>
          </cell>
          <cell r="V13262">
            <v>1815.65</v>
          </cell>
        </row>
        <row r="13263">
          <cell r="A13263" t="str">
            <v>SKANDERBORG</v>
          </cell>
          <cell r="C13263" t="str">
            <v>HANDICAP</v>
          </cell>
          <cell r="I13263" t="str">
            <v>Adm.omk</v>
          </cell>
          <cell r="V13263">
            <v>0</v>
          </cell>
        </row>
        <row r="13264">
          <cell r="A13264" t="str">
            <v>SKANDERBORG</v>
          </cell>
          <cell r="C13264" t="str">
            <v>HANDICAP</v>
          </cell>
          <cell r="I13264" t="str">
            <v>EB</v>
          </cell>
          <cell r="V13264">
            <v>468</v>
          </cell>
        </row>
        <row r="13265">
          <cell r="A13265" t="str">
            <v>SKANDERBORG</v>
          </cell>
          <cell r="C13265" t="str">
            <v>HANDICAP</v>
          </cell>
          <cell r="I13265" t="str">
            <v>Ture</v>
          </cell>
          <cell r="V13265">
            <v>2</v>
          </cell>
        </row>
        <row r="13266">
          <cell r="A13266" t="str">
            <v>SKANDERBORG</v>
          </cell>
          <cell r="C13266" t="str">
            <v>HANDICAP</v>
          </cell>
          <cell r="I13266" t="str">
            <v>Rejselængde</v>
          </cell>
          <cell r="V13266">
            <v>117</v>
          </cell>
        </row>
        <row r="13267">
          <cell r="A13267" t="str">
            <v>SKANDERBORG</v>
          </cell>
          <cell r="C13267" t="str">
            <v>HANDICAP</v>
          </cell>
          <cell r="I13267" t="str">
            <v>Passagerer</v>
          </cell>
          <cell r="V13267">
            <v>3</v>
          </cell>
        </row>
        <row r="13268">
          <cell r="A13268" t="str">
            <v>SKANDERBORG</v>
          </cell>
          <cell r="C13268" t="str">
            <v>HANDICAP</v>
          </cell>
          <cell r="I13268" t="str">
            <v>Netto</v>
          </cell>
          <cell r="V13268">
            <v>11515.869999999999</v>
          </cell>
        </row>
        <row r="13269">
          <cell r="A13269" t="str">
            <v>SKANDERBORG</v>
          </cell>
          <cell r="C13269" t="str">
            <v>HANDICAP</v>
          </cell>
          <cell r="I13269" t="str">
            <v>Adm.omk</v>
          </cell>
          <cell r="V13269">
            <v>0</v>
          </cell>
        </row>
        <row r="13270">
          <cell r="A13270" t="str">
            <v>SKANDERBORG</v>
          </cell>
          <cell r="C13270" t="str">
            <v>HANDICAP</v>
          </cell>
          <cell r="I13270" t="str">
            <v>EB</v>
          </cell>
          <cell r="V13270">
            <v>5573</v>
          </cell>
        </row>
        <row r="13271">
          <cell r="A13271" t="str">
            <v>SKANDERBORG</v>
          </cell>
          <cell r="C13271" t="str">
            <v>HANDICAP</v>
          </cell>
          <cell r="I13271" t="str">
            <v>Ture</v>
          </cell>
          <cell r="V13271">
            <v>27</v>
          </cell>
        </row>
        <row r="13272">
          <cell r="A13272" t="str">
            <v>SKANDERBORG</v>
          </cell>
          <cell r="C13272" t="str">
            <v>HANDICAP</v>
          </cell>
          <cell r="I13272" t="str">
            <v>Rejselængde</v>
          </cell>
          <cell r="V13272">
            <v>1278</v>
          </cell>
        </row>
        <row r="13273">
          <cell r="A13273" t="str">
            <v>SKANDERBORG</v>
          </cell>
          <cell r="C13273" t="str">
            <v>HANDICAP</v>
          </cell>
          <cell r="I13273" t="str">
            <v>Passagerer</v>
          </cell>
          <cell r="V13273">
            <v>33</v>
          </cell>
        </row>
        <row r="13274">
          <cell r="A13274" t="str">
            <v>SKANDERBORG</v>
          </cell>
          <cell r="C13274" t="str">
            <v>HANDICAP</v>
          </cell>
          <cell r="I13274" t="str">
            <v>Netto</v>
          </cell>
          <cell r="V13274">
            <v>2895.6499999999996</v>
          </cell>
        </row>
        <row r="13275">
          <cell r="A13275" t="str">
            <v>SKANDERBORG</v>
          </cell>
          <cell r="C13275" t="str">
            <v>HANDICAP</v>
          </cell>
          <cell r="I13275" t="str">
            <v>Adm.omk</v>
          </cell>
          <cell r="V13275">
            <v>0</v>
          </cell>
        </row>
        <row r="13276">
          <cell r="A13276" t="str">
            <v>SKANDERBORG</v>
          </cell>
          <cell r="C13276" t="str">
            <v>HANDICAP</v>
          </cell>
          <cell r="I13276" t="str">
            <v>EB</v>
          </cell>
          <cell r="V13276">
            <v>826</v>
          </cell>
        </row>
        <row r="13277">
          <cell r="A13277" t="str">
            <v>SKANDERBORG</v>
          </cell>
          <cell r="C13277" t="str">
            <v>HANDICAP</v>
          </cell>
          <cell r="I13277" t="str">
            <v>Ture</v>
          </cell>
          <cell r="V13277">
            <v>2</v>
          </cell>
        </row>
        <row r="13278">
          <cell r="A13278" t="str">
            <v>SKANDERBORG</v>
          </cell>
          <cell r="C13278" t="str">
            <v>HANDICAP</v>
          </cell>
          <cell r="I13278" t="str">
            <v>Rejselængde</v>
          </cell>
          <cell r="V13278">
            <v>202</v>
          </cell>
        </row>
        <row r="13279">
          <cell r="A13279" t="str">
            <v>SKANDERBORG</v>
          </cell>
          <cell r="C13279" t="str">
            <v>HANDICAP</v>
          </cell>
          <cell r="I13279" t="str">
            <v>Passagerer</v>
          </cell>
          <cell r="V13279">
            <v>2</v>
          </cell>
        </row>
        <row r="13280">
          <cell r="A13280" t="str">
            <v>SKANDERBORG</v>
          </cell>
          <cell r="C13280" t="str">
            <v>HANDICAP</v>
          </cell>
          <cell r="I13280" t="str">
            <v>Netto</v>
          </cell>
          <cell r="V13280">
            <v>11934.869999999999</v>
          </cell>
        </row>
        <row r="13281">
          <cell r="A13281" t="str">
            <v>SKANDERBORG</v>
          </cell>
          <cell r="C13281" t="str">
            <v>HANDICAP</v>
          </cell>
          <cell r="I13281" t="str">
            <v>Adm.omk</v>
          </cell>
          <cell r="V13281">
            <v>0</v>
          </cell>
        </row>
        <row r="13282">
          <cell r="A13282" t="str">
            <v>SKANDERBORG</v>
          </cell>
          <cell r="C13282" t="str">
            <v>HANDICAP</v>
          </cell>
          <cell r="I13282" t="str">
            <v>EB</v>
          </cell>
          <cell r="V13282">
            <v>1480</v>
          </cell>
        </row>
        <row r="13283">
          <cell r="A13283" t="str">
            <v>SKANDERBORG</v>
          </cell>
          <cell r="C13283" t="str">
            <v>HANDICAP</v>
          </cell>
          <cell r="I13283" t="str">
            <v>Ture</v>
          </cell>
          <cell r="V13283">
            <v>17</v>
          </cell>
        </row>
        <row r="13284">
          <cell r="A13284" t="str">
            <v>SKANDERBORG</v>
          </cell>
          <cell r="C13284" t="str">
            <v>HANDICAP</v>
          </cell>
          <cell r="I13284" t="str">
            <v>Rejselængde</v>
          </cell>
          <cell r="V13284">
            <v>355</v>
          </cell>
        </row>
        <row r="13285">
          <cell r="A13285" t="str">
            <v>SKANDERBORG</v>
          </cell>
          <cell r="C13285" t="str">
            <v>HANDICAP</v>
          </cell>
          <cell r="I13285" t="str">
            <v>Passagerer</v>
          </cell>
          <cell r="V13285">
            <v>22</v>
          </cell>
        </row>
        <row r="13286">
          <cell r="A13286" t="str">
            <v>SKANDERBORG</v>
          </cell>
          <cell r="C13286" t="str">
            <v>HANDICAP</v>
          </cell>
          <cell r="I13286" t="str">
            <v>Netto</v>
          </cell>
          <cell r="V13286">
            <v>12572.7</v>
          </cell>
        </row>
        <row r="13287">
          <cell r="A13287" t="str">
            <v>SKANDERBORG</v>
          </cell>
          <cell r="C13287" t="str">
            <v>HANDICAP</v>
          </cell>
          <cell r="I13287" t="str">
            <v>Adm.omk</v>
          </cell>
          <cell r="V13287">
            <v>0</v>
          </cell>
        </row>
        <row r="13288">
          <cell r="A13288" t="str">
            <v>SKANDERBORG</v>
          </cell>
          <cell r="C13288" t="str">
            <v>HANDICAP</v>
          </cell>
          <cell r="I13288" t="str">
            <v>EB</v>
          </cell>
          <cell r="V13288">
            <v>4230</v>
          </cell>
        </row>
        <row r="13289">
          <cell r="A13289" t="str">
            <v>SKANDERBORG</v>
          </cell>
          <cell r="C13289" t="str">
            <v>HANDICAP</v>
          </cell>
          <cell r="I13289" t="str">
            <v>Ture</v>
          </cell>
          <cell r="V13289">
            <v>37</v>
          </cell>
        </row>
        <row r="13290">
          <cell r="A13290" t="str">
            <v>SKANDERBORG</v>
          </cell>
          <cell r="C13290" t="str">
            <v>HANDICAP</v>
          </cell>
          <cell r="I13290" t="str">
            <v>Rejselængde</v>
          </cell>
          <cell r="V13290">
            <v>948</v>
          </cell>
        </row>
        <row r="13291">
          <cell r="A13291" t="str">
            <v>SKANDERBORG</v>
          </cell>
          <cell r="C13291" t="str">
            <v>HANDICAP</v>
          </cell>
          <cell r="I13291" t="str">
            <v>Passagerer</v>
          </cell>
          <cell r="V13291">
            <v>48</v>
          </cell>
        </row>
        <row r="13292">
          <cell r="A13292" t="str">
            <v>SKANDERBORG</v>
          </cell>
          <cell r="C13292" t="str">
            <v>HANDICAP</v>
          </cell>
          <cell r="I13292" t="str">
            <v>Netto</v>
          </cell>
          <cell r="V13292">
            <v>12011.93</v>
          </cell>
        </row>
        <row r="13293">
          <cell r="A13293" t="str">
            <v>SKANDERBORG</v>
          </cell>
          <cell r="C13293" t="str">
            <v>HANDICAP</v>
          </cell>
          <cell r="I13293" t="str">
            <v>Adm.omk</v>
          </cell>
          <cell r="V13293">
            <v>0</v>
          </cell>
        </row>
        <row r="13294">
          <cell r="A13294" t="str">
            <v>SKANDERBORG</v>
          </cell>
          <cell r="C13294" t="str">
            <v>HANDICAP</v>
          </cell>
          <cell r="I13294" t="str">
            <v>EB</v>
          </cell>
          <cell r="V13294">
            <v>1522</v>
          </cell>
        </row>
        <row r="13295">
          <cell r="A13295" t="str">
            <v>SKANDERBORG</v>
          </cell>
          <cell r="C13295" t="str">
            <v>HANDICAP</v>
          </cell>
          <cell r="I13295" t="str">
            <v>Ture</v>
          </cell>
          <cell r="V13295">
            <v>14</v>
          </cell>
        </row>
        <row r="13296">
          <cell r="A13296" t="str">
            <v>SKANDERBORG</v>
          </cell>
          <cell r="C13296" t="str">
            <v>HANDICAP</v>
          </cell>
          <cell r="I13296" t="str">
            <v>Rejselængde</v>
          </cell>
          <cell r="V13296">
            <v>364</v>
          </cell>
        </row>
        <row r="13297">
          <cell r="A13297" t="str">
            <v>SKANDERBORG</v>
          </cell>
          <cell r="C13297" t="str">
            <v>HANDICAP</v>
          </cell>
          <cell r="I13297" t="str">
            <v>Passagerer</v>
          </cell>
          <cell r="V13297">
            <v>19</v>
          </cell>
        </row>
        <row r="13298">
          <cell r="A13298" t="str">
            <v>SKANDERBORG</v>
          </cell>
          <cell r="C13298" t="str">
            <v>HANDICAP</v>
          </cell>
          <cell r="I13298" t="str">
            <v>Netto</v>
          </cell>
          <cell r="V13298">
            <v>6033.62</v>
          </cell>
        </row>
        <row r="13299">
          <cell r="A13299" t="str">
            <v>SKANDERBORG</v>
          </cell>
          <cell r="C13299" t="str">
            <v>HANDICAP</v>
          </cell>
          <cell r="I13299" t="str">
            <v>Adm.omk</v>
          </cell>
          <cell r="V13299">
            <v>0</v>
          </cell>
        </row>
        <row r="13300">
          <cell r="A13300" t="str">
            <v>SKANDERBORG</v>
          </cell>
          <cell r="C13300" t="str">
            <v>HANDICAP</v>
          </cell>
          <cell r="I13300" t="str">
            <v>EB</v>
          </cell>
          <cell r="V13300">
            <v>2410</v>
          </cell>
        </row>
        <row r="13301">
          <cell r="A13301" t="str">
            <v>SKANDERBORG</v>
          </cell>
          <cell r="C13301" t="str">
            <v>HANDICAP</v>
          </cell>
          <cell r="I13301" t="str">
            <v>Ture</v>
          </cell>
          <cell r="V13301">
            <v>21</v>
          </cell>
        </row>
        <row r="13302">
          <cell r="A13302" t="str">
            <v>SKANDERBORG</v>
          </cell>
          <cell r="C13302" t="str">
            <v>HANDICAP</v>
          </cell>
          <cell r="I13302" t="str">
            <v>Rejselængde</v>
          </cell>
          <cell r="V13302">
            <v>507</v>
          </cell>
        </row>
        <row r="13303">
          <cell r="A13303" t="str">
            <v>SKANDERBORG</v>
          </cell>
          <cell r="C13303" t="str">
            <v>HANDICAP</v>
          </cell>
          <cell r="I13303" t="str">
            <v>Passagerer</v>
          </cell>
          <cell r="V13303">
            <v>27</v>
          </cell>
        </row>
        <row r="13304">
          <cell r="A13304" t="str">
            <v>SKANDERBORG</v>
          </cell>
          <cell r="C13304" t="str">
            <v>HANDICAP</v>
          </cell>
          <cell r="I13304" t="str">
            <v>Netto</v>
          </cell>
          <cell r="V13304">
            <v>1399.5699999999997</v>
          </cell>
        </row>
        <row r="13305">
          <cell r="A13305" t="str">
            <v>SKANDERBORG</v>
          </cell>
          <cell r="C13305" t="str">
            <v>HANDICAP</v>
          </cell>
          <cell r="I13305" t="str">
            <v>Adm.omk</v>
          </cell>
          <cell r="V13305">
            <v>0</v>
          </cell>
        </row>
        <row r="13306">
          <cell r="A13306" t="str">
            <v>SKANDERBORG</v>
          </cell>
          <cell r="C13306" t="str">
            <v>HANDICAP</v>
          </cell>
          <cell r="I13306" t="str">
            <v>EB</v>
          </cell>
          <cell r="V13306">
            <v>684</v>
          </cell>
        </row>
        <row r="13307">
          <cell r="A13307" t="str">
            <v>SKANDERBORG</v>
          </cell>
          <cell r="C13307" t="str">
            <v>HANDICAP</v>
          </cell>
          <cell r="I13307" t="str">
            <v>Ture</v>
          </cell>
          <cell r="V13307">
            <v>7</v>
          </cell>
        </row>
        <row r="13308">
          <cell r="A13308" t="str">
            <v>SKANDERBORG</v>
          </cell>
          <cell r="C13308" t="str">
            <v>HANDICAP</v>
          </cell>
          <cell r="I13308" t="str">
            <v>Rejselængde</v>
          </cell>
          <cell r="V13308">
            <v>147</v>
          </cell>
        </row>
        <row r="13309">
          <cell r="A13309" t="str">
            <v>SKANDERBORG</v>
          </cell>
          <cell r="C13309" t="str">
            <v>HANDICAP</v>
          </cell>
          <cell r="I13309" t="str">
            <v>Passagerer</v>
          </cell>
          <cell r="V13309">
            <v>7</v>
          </cell>
        </row>
        <row r="13310">
          <cell r="A13310" t="str">
            <v>SKANDERBORG</v>
          </cell>
          <cell r="C13310" t="str">
            <v>TELETAXI</v>
          </cell>
          <cell r="I13310" t="str">
            <v>Netto</v>
          </cell>
          <cell r="V13310">
            <v>50.55</v>
          </cell>
        </row>
        <row r="13311">
          <cell r="A13311" t="str">
            <v>SKANDERBORG</v>
          </cell>
          <cell r="C13311" t="str">
            <v>TELETAXI</v>
          </cell>
          <cell r="I13311" t="str">
            <v>Adm.omk</v>
          </cell>
          <cell r="V13311">
            <v>32.159999999999997</v>
          </cell>
        </row>
        <row r="13312">
          <cell r="A13312" t="str">
            <v>SKANDERBORG</v>
          </cell>
          <cell r="C13312" t="str">
            <v>TELETAXI</v>
          </cell>
          <cell r="I13312" t="str">
            <v>EB</v>
          </cell>
          <cell r="V13312">
            <v>0</v>
          </cell>
        </row>
        <row r="13313">
          <cell r="A13313" t="str">
            <v>SKANDERBORG</v>
          </cell>
          <cell r="C13313" t="str">
            <v>TELETAXI</v>
          </cell>
          <cell r="I13313" t="str">
            <v>Ture</v>
          </cell>
          <cell r="V13313">
            <v>1</v>
          </cell>
        </row>
        <row r="13314">
          <cell r="A13314" t="str">
            <v>SKANDERBORG</v>
          </cell>
          <cell r="C13314" t="str">
            <v>TELETAXI</v>
          </cell>
          <cell r="I13314" t="str">
            <v>Rejselængde</v>
          </cell>
          <cell r="V13314">
            <v>0</v>
          </cell>
        </row>
        <row r="13315">
          <cell r="A13315" t="str">
            <v>SKANDERBORG</v>
          </cell>
          <cell r="C13315" t="str">
            <v>TELETAXI</v>
          </cell>
          <cell r="I13315" t="str">
            <v>Passagerer</v>
          </cell>
          <cell r="V13315">
            <v>1</v>
          </cell>
        </row>
        <row r="13316">
          <cell r="A13316" t="str">
            <v>SKANDERBORG</v>
          </cell>
          <cell r="C13316" t="str">
            <v>FLEXTUR</v>
          </cell>
          <cell r="I13316" t="str">
            <v>Netto</v>
          </cell>
          <cell r="V13316">
            <v>612722.47</v>
          </cell>
        </row>
        <row r="13317">
          <cell r="A13317" t="str">
            <v>SKANDERBORG</v>
          </cell>
          <cell r="C13317" t="str">
            <v>FLEXTUR</v>
          </cell>
          <cell r="I13317" t="str">
            <v>Adm.omk</v>
          </cell>
          <cell r="V13317">
            <v>261042.72</v>
          </cell>
        </row>
        <row r="13318">
          <cell r="A13318" t="str">
            <v>SKANDERBORG</v>
          </cell>
          <cell r="C13318" t="str">
            <v>FLEXTUR</v>
          </cell>
          <cell r="I13318" t="str">
            <v>EB</v>
          </cell>
          <cell r="V13318">
            <v>442132</v>
          </cell>
        </row>
        <row r="13319">
          <cell r="A13319" t="str">
            <v>SKANDERBORG</v>
          </cell>
          <cell r="C13319" t="str">
            <v>FLEXTUR</v>
          </cell>
          <cell r="I13319" t="str">
            <v>Ture</v>
          </cell>
          <cell r="V13319">
            <v>8117</v>
          </cell>
        </row>
        <row r="13320">
          <cell r="A13320" t="str">
            <v>SKANDERBORG</v>
          </cell>
          <cell r="C13320" t="str">
            <v>FLEXTUR</v>
          </cell>
          <cell r="I13320" t="str">
            <v>Rejselængde</v>
          </cell>
          <cell r="V13320">
            <v>67254</v>
          </cell>
        </row>
        <row r="13321">
          <cell r="A13321" t="str">
            <v>SKANDERBORG</v>
          </cell>
          <cell r="C13321" t="str">
            <v>FLEXTUR</v>
          </cell>
          <cell r="I13321" t="str">
            <v>Passagerer</v>
          </cell>
          <cell r="V13321">
            <v>9084</v>
          </cell>
        </row>
        <row r="13322">
          <cell r="A13322" t="str">
            <v>SKANDERBORG</v>
          </cell>
          <cell r="C13322" t="str">
            <v>FLEXTUR</v>
          </cell>
          <cell r="I13322" t="str">
            <v>Netto</v>
          </cell>
          <cell r="V13322">
            <v>0.88</v>
          </cell>
        </row>
        <row r="13323">
          <cell r="A13323" t="str">
            <v>SKANDERBORG</v>
          </cell>
          <cell r="C13323" t="str">
            <v>FLEXTUR</v>
          </cell>
          <cell r="I13323" t="str">
            <v>Adm.omk</v>
          </cell>
          <cell r="V13323">
            <v>32.159999999999997</v>
          </cell>
        </row>
        <row r="13324">
          <cell r="A13324" t="str">
            <v>SKANDERBORG</v>
          </cell>
          <cell r="C13324" t="str">
            <v>FLEXTUR</v>
          </cell>
          <cell r="I13324" t="str">
            <v>EB</v>
          </cell>
          <cell r="V13324">
            <v>0</v>
          </cell>
        </row>
        <row r="13325">
          <cell r="A13325" t="str">
            <v>SKANDERBORG</v>
          </cell>
          <cell r="C13325" t="str">
            <v>FLEXTUR</v>
          </cell>
          <cell r="I13325" t="str">
            <v>Ture</v>
          </cell>
          <cell r="V13325">
            <v>1</v>
          </cell>
        </row>
        <row r="13326">
          <cell r="A13326" t="str">
            <v>SKANDERBORG</v>
          </cell>
          <cell r="C13326" t="str">
            <v>FLEXTUR</v>
          </cell>
          <cell r="I13326" t="str">
            <v>Rejselængde</v>
          </cell>
          <cell r="V13326">
            <v>0</v>
          </cell>
        </row>
        <row r="13327">
          <cell r="A13327" t="str">
            <v>SKANDERBORG</v>
          </cell>
          <cell r="C13327" t="str">
            <v>FLEXTUR</v>
          </cell>
          <cell r="I13327" t="str">
            <v>Passagerer</v>
          </cell>
          <cell r="V13327">
            <v>1</v>
          </cell>
        </row>
        <row r="13328">
          <cell r="A13328" t="str">
            <v>SKANDERBORG</v>
          </cell>
          <cell r="C13328" t="str">
            <v>FLEXTUR</v>
          </cell>
          <cell r="I13328" t="str">
            <v>Netto</v>
          </cell>
          <cell r="V13328">
            <v>412.24</v>
          </cell>
        </row>
        <row r="13329">
          <cell r="A13329" t="str">
            <v>SKANDERBORG</v>
          </cell>
          <cell r="C13329" t="str">
            <v>FLEXTUR</v>
          </cell>
          <cell r="I13329" t="str">
            <v>Adm.omk</v>
          </cell>
          <cell r="V13329">
            <v>64.319999999999993</v>
          </cell>
        </row>
        <row r="13330">
          <cell r="A13330" t="str">
            <v>SKANDERBORG</v>
          </cell>
          <cell r="C13330" t="str">
            <v>FLEXTUR</v>
          </cell>
          <cell r="I13330" t="str">
            <v>EB</v>
          </cell>
          <cell r="V13330">
            <v>51</v>
          </cell>
        </row>
        <row r="13331">
          <cell r="A13331" t="str">
            <v>SKANDERBORG</v>
          </cell>
          <cell r="C13331" t="str">
            <v>FLEXTUR</v>
          </cell>
          <cell r="I13331" t="str">
            <v>Ture</v>
          </cell>
          <cell r="V13331">
            <v>2</v>
          </cell>
        </row>
        <row r="13332">
          <cell r="A13332" t="str">
            <v>SKANDERBORG</v>
          </cell>
          <cell r="C13332" t="str">
            <v>FLEXTUR</v>
          </cell>
          <cell r="I13332" t="str">
            <v>Rejselængde</v>
          </cell>
          <cell r="V13332">
            <v>13</v>
          </cell>
        </row>
        <row r="13333">
          <cell r="A13333" t="str">
            <v>SKANDERBORG</v>
          </cell>
          <cell r="C13333" t="str">
            <v>FLEXTUR</v>
          </cell>
          <cell r="I13333" t="str">
            <v>Passagerer</v>
          </cell>
          <cell r="V13333">
            <v>2</v>
          </cell>
        </row>
        <row r="13334">
          <cell r="A13334" t="str">
            <v>SKANDERBORG</v>
          </cell>
          <cell r="C13334" t="str">
            <v>FLEXTUR</v>
          </cell>
          <cell r="I13334" t="str">
            <v>Netto</v>
          </cell>
          <cell r="V13334">
            <v>733052.76</v>
          </cell>
        </row>
        <row r="13335">
          <cell r="A13335" t="str">
            <v>SKANDERBORG</v>
          </cell>
          <cell r="C13335" t="str">
            <v>FLEXTUR</v>
          </cell>
          <cell r="I13335" t="str">
            <v>Adm.omk</v>
          </cell>
          <cell r="V13335">
            <v>235250.4</v>
          </cell>
        </row>
        <row r="13336">
          <cell r="A13336" t="str">
            <v>SKANDERBORG</v>
          </cell>
          <cell r="C13336" t="str">
            <v>FLEXTUR</v>
          </cell>
          <cell r="I13336" t="str">
            <v>EB</v>
          </cell>
          <cell r="V13336">
            <v>453186</v>
          </cell>
        </row>
        <row r="13337">
          <cell r="A13337" t="str">
            <v>SKANDERBORG</v>
          </cell>
          <cell r="C13337" t="str">
            <v>FLEXTUR</v>
          </cell>
          <cell r="I13337" t="str">
            <v>Ture</v>
          </cell>
          <cell r="V13337">
            <v>7315</v>
          </cell>
        </row>
        <row r="13338">
          <cell r="A13338" t="str">
            <v>SKANDERBORG</v>
          </cell>
          <cell r="C13338" t="str">
            <v>FLEXTUR</v>
          </cell>
          <cell r="I13338" t="str">
            <v>Rejselængde</v>
          </cell>
          <cell r="V13338">
            <v>81202</v>
          </cell>
        </row>
        <row r="13339">
          <cell r="A13339" t="str">
            <v>SKANDERBORG</v>
          </cell>
          <cell r="C13339" t="str">
            <v>FLEXTUR</v>
          </cell>
          <cell r="I13339" t="str">
            <v>Passagerer</v>
          </cell>
          <cell r="V13339">
            <v>8079</v>
          </cell>
        </row>
        <row r="13340">
          <cell r="A13340" t="str">
            <v>SKANDERBORG</v>
          </cell>
          <cell r="C13340" t="str">
            <v>FLEXTUR</v>
          </cell>
          <cell r="I13340" t="str">
            <v>Netto</v>
          </cell>
          <cell r="V13340">
            <v>1280.9000000000001</v>
          </cell>
        </row>
        <row r="13341">
          <cell r="A13341" t="str">
            <v>SKANDERBORG</v>
          </cell>
          <cell r="C13341" t="str">
            <v>FLEXTUR</v>
          </cell>
          <cell r="I13341" t="str">
            <v>Adm.omk</v>
          </cell>
          <cell r="V13341">
            <v>96.47999999999999</v>
          </cell>
        </row>
        <row r="13342">
          <cell r="A13342" t="str">
            <v>SKANDERBORG</v>
          </cell>
          <cell r="C13342" t="str">
            <v>FLEXTUR</v>
          </cell>
          <cell r="I13342" t="str">
            <v>EB</v>
          </cell>
          <cell r="V13342">
            <v>450</v>
          </cell>
        </row>
        <row r="13343">
          <cell r="A13343" t="str">
            <v>SKANDERBORG</v>
          </cell>
          <cell r="C13343" t="str">
            <v>FLEXTUR</v>
          </cell>
          <cell r="I13343" t="str">
            <v>Ture</v>
          </cell>
          <cell r="V13343">
            <v>3</v>
          </cell>
        </row>
        <row r="13344">
          <cell r="A13344" t="str">
            <v>SKANDERBORG</v>
          </cell>
          <cell r="C13344" t="str">
            <v>FLEXTUR</v>
          </cell>
          <cell r="I13344" t="str">
            <v>Rejselængde</v>
          </cell>
          <cell r="V13344">
            <v>99</v>
          </cell>
        </row>
        <row r="13345">
          <cell r="A13345" t="str">
            <v>SKANDERBORG</v>
          </cell>
          <cell r="C13345" t="str">
            <v>FLEXTUR</v>
          </cell>
          <cell r="I13345" t="str">
            <v>Passagerer</v>
          </cell>
          <cell r="V13345">
            <v>6</v>
          </cell>
        </row>
        <row r="13346">
          <cell r="A13346" t="str">
            <v>SKANDERBORG</v>
          </cell>
          <cell r="C13346" t="str">
            <v>FLEXTUR</v>
          </cell>
          <cell r="I13346" t="str">
            <v>Netto</v>
          </cell>
          <cell r="V13346">
            <v>123211.29</v>
          </cell>
        </row>
        <row r="13347">
          <cell r="A13347" t="str">
            <v>SKANDERBORG</v>
          </cell>
          <cell r="C13347" t="str">
            <v>FLEXTUR</v>
          </cell>
          <cell r="I13347" t="str">
            <v>Adm.omk</v>
          </cell>
          <cell r="V13347">
            <v>39878.399999999994</v>
          </cell>
        </row>
        <row r="13348">
          <cell r="A13348" t="str">
            <v>SKANDERBORG</v>
          </cell>
          <cell r="C13348" t="str">
            <v>FLEXTUR</v>
          </cell>
          <cell r="I13348" t="str">
            <v>EB</v>
          </cell>
          <cell r="V13348">
            <v>70704</v>
          </cell>
        </row>
        <row r="13349">
          <cell r="A13349" t="str">
            <v>SKANDERBORG</v>
          </cell>
          <cell r="C13349" t="str">
            <v>FLEXTUR</v>
          </cell>
          <cell r="I13349" t="str">
            <v>Ture</v>
          </cell>
          <cell r="V13349">
            <v>1240</v>
          </cell>
        </row>
        <row r="13350">
          <cell r="A13350" t="str">
            <v>SKANDERBORG</v>
          </cell>
          <cell r="C13350" t="str">
            <v>FLEXTUR</v>
          </cell>
          <cell r="I13350" t="str">
            <v>Rejselængde</v>
          </cell>
          <cell r="V13350">
            <v>12693</v>
          </cell>
        </row>
        <row r="13351">
          <cell r="A13351" t="str">
            <v>SKANDERBORG</v>
          </cell>
          <cell r="C13351" t="str">
            <v>FLEXTUR</v>
          </cell>
          <cell r="I13351" t="str">
            <v>Passagerer</v>
          </cell>
          <cell r="V13351">
            <v>1397</v>
          </cell>
        </row>
        <row r="13352">
          <cell r="A13352" t="str">
            <v>SKANDERBORG</v>
          </cell>
          <cell r="C13352" t="str">
            <v>FLEXTUR</v>
          </cell>
          <cell r="I13352" t="str">
            <v>Netto</v>
          </cell>
          <cell r="V13352">
            <v>55487.7</v>
          </cell>
        </row>
        <row r="13353">
          <cell r="A13353" t="str">
            <v>SKANDERBORG</v>
          </cell>
          <cell r="C13353" t="str">
            <v>FLEXTUR</v>
          </cell>
          <cell r="I13353" t="str">
            <v>Adm.omk</v>
          </cell>
          <cell r="V13353">
            <v>15919.2</v>
          </cell>
        </row>
        <row r="13354">
          <cell r="A13354" t="str">
            <v>SKANDERBORG</v>
          </cell>
          <cell r="C13354" t="str">
            <v>FLEXTUR</v>
          </cell>
          <cell r="I13354" t="str">
            <v>EB</v>
          </cell>
          <cell r="V13354">
            <v>31380</v>
          </cell>
        </row>
        <row r="13355">
          <cell r="A13355" t="str">
            <v>SKANDERBORG</v>
          </cell>
          <cell r="C13355" t="str">
            <v>FLEXTUR</v>
          </cell>
          <cell r="I13355" t="str">
            <v>Ture</v>
          </cell>
          <cell r="V13355">
            <v>495</v>
          </cell>
        </row>
        <row r="13356">
          <cell r="A13356" t="str">
            <v>SKANDERBORG</v>
          </cell>
          <cell r="C13356" t="str">
            <v>FLEXTUR</v>
          </cell>
          <cell r="I13356" t="str">
            <v>Rejselængde</v>
          </cell>
          <cell r="V13356">
            <v>5026</v>
          </cell>
        </row>
        <row r="13357">
          <cell r="A13357" t="str">
            <v>SKANDERBORG</v>
          </cell>
          <cell r="C13357" t="str">
            <v>FLEXTUR</v>
          </cell>
          <cell r="I13357" t="str">
            <v>Passagerer</v>
          </cell>
          <cell r="V13357">
            <v>628</v>
          </cell>
        </row>
        <row r="13358">
          <cell r="A13358" t="str">
            <v>SKANDERBORG</v>
          </cell>
          <cell r="C13358" t="str">
            <v>FLEXTUR</v>
          </cell>
          <cell r="I13358" t="str">
            <v>Netto</v>
          </cell>
          <cell r="V13358">
            <v>-1844.7800000000002</v>
          </cell>
        </row>
        <row r="13359">
          <cell r="A13359" t="str">
            <v>SKANDERBORG</v>
          </cell>
          <cell r="C13359" t="str">
            <v>FLEXTUR</v>
          </cell>
          <cell r="I13359" t="str">
            <v>Adm.omk</v>
          </cell>
          <cell r="V13359">
            <v>64.319999999999993</v>
          </cell>
        </row>
        <row r="13360">
          <cell r="A13360" t="str">
            <v>SKANDERBORG</v>
          </cell>
          <cell r="C13360" t="str">
            <v>FLEXTUR</v>
          </cell>
          <cell r="I13360" t="str">
            <v>EB</v>
          </cell>
          <cell r="V13360">
            <v>3568</v>
          </cell>
        </row>
        <row r="13361">
          <cell r="A13361" t="str">
            <v>SKANDERBORG</v>
          </cell>
          <cell r="C13361" t="str">
            <v>FLEXTUR</v>
          </cell>
          <cell r="I13361" t="str">
            <v>Ture</v>
          </cell>
          <cell r="V13361">
            <v>2</v>
          </cell>
        </row>
        <row r="13362">
          <cell r="A13362" t="str">
            <v>SKANDERBORG</v>
          </cell>
          <cell r="C13362" t="str">
            <v>FLEXTUR</v>
          </cell>
          <cell r="I13362" t="str">
            <v>Rejselængde</v>
          </cell>
          <cell r="V13362">
            <v>246</v>
          </cell>
        </row>
        <row r="13363">
          <cell r="A13363" t="str">
            <v>SKANDERBORG</v>
          </cell>
          <cell r="C13363" t="str">
            <v>FLEXTUR</v>
          </cell>
          <cell r="I13363" t="str">
            <v>Passagerer</v>
          </cell>
          <cell r="V13363">
            <v>2</v>
          </cell>
        </row>
        <row r="13364">
          <cell r="A13364" t="str">
            <v>SKANDERBORG</v>
          </cell>
          <cell r="C13364" t="str">
            <v>FLEXTUR</v>
          </cell>
          <cell r="I13364" t="str">
            <v>Netto</v>
          </cell>
          <cell r="V13364">
            <v>295.41000000000003</v>
          </cell>
        </row>
        <row r="13365">
          <cell r="A13365" t="str">
            <v>SKANDERBORG</v>
          </cell>
          <cell r="C13365" t="str">
            <v>FLEXTUR</v>
          </cell>
          <cell r="I13365" t="str">
            <v>Adm.omk</v>
          </cell>
          <cell r="V13365">
            <v>32.159999999999997</v>
          </cell>
        </row>
        <row r="13366">
          <cell r="A13366" t="str">
            <v>SKANDERBORG</v>
          </cell>
          <cell r="C13366" t="str">
            <v>FLEXTUR</v>
          </cell>
          <cell r="I13366" t="str">
            <v>EB</v>
          </cell>
          <cell r="V13366">
            <v>52</v>
          </cell>
        </row>
        <row r="13367">
          <cell r="A13367" t="str">
            <v>SKANDERBORG</v>
          </cell>
          <cell r="C13367" t="str">
            <v>FLEXTUR</v>
          </cell>
          <cell r="I13367" t="str">
            <v>Ture</v>
          </cell>
          <cell r="V13367">
            <v>1</v>
          </cell>
        </row>
        <row r="13368">
          <cell r="A13368" t="str">
            <v>SKANDERBORG</v>
          </cell>
          <cell r="C13368" t="str">
            <v>FLEXTUR</v>
          </cell>
          <cell r="I13368" t="str">
            <v>Rejselængde</v>
          </cell>
          <cell r="V13368">
            <v>13</v>
          </cell>
        </row>
        <row r="13369">
          <cell r="A13369" t="str">
            <v>SKANDERBORG</v>
          </cell>
          <cell r="C13369" t="str">
            <v>FLEXTUR</v>
          </cell>
          <cell r="I13369" t="str">
            <v>Passagerer</v>
          </cell>
          <cell r="V13369">
            <v>1</v>
          </cell>
        </row>
        <row r="13370">
          <cell r="A13370" t="str">
            <v>SKANDERBORG</v>
          </cell>
          <cell r="C13370" t="str">
            <v>FLEXTUR</v>
          </cell>
          <cell r="I13370" t="str">
            <v>Netto</v>
          </cell>
          <cell r="V13370">
            <v>386.86</v>
          </cell>
        </row>
        <row r="13371">
          <cell r="A13371" t="str">
            <v>SKANDERBORG</v>
          </cell>
          <cell r="C13371" t="str">
            <v>FLEXTUR</v>
          </cell>
          <cell r="I13371" t="str">
            <v>Adm.omk</v>
          </cell>
          <cell r="V13371">
            <v>321.60000000000002</v>
          </cell>
        </row>
        <row r="13372">
          <cell r="A13372" t="str">
            <v>SKANDERBORG</v>
          </cell>
          <cell r="C13372" t="str">
            <v>FLEXTUR</v>
          </cell>
          <cell r="I13372" t="str">
            <v>EB</v>
          </cell>
          <cell r="V13372">
            <v>578</v>
          </cell>
        </row>
        <row r="13373">
          <cell r="A13373" t="str">
            <v>SKANDERBORG</v>
          </cell>
          <cell r="C13373" t="str">
            <v>FLEXTUR</v>
          </cell>
          <cell r="I13373" t="str">
            <v>Ture</v>
          </cell>
          <cell r="V13373">
            <v>10</v>
          </cell>
        </row>
        <row r="13374">
          <cell r="A13374" t="str">
            <v>SKANDERBORG</v>
          </cell>
          <cell r="C13374" t="str">
            <v>FLEXTUR</v>
          </cell>
          <cell r="I13374" t="str">
            <v>Rejselængde</v>
          </cell>
          <cell r="V13374">
            <v>74</v>
          </cell>
        </row>
        <row r="13375">
          <cell r="A13375" t="str">
            <v>SKANDERBORG</v>
          </cell>
          <cell r="C13375" t="str">
            <v>FLEXTUR</v>
          </cell>
          <cell r="I13375" t="str">
            <v>Passagerer</v>
          </cell>
          <cell r="V13375">
            <v>10</v>
          </cell>
        </row>
        <row r="13376">
          <cell r="A13376" t="str">
            <v>SKANDERBORG</v>
          </cell>
          <cell r="C13376" t="str">
            <v>HANDICAP</v>
          </cell>
          <cell r="I13376" t="str">
            <v>Netto</v>
          </cell>
          <cell r="V13376">
            <v>3271.4700000000003</v>
          </cell>
        </row>
        <row r="13377">
          <cell r="A13377" t="str">
            <v>SKANDERBORG</v>
          </cell>
          <cell r="C13377" t="str">
            <v>HANDICAP</v>
          </cell>
          <cell r="I13377" t="str">
            <v>Adm.omk</v>
          </cell>
          <cell r="V13377">
            <v>0</v>
          </cell>
        </row>
        <row r="13378">
          <cell r="A13378" t="str">
            <v>SKANDERBORG</v>
          </cell>
          <cell r="C13378" t="str">
            <v>HANDICAP</v>
          </cell>
          <cell r="I13378" t="str">
            <v>EB</v>
          </cell>
          <cell r="V13378">
            <v>0</v>
          </cell>
        </row>
        <row r="13379">
          <cell r="A13379" t="str">
            <v>SKANDERBORG</v>
          </cell>
          <cell r="C13379" t="str">
            <v>HANDICAP</v>
          </cell>
          <cell r="I13379" t="str">
            <v>Ture</v>
          </cell>
          <cell r="V13379">
            <v>16</v>
          </cell>
        </row>
        <row r="13380">
          <cell r="A13380" t="str">
            <v>SKANDERBORG</v>
          </cell>
          <cell r="C13380" t="str">
            <v>HANDICAP</v>
          </cell>
          <cell r="I13380" t="str">
            <v>Rejselængde</v>
          </cell>
          <cell r="V13380">
            <v>115</v>
          </cell>
        </row>
        <row r="13381">
          <cell r="A13381" t="str">
            <v>SKANDERBORG</v>
          </cell>
          <cell r="C13381" t="str">
            <v>HANDICAP</v>
          </cell>
          <cell r="I13381" t="str">
            <v>Passagerer</v>
          </cell>
          <cell r="V13381">
            <v>16</v>
          </cell>
        </row>
        <row r="13382">
          <cell r="A13382" t="str">
            <v>SKANDERBORG</v>
          </cell>
          <cell r="C13382" t="str">
            <v>HANDICAP</v>
          </cell>
          <cell r="I13382" t="str">
            <v>Netto</v>
          </cell>
          <cell r="V13382">
            <v>1886.33</v>
          </cell>
        </row>
        <row r="13383">
          <cell r="A13383" t="str">
            <v>SKANDERBORG</v>
          </cell>
          <cell r="C13383" t="str">
            <v>HANDICAP</v>
          </cell>
          <cell r="I13383" t="str">
            <v>Adm.omk</v>
          </cell>
          <cell r="V13383">
            <v>0</v>
          </cell>
        </row>
        <row r="13384">
          <cell r="A13384" t="str">
            <v>SKANDERBORG</v>
          </cell>
          <cell r="C13384" t="str">
            <v>HANDICAP</v>
          </cell>
          <cell r="I13384" t="str">
            <v>EB</v>
          </cell>
          <cell r="V13384">
            <v>0</v>
          </cell>
        </row>
        <row r="13385">
          <cell r="A13385" t="str">
            <v>SKANDERBORG</v>
          </cell>
          <cell r="C13385" t="str">
            <v>HANDICAP</v>
          </cell>
          <cell r="I13385" t="str">
            <v>Ture</v>
          </cell>
          <cell r="V13385">
            <v>10</v>
          </cell>
        </row>
        <row r="13386">
          <cell r="A13386" t="str">
            <v>SKANDERBORG</v>
          </cell>
          <cell r="C13386" t="str">
            <v>HANDICAP</v>
          </cell>
          <cell r="I13386" t="str">
            <v>Rejselængde</v>
          </cell>
          <cell r="V13386">
            <v>75</v>
          </cell>
        </row>
        <row r="13387">
          <cell r="A13387" t="str">
            <v>SKANDERBORG</v>
          </cell>
          <cell r="C13387" t="str">
            <v>HANDICAP</v>
          </cell>
          <cell r="I13387" t="str">
            <v>Passagerer</v>
          </cell>
          <cell r="V13387">
            <v>11</v>
          </cell>
        </row>
        <row r="13388">
          <cell r="A13388" t="str">
            <v>SKANDERBORG</v>
          </cell>
          <cell r="C13388" t="str">
            <v>HANDICAP</v>
          </cell>
          <cell r="I13388" t="str">
            <v>Netto</v>
          </cell>
          <cell r="V13388">
            <v>-250</v>
          </cell>
        </row>
        <row r="13389">
          <cell r="A13389" t="str">
            <v>SKANDERBORG</v>
          </cell>
          <cell r="C13389" t="str">
            <v>HANDICAP</v>
          </cell>
          <cell r="I13389" t="str">
            <v>Adm.omk</v>
          </cell>
          <cell r="V13389">
            <v>0</v>
          </cell>
        </row>
        <row r="13390">
          <cell r="A13390" t="str">
            <v>SKANDERBORG</v>
          </cell>
          <cell r="C13390" t="str">
            <v>HANDICAP</v>
          </cell>
          <cell r="I13390" t="str">
            <v>EB</v>
          </cell>
          <cell r="V13390">
            <v>250</v>
          </cell>
        </row>
        <row r="13391">
          <cell r="A13391" t="str">
            <v>SKANDERBORG</v>
          </cell>
          <cell r="C13391" t="str">
            <v>HANDICAP</v>
          </cell>
          <cell r="I13391" t="str">
            <v>Ture</v>
          </cell>
          <cell r="V13391">
            <v>1</v>
          </cell>
        </row>
        <row r="13392">
          <cell r="A13392" t="str">
            <v>SKANDERBORG</v>
          </cell>
          <cell r="C13392" t="str">
            <v>HANDICAP</v>
          </cell>
          <cell r="I13392" t="str">
            <v>Rejselængde</v>
          </cell>
          <cell r="V13392">
            <v>126</v>
          </cell>
        </row>
        <row r="13393">
          <cell r="A13393" t="str">
            <v>SKANDERBORG</v>
          </cell>
          <cell r="C13393" t="str">
            <v>HANDICAP</v>
          </cell>
          <cell r="I13393" t="str">
            <v>Passagerer</v>
          </cell>
          <cell r="V13393">
            <v>1</v>
          </cell>
        </row>
        <row r="13394">
          <cell r="A13394" t="str">
            <v>SKANDERBORG</v>
          </cell>
          <cell r="C13394" t="str">
            <v>HANDICAP</v>
          </cell>
          <cell r="I13394" t="str">
            <v>Netto</v>
          </cell>
          <cell r="V13394">
            <v>363982.81</v>
          </cell>
        </row>
        <row r="13395">
          <cell r="A13395" t="str">
            <v>SKANDERBORG</v>
          </cell>
          <cell r="C13395" t="str">
            <v>HANDICAP</v>
          </cell>
          <cell r="I13395" t="str">
            <v>Adm.omk</v>
          </cell>
          <cell r="V13395">
            <v>0</v>
          </cell>
        </row>
        <row r="13396">
          <cell r="A13396" t="str">
            <v>SKANDERBORG</v>
          </cell>
          <cell r="C13396" t="str">
            <v>HANDICAP</v>
          </cell>
          <cell r="I13396" t="str">
            <v>EB</v>
          </cell>
          <cell r="V13396">
            <v>55587</v>
          </cell>
        </row>
        <row r="13397">
          <cell r="A13397" t="str">
            <v>SKANDERBORG</v>
          </cell>
          <cell r="C13397" t="str">
            <v>HANDICAP</v>
          </cell>
          <cell r="I13397" t="str">
            <v>Ture</v>
          </cell>
          <cell r="V13397">
            <v>1053</v>
          </cell>
        </row>
        <row r="13398">
          <cell r="A13398" t="str">
            <v>SKANDERBORG</v>
          </cell>
          <cell r="C13398" t="str">
            <v>HANDICAP</v>
          </cell>
          <cell r="I13398" t="str">
            <v>Rejselængde</v>
          </cell>
          <cell r="V13398">
            <v>8381</v>
          </cell>
        </row>
        <row r="13399">
          <cell r="A13399" t="str">
            <v>SKANDERBORG</v>
          </cell>
          <cell r="C13399" t="str">
            <v>HANDICAP</v>
          </cell>
          <cell r="I13399" t="str">
            <v>Passagerer</v>
          </cell>
          <cell r="V13399">
            <v>1286</v>
          </cell>
        </row>
        <row r="13400">
          <cell r="A13400" t="str">
            <v>SKANDERBORG</v>
          </cell>
          <cell r="C13400" t="str">
            <v>HANDICAP</v>
          </cell>
          <cell r="I13400" t="str">
            <v>Netto</v>
          </cell>
          <cell r="V13400">
            <v>252614.73000000004</v>
          </cell>
        </row>
        <row r="13401">
          <cell r="A13401" t="str">
            <v>SKANDERBORG</v>
          </cell>
          <cell r="C13401" t="str">
            <v>HANDICAP</v>
          </cell>
          <cell r="I13401" t="str">
            <v>Adm.omk</v>
          </cell>
          <cell r="V13401">
            <v>0</v>
          </cell>
        </row>
        <row r="13402">
          <cell r="A13402" t="str">
            <v>SKANDERBORG</v>
          </cell>
          <cell r="C13402" t="str">
            <v>HANDICAP</v>
          </cell>
          <cell r="I13402" t="str">
            <v>EB</v>
          </cell>
          <cell r="V13402">
            <v>77169</v>
          </cell>
        </row>
        <row r="13403">
          <cell r="A13403" t="str">
            <v>SKANDERBORG</v>
          </cell>
          <cell r="C13403" t="str">
            <v>HANDICAP</v>
          </cell>
          <cell r="I13403" t="str">
            <v>Ture</v>
          </cell>
          <cell r="V13403">
            <v>1382</v>
          </cell>
        </row>
        <row r="13404">
          <cell r="A13404" t="str">
            <v>SKANDERBORG</v>
          </cell>
          <cell r="C13404" t="str">
            <v>HANDICAP</v>
          </cell>
          <cell r="I13404" t="str">
            <v>Rejselængde</v>
          </cell>
          <cell r="V13404">
            <v>12821</v>
          </cell>
        </row>
        <row r="13405">
          <cell r="A13405" t="str">
            <v>SKANDERBORG</v>
          </cell>
          <cell r="C13405" t="str">
            <v>HANDICAP</v>
          </cell>
          <cell r="I13405" t="str">
            <v>Passagerer</v>
          </cell>
          <cell r="V13405">
            <v>1504</v>
          </cell>
        </row>
        <row r="13406">
          <cell r="A13406" t="str">
            <v>SKANDERBORG</v>
          </cell>
          <cell r="C13406" t="str">
            <v>HANDICAP</v>
          </cell>
          <cell r="I13406" t="str">
            <v>Netto</v>
          </cell>
          <cell r="V13406">
            <v>530903.43999999994</v>
          </cell>
        </row>
        <row r="13407">
          <cell r="A13407" t="str">
            <v>SKANDERBORG</v>
          </cell>
          <cell r="C13407" t="str">
            <v>HANDICAP</v>
          </cell>
          <cell r="I13407" t="str">
            <v>Adm.omk</v>
          </cell>
          <cell r="V13407">
            <v>0</v>
          </cell>
        </row>
        <row r="13408">
          <cell r="A13408" t="str">
            <v>SKANDERBORG</v>
          </cell>
          <cell r="C13408" t="str">
            <v>HANDICAP</v>
          </cell>
          <cell r="I13408" t="str">
            <v>EB</v>
          </cell>
          <cell r="V13408">
            <v>85314</v>
          </cell>
        </row>
        <row r="13409">
          <cell r="A13409" t="str">
            <v>SKANDERBORG</v>
          </cell>
          <cell r="C13409" t="str">
            <v>HANDICAP</v>
          </cell>
          <cell r="I13409" t="str">
            <v>Ture</v>
          </cell>
          <cell r="V13409">
            <v>1393</v>
          </cell>
        </row>
        <row r="13410">
          <cell r="A13410" t="str">
            <v>SKANDERBORG</v>
          </cell>
          <cell r="C13410" t="str">
            <v>HANDICAP</v>
          </cell>
          <cell r="I13410" t="str">
            <v>Rejselængde</v>
          </cell>
          <cell r="V13410">
            <v>14270</v>
          </cell>
        </row>
        <row r="13411">
          <cell r="A13411" t="str">
            <v>SKANDERBORG</v>
          </cell>
          <cell r="C13411" t="str">
            <v>HANDICAP</v>
          </cell>
          <cell r="I13411" t="str">
            <v>Passagerer</v>
          </cell>
          <cell r="V13411">
            <v>1673</v>
          </cell>
        </row>
        <row r="13412">
          <cell r="A13412" t="str">
            <v>SKANDERBORG</v>
          </cell>
          <cell r="C13412" t="str">
            <v>HANDICAP</v>
          </cell>
          <cell r="I13412" t="str">
            <v>Netto</v>
          </cell>
          <cell r="V13412">
            <v>322872.98</v>
          </cell>
        </row>
        <row r="13413">
          <cell r="A13413" t="str">
            <v>SKANDERBORG</v>
          </cell>
          <cell r="C13413" t="str">
            <v>HANDICAP</v>
          </cell>
          <cell r="I13413" t="str">
            <v>Adm.omk</v>
          </cell>
          <cell r="V13413">
            <v>0</v>
          </cell>
        </row>
        <row r="13414">
          <cell r="A13414" t="str">
            <v>SKANDERBORG</v>
          </cell>
          <cell r="C13414" t="str">
            <v>HANDICAP</v>
          </cell>
          <cell r="I13414" t="str">
            <v>EB</v>
          </cell>
          <cell r="V13414">
            <v>109712</v>
          </cell>
        </row>
        <row r="13415">
          <cell r="A13415" t="str">
            <v>SKANDERBORG</v>
          </cell>
          <cell r="C13415" t="str">
            <v>HANDICAP</v>
          </cell>
          <cell r="I13415" t="str">
            <v>Ture</v>
          </cell>
          <cell r="V13415">
            <v>1908</v>
          </cell>
        </row>
        <row r="13416">
          <cell r="A13416" t="str">
            <v>SKANDERBORG</v>
          </cell>
          <cell r="C13416" t="str">
            <v>HANDICAP</v>
          </cell>
          <cell r="I13416" t="str">
            <v>Rejselængde</v>
          </cell>
          <cell r="V13416">
            <v>18113</v>
          </cell>
        </row>
        <row r="13417">
          <cell r="A13417" t="str">
            <v>SKANDERBORG</v>
          </cell>
          <cell r="C13417" t="str">
            <v>HANDICAP</v>
          </cell>
          <cell r="I13417" t="str">
            <v>Passagerer</v>
          </cell>
          <cell r="V13417">
            <v>2086</v>
          </cell>
        </row>
        <row r="13418">
          <cell r="A13418" t="str">
            <v>SKANDERBORG</v>
          </cell>
          <cell r="C13418" t="str">
            <v>HANDICAP</v>
          </cell>
          <cell r="I13418" t="str">
            <v>Netto</v>
          </cell>
          <cell r="V13418">
            <v>36909.379999999997</v>
          </cell>
        </row>
        <row r="13419">
          <cell r="A13419" t="str">
            <v>SKANDERBORG</v>
          </cell>
          <cell r="C13419" t="str">
            <v>HANDICAP</v>
          </cell>
          <cell r="I13419" t="str">
            <v>Adm.omk</v>
          </cell>
          <cell r="V13419">
            <v>0</v>
          </cell>
        </row>
        <row r="13420">
          <cell r="A13420" t="str">
            <v>SKANDERBORG</v>
          </cell>
          <cell r="C13420" t="str">
            <v>HANDICAP</v>
          </cell>
          <cell r="I13420" t="str">
            <v>EB</v>
          </cell>
          <cell r="V13420">
            <v>9379</v>
          </cell>
        </row>
        <row r="13421">
          <cell r="A13421" t="str">
            <v>SKANDERBORG</v>
          </cell>
          <cell r="C13421" t="str">
            <v>HANDICAP</v>
          </cell>
          <cell r="I13421" t="str">
            <v>Ture</v>
          </cell>
          <cell r="V13421">
            <v>188</v>
          </cell>
        </row>
        <row r="13422">
          <cell r="A13422" t="str">
            <v>SKANDERBORG</v>
          </cell>
          <cell r="C13422" t="str">
            <v>HANDICAP</v>
          </cell>
          <cell r="I13422" t="str">
            <v>Rejselængde</v>
          </cell>
          <cell r="V13422">
            <v>1291</v>
          </cell>
        </row>
        <row r="13423">
          <cell r="A13423" t="str">
            <v>SKANDERBORG</v>
          </cell>
          <cell r="C13423" t="str">
            <v>HANDICAP</v>
          </cell>
          <cell r="I13423" t="str">
            <v>Passagerer</v>
          </cell>
          <cell r="V13423">
            <v>212</v>
          </cell>
        </row>
        <row r="13424">
          <cell r="A13424" t="str">
            <v>SKANDERBORG</v>
          </cell>
          <cell r="C13424" t="str">
            <v>HANDICAP</v>
          </cell>
          <cell r="I13424" t="str">
            <v>Netto</v>
          </cell>
          <cell r="V13424">
            <v>33226.36</v>
          </cell>
        </row>
        <row r="13425">
          <cell r="A13425" t="str">
            <v>SKANDERBORG</v>
          </cell>
          <cell r="C13425" t="str">
            <v>HANDICAP</v>
          </cell>
          <cell r="I13425" t="str">
            <v>Adm.omk</v>
          </cell>
          <cell r="V13425">
            <v>0</v>
          </cell>
        </row>
        <row r="13426">
          <cell r="A13426" t="str">
            <v>SKANDERBORG</v>
          </cell>
          <cell r="C13426" t="str">
            <v>HANDICAP</v>
          </cell>
          <cell r="I13426" t="str">
            <v>EB</v>
          </cell>
          <cell r="V13426">
            <v>11847</v>
          </cell>
        </row>
        <row r="13427">
          <cell r="A13427" t="str">
            <v>SKANDERBORG</v>
          </cell>
          <cell r="C13427" t="str">
            <v>HANDICAP</v>
          </cell>
          <cell r="I13427" t="str">
            <v>Ture</v>
          </cell>
          <cell r="V13427">
            <v>171</v>
          </cell>
        </row>
        <row r="13428">
          <cell r="A13428" t="str">
            <v>SKANDERBORG</v>
          </cell>
          <cell r="C13428" t="str">
            <v>HANDICAP</v>
          </cell>
          <cell r="I13428" t="str">
            <v>Rejselængde</v>
          </cell>
          <cell r="V13428">
            <v>2515</v>
          </cell>
        </row>
        <row r="13429">
          <cell r="A13429" t="str">
            <v>SKANDERBORG</v>
          </cell>
          <cell r="C13429" t="str">
            <v>HANDICAP</v>
          </cell>
          <cell r="I13429" t="str">
            <v>Passagerer</v>
          </cell>
          <cell r="V13429">
            <v>185</v>
          </cell>
        </row>
        <row r="13430">
          <cell r="A13430" t="str">
            <v>SKANDERBORG</v>
          </cell>
          <cell r="C13430" t="str">
            <v>PLUSTUR</v>
          </cell>
          <cell r="I13430" t="str">
            <v>Netto</v>
          </cell>
          <cell r="V13430">
            <v>844.13</v>
          </cell>
        </row>
        <row r="13431">
          <cell r="A13431" t="str">
            <v>SKANDERBORG</v>
          </cell>
          <cell r="C13431" t="str">
            <v>PLUSTUR</v>
          </cell>
          <cell r="I13431" t="str">
            <v>Adm.omk</v>
          </cell>
          <cell r="V13431">
            <v>96.47999999999999</v>
          </cell>
        </row>
        <row r="13432">
          <cell r="A13432" t="str">
            <v>SKANDERBORG</v>
          </cell>
          <cell r="C13432" t="str">
            <v>PLUSTUR</v>
          </cell>
          <cell r="I13432" t="str">
            <v>EB</v>
          </cell>
          <cell r="V13432">
            <v>72</v>
          </cell>
        </row>
        <row r="13433">
          <cell r="A13433" t="str">
            <v>SKANDERBORG</v>
          </cell>
          <cell r="C13433" t="str">
            <v>PLUSTUR</v>
          </cell>
          <cell r="I13433" t="str">
            <v>Ture</v>
          </cell>
          <cell r="V13433">
            <v>3</v>
          </cell>
        </row>
        <row r="13434">
          <cell r="A13434" t="str">
            <v>SKANDERBORG</v>
          </cell>
          <cell r="C13434" t="str">
            <v>PLUSTUR</v>
          </cell>
          <cell r="I13434" t="str">
            <v>Rejselængde</v>
          </cell>
          <cell r="V13434">
            <v>36</v>
          </cell>
        </row>
        <row r="13435">
          <cell r="A13435" t="str">
            <v>SKANDERBORG</v>
          </cell>
          <cell r="C13435" t="str">
            <v>PLUSTUR</v>
          </cell>
          <cell r="I13435" t="str">
            <v>Passagerer</v>
          </cell>
          <cell r="V13435">
            <v>4</v>
          </cell>
        </row>
        <row r="13436">
          <cell r="A13436" t="str">
            <v>SKANDERBORG</v>
          </cell>
          <cell r="C13436" t="str">
            <v>PLUSTUR</v>
          </cell>
          <cell r="I13436" t="str">
            <v>Netto</v>
          </cell>
          <cell r="V13436">
            <v>231490.27000000002</v>
          </cell>
        </row>
        <row r="13437">
          <cell r="A13437" t="str">
            <v>SKANDERBORG</v>
          </cell>
          <cell r="C13437" t="str">
            <v>PLUSTUR</v>
          </cell>
          <cell r="I13437" t="str">
            <v>Adm.omk</v>
          </cell>
          <cell r="V13437">
            <v>60428.639999999992</v>
          </cell>
        </row>
        <row r="13438">
          <cell r="A13438" t="str">
            <v>SKANDERBORG</v>
          </cell>
          <cell r="C13438" t="str">
            <v>PLUSTUR</v>
          </cell>
          <cell r="I13438" t="str">
            <v>EB</v>
          </cell>
          <cell r="V13438">
            <v>31680</v>
          </cell>
        </row>
        <row r="13439">
          <cell r="A13439" t="str">
            <v>SKANDERBORG</v>
          </cell>
          <cell r="C13439" t="str">
            <v>PLUSTUR</v>
          </cell>
          <cell r="I13439" t="str">
            <v>Ture</v>
          </cell>
          <cell r="V13439">
            <v>1879</v>
          </cell>
        </row>
        <row r="13440">
          <cell r="A13440" t="str">
            <v>SKANDERBORG</v>
          </cell>
          <cell r="C13440" t="str">
            <v>PLUSTUR</v>
          </cell>
          <cell r="I13440" t="str">
            <v>Rejselængde</v>
          </cell>
          <cell r="V13440">
            <v>17835</v>
          </cell>
        </row>
        <row r="13441">
          <cell r="A13441" t="str">
            <v>SKANDERBORG</v>
          </cell>
          <cell r="C13441" t="str">
            <v>PLUSTUR</v>
          </cell>
          <cell r="I13441" t="str">
            <v>Passagerer</v>
          </cell>
          <cell r="V13441">
            <v>2094</v>
          </cell>
        </row>
        <row r="13442">
          <cell r="A13442" t="str">
            <v>SKANDERBORG</v>
          </cell>
          <cell r="C13442" t="str">
            <v>PLUSTUR</v>
          </cell>
          <cell r="I13442" t="str">
            <v>Netto</v>
          </cell>
          <cell r="V13442">
            <v>141920.54</v>
          </cell>
        </row>
        <row r="13443">
          <cell r="A13443" t="str">
            <v>SKANDERBORG</v>
          </cell>
          <cell r="C13443" t="str">
            <v>PLUSTUR</v>
          </cell>
          <cell r="I13443" t="str">
            <v>Adm.omk</v>
          </cell>
          <cell r="V13443">
            <v>41068.32</v>
          </cell>
        </row>
        <row r="13444">
          <cell r="A13444" t="str">
            <v>SKANDERBORG</v>
          </cell>
          <cell r="C13444" t="str">
            <v>PLUSTUR</v>
          </cell>
          <cell r="I13444" t="str">
            <v>EB</v>
          </cell>
          <cell r="V13444">
            <v>16660</v>
          </cell>
        </row>
        <row r="13445">
          <cell r="A13445" t="str">
            <v>SKANDERBORG</v>
          </cell>
          <cell r="C13445" t="str">
            <v>PLUSTUR</v>
          </cell>
          <cell r="I13445" t="str">
            <v>Ture</v>
          </cell>
          <cell r="V13445">
            <v>1277</v>
          </cell>
        </row>
        <row r="13446">
          <cell r="A13446" t="str">
            <v>SKANDERBORG</v>
          </cell>
          <cell r="C13446" t="str">
            <v>PLUSTUR</v>
          </cell>
          <cell r="I13446" t="str">
            <v>Rejselængde</v>
          </cell>
          <cell r="V13446">
            <v>10187</v>
          </cell>
        </row>
        <row r="13447">
          <cell r="A13447" t="str">
            <v>SKANDERBORG</v>
          </cell>
          <cell r="C13447" t="str">
            <v>PLUSTUR</v>
          </cell>
          <cell r="I13447" t="str">
            <v>Passagerer</v>
          </cell>
          <cell r="V13447">
            <v>1413</v>
          </cell>
        </row>
        <row r="13448">
          <cell r="A13448" t="str">
            <v>SKANDERBORG</v>
          </cell>
          <cell r="C13448" t="str">
            <v>PLUSTUR</v>
          </cell>
          <cell r="I13448" t="str">
            <v>Netto</v>
          </cell>
          <cell r="V13448">
            <v>569.19000000000005</v>
          </cell>
        </row>
        <row r="13449">
          <cell r="A13449" t="str">
            <v>SKANDERBORG</v>
          </cell>
          <cell r="C13449" t="str">
            <v>PLUSTUR</v>
          </cell>
          <cell r="I13449" t="str">
            <v>Adm.omk</v>
          </cell>
          <cell r="V13449">
            <v>64.319999999999993</v>
          </cell>
        </row>
        <row r="13450">
          <cell r="A13450" t="str">
            <v>SKANDERBORG</v>
          </cell>
          <cell r="C13450" t="str">
            <v>PLUSTUR</v>
          </cell>
          <cell r="I13450" t="str">
            <v>EB</v>
          </cell>
          <cell r="V13450">
            <v>194</v>
          </cell>
        </row>
        <row r="13451">
          <cell r="A13451" t="str">
            <v>SKANDERBORG</v>
          </cell>
          <cell r="C13451" t="str">
            <v>PLUSTUR</v>
          </cell>
          <cell r="I13451" t="str">
            <v>Ture</v>
          </cell>
          <cell r="V13451">
            <v>2</v>
          </cell>
        </row>
        <row r="13452">
          <cell r="A13452" t="str">
            <v>SKANDERBORG</v>
          </cell>
          <cell r="C13452" t="str">
            <v>PLUSTUR</v>
          </cell>
          <cell r="I13452" t="str">
            <v>Rejselængde</v>
          </cell>
          <cell r="V13452">
            <v>42</v>
          </cell>
        </row>
        <row r="13453">
          <cell r="A13453" t="str">
            <v>SKANDERBORG</v>
          </cell>
          <cell r="C13453" t="str">
            <v>PLUSTUR</v>
          </cell>
          <cell r="I13453" t="str">
            <v>Passagerer</v>
          </cell>
          <cell r="V13453">
            <v>3</v>
          </cell>
        </row>
        <row r="13454">
          <cell r="A13454" t="str">
            <v>SKANDERBORG</v>
          </cell>
          <cell r="C13454" t="str">
            <v>PLUSTUR</v>
          </cell>
          <cell r="I13454" t="str">
            <v>Netto</v>
          </cell>
          <cell r="V13454">
            <v>130.62</v>
          </cell>
        </row>
        <row r="13455">
          <cell r="A13455" t="str">
            <v>SKANDERBORG</v>
          </cell>
          <cell r="C13455" t="str">
            <v>PLUSTUR</v>
          </cell>
          <cell r="I13455" t="str">
            <v>Adm.omk</v>
          </cell>
          <cell r="V13455">
            <v>32.159999999999997</v>
          </cell>
        </row>
        <row r="13456">
          <cell r="A13456" t="str">
            <v>SKANDERBORG</v>
          </cell>
          <cell r="C13456" t="str">
            <v>PLUSTUR</v>
          </cell>
          <cell r="I13456" t="str">
            <v>EB</v>
          </cell>
          <cell r="V13456">
            <v>58</v>
          </cell>
        </row>
        <row r="13457">
          <cell r="A13457" t="str">
            <v>SKANDERBORG</v>
          </cell>
          <cell r="C13457" t="str">
            <v>PLUSTUR</v>
          </cell>
          <cell r="I13457" t="str">
            <v>Ture</v>
          </cell>
          <cell r="V13457">
            <v>1</v>
          </cell>
        </row>
        <row r="13458">
          <cell r="A13458" t="str">
            <v>SKANDERBORG</v>
          </cell>
          <cell r="C13458" t="str">
            <v>PLUSTUR</v>
          </cell>
          <cell r="I13458" t="str">
            <v>Rejselængde</v>
          </cell>
          <cell r="V13458">
            <v>14</v>
          </cell>
        </row>
        <row r="13459">
          <cell r="A13459" t="str">
            <v>SKANDERBORG</v>
          </cell>
          <cell r="C13459" t="str">
            <v>PLUSTUR</v>
          </cell>
          <cell r="I13459" t="str">
            <v>Passagerer</v>
          </cell>
          <cell r="V13459">
            <v>1</v>
          </cell>
        </row>
        <row r="13460">
          <cell r="A13460" t="str">
            <v>SKANDERBORG</v>
          </cell>
          <cell r="C13460" t="str">
            <v>PLUSTUR</v>
          </cell>
          <cell r="I13460" t="str">
            <v>Netto</v>
          </cell>
          <cell r="V13460">
            <v>755.8</v>
          </cell>
        </row>
        <row r="13461">
          <cell r="A13461" t="str">
            <v>SKANDERBORG</v>
          </cell>
          <cell r="C13461" t="str">
            <v>PLUSTUR</v>
          </cell>
          <cell r="I13461" t="str">
            <v>Adm.omk</v>
          </cell>
          <cell r="V13461">
            <v>225.11999999999998</v>
          </cell>
        </row>
        <row r="13462">
          <cell r="A13462" t="str">
            <v>SKANDERBORG</v>
          </cell>
          <cell r="C13462" t="str">
            <v>PLUSTUR</v>
          </cell>
          <cell r="I13462" t="str">
            <v>EB</v>
          </cell>
          <cell r="V13462">
            <v>153</v>
          </cell>
        </row>
        <row r="13463">
          <cell r="A13463" t="str">
            <v>SKANDERBORG</v>
          </cell>
          <cell r="C13463" t="str">
            <v>PLUSTUR</v>
          </cell>
          <cell r="I13463" t="str">
            <v>Ture</v>
          </cell>
          <cell r="V13463">
            <v>7</v>
          </cell>
        </row>
        <row r="13464">
          <cell r="A13464" t="str">
            <v>SKANDERBORG</v>
          </cell>
          <cell r="C13464" t="str">
            <v>PLUSTUR</v>
          </cell>
          <cell r="I13464" t="str">
            <v>Rejselængde</v>
          </cell>
          <cell r="V13464">
            <v>58</v>
          </cell>
        </row>
        <row r="13465">
          <cell r="A13465" t="str">
            <v>SKANDERBORG</v>
          </cell>
          <cell r="C13465" t="str">
            <v>PLUSTUR</v>
          </cell>
          <cell r="I13465" t="str">
            <v>Passagerer</v>
          </cell>
          <cell r="V13465">
            <v>11</v>
          </cell>
        </row>
        <row r="13466">
          <cell r="A13466" t="str">
            <v>SKANDERBORG</v>
          </cell>
          <cell r="C13466" t="str">
            <v>PLUSTUR</v>
          </cell>
          <cell r="I13466" t="str">
            <v>Netto</v>
          </cell>
          <cell r="V13466">
            <v>187.15</v>
          </cell>
        </row>
        <row r="13467">
          <cell r="A13467" t="str">
            <v>SKANDERBORG</v>
          </cell>
          <cell r="C13467" t="str">
            <v>PLUSTUR</v>
          </cell>
          <cell r="I13467" t="str">
            <v>Adm.omk</v>
          </cell>
          <cell r="V13467">
            <v>32.159999999999997</v>
          </cell>
        </row>
        <row r="13468">
          <cell r="A13468" t="str">
            <v>SKANDERBORG</v>
          </cell>
          <cell r="C13468" t="str">
            <v>PLUSTUR</v>
          </cell>
          <cell r="I13468" t="str">
            <v>EB</v>
          </cell>
          <cell r="V13468">
            <v>76</v>
          </cell>
        </row>
        <row r="13469">
          <cell r="A13469" t="str">
            <v>SKANDERBORG</v>
          </cell>
          <cell r="C13469" t="str">
            <v>PLUSTUR</v>
          </cell>
          <cell r="I13469" t="str">
            <v>Ture</v>
          </cell>
          <cell r="V13469">
            <v>1</v>
          </cell>
        </row>
        <row r="13470">
          <cell r="A13470" t="str">
            <v>SKANDERBORG</v>
          </cell>
          <cell r="C13470" t="str">
            <v>PLUSTUR</v>
          </cell>
          <cell r="I13470" t="str">
            <v>Rejselængde</v>
          </cell>
          <cell r="V13470">
            <v>5</v>
          </cell>
        </row>
        <row r="13471">
          <cell r="A13471" t="str">
            <v>SKANDERBORG</v>
          </cell>
          <cell r="C13471" t="str">
            <v>PLUSTUR</v>
          </cell>
          <cell r="I13471" t="str">
            <v>Passagerer</v>
          </cell>
          <cell r="V13471">
            <v>4</v>
          </cell>
        </row>
        <row r="13472">
          <cell r="A13472" t="str">
            <v>SKANDERBORG</v>
          </cell>
          <cell r="C13472" t="str">
            <v>TELETAXI</v>
          </cell>
          <cell r="I13472" t="str">
            <v>Netto</v>
          </cell>
          <cell r="V13472">
            <v>2974.2599999999998</v>
          </cell>
        </row>
        <row r="13473">
          <cell r="A13473" t="str">
            <v>SKANDERBORG</v>
          </cell>
          <cell r="C13473" t="str">
            <v>TELETAXI</v>
          </cell>
          <cell r="I13473" t="str">
            <v>Adm.omk</v>
          </cell>
          <cell r="V13473">
            <v>482.4</v>
          </cell>
        </row>
        <row r="13474">
          <cell r="A13474" t="str">
            <v>SKANDERBORG</v>
          </cell>
          <cell r="C13474" t="str">
            <v>TELETAXI</v>
          </cell>
          <cell r="I13474" t="str">
            <v>EB</v>
          </cell>
          <cell r="V13474">
            <v>60</v>
          </cell>
        </row>
        <row r="13475">
          <cell r="A13475" t="str">
            <v>SKANDERBORG</v>
          </cell>
          <cell r="C13475" t="str">
            <v>TELETAXI</v>
          </cell>
          <cell r="I13475" t="str">
            <v>Ture</v>
          </cell>
          <cell r="V13475">
            <v>15</v>
          </cell>
        </row>
        <row r="13476">
          <cell r="A13476" t="str">
            <v>SKANDERBORG</v>
          </cell>
          <cell r="C13476" t="str">
            <v>TELETAXI</v>
          </cell>
          <cell r="I13476" t="str">
            <v>Rejselængde</v>
          </cell>
          <cell r="V13476">
            <v>135</v>
          </cell>
        </row>
        <row r="13477">
          <cell r="A13477" t="str">
            <v>SKANDERBORG</v>
          </cell>
          <cell r="C13477" t="str">
            <v>TELETAXI</v>
          </cell>
          <cell r="I13477" t="str">
            <v>Passagerer</v>
          </cell>
          <cell r="V13477">
            <v>18</v>
          </cell>
        </row>
        <row r="13478">
          <cell r="A13478" t="str">
            <v>SKANDERBORG</v>
          </cell>
          <cell r="C13478" t="str">
            <v>TELETAXI</v>
          </cell>
          <cell r="I13478" t="str">
            <v>Netto</v>
          </cell>
          <cell r="V13478">
            <v>5561.7899999999991</v>
          </cell>
        </row>
        <row r="13479">
          <cell r="A13479" t="str">
            <v>SKANDERBORG</v>
          </cell>
          <cell r="C13479" t="str">
            <v>TELETAXI</v>
          </cell>
          <cell r="I13479" t="str">
            <v>Adm.omk</v>
          </cell>
          <cell r="V13479">
            <v>868.31999999999994</v>
          </cell>
        </row>
        <row r="13480">
          <cell r="A13480" t="str">
            <v>SKANDERBORG</v>
          </cell>
          <cell r="C13480" t="str">
            <v>TELETAXI</v>
          </cell>
          <cell r="I13480" t="str">
            <v>EB</v>
          </cell>
          <cell r="V13480">
            <v>0</v>
          </cell>
        </row>
        <row r="13481">
          <cell r="A13481" t="str">
            <v>SKANDERBORG</v>
          </cell>
          <cell r="C13481" t="str">
            <v>TELETAXI</v>
          </cell>
          <cell r="I13481" t="str">
            <v>Ture</v>
          </cell>
          <cell r="V13481">
            <v>27</v>
          </cell>
        </row>
        <row r="13482">
          <cell r="A13482" t="str">
            <v>SKANDERBORG</v>
          </cell>
          <cell r="C13482" t="str">
            <v>TELETAXI</v>
          </cell>
          <cell r="I13482" t="str">
            <v>Rejselængde</v>
          </cell>
          <cell r="V13482">
            <v>232</v>
          </cell>
        </row>
        <row r="13483">
          <cell r="A13483" t="str">
            <v>SKANDERBORG</v>
          </cell>
          <cell r="C13483" t="str">
            <v>TELETAXI</v>
          </cell>
          <cell r="I13483" t="str">
            <v>Passagerer</v>
          </cell>
          <cell r="V13483">
            <v>29</v>
          </cell>
        </row>
        <row r="13484">
          <cell r="A13484" t="str">
            <v>SKANDERBORG</v>
          </cell>
          <cell r="C13484" t="str">
            <v>TELETAXI</v>
          </cell>
          <cell r="I13484" t="str">
            <v>Netto</v>
          </cell>
          <cell r="V13484">
            <v>173.07</v>
          </cell>
        </row>
        <row r="13485">
          <cell r="A13485" t="str">
            <v>SKANDERBORG</v>
          </cell>
          <cell r="C13485" t="str">
            <v>TELETAXI</v>
          </cell>
          <cell r="I13485" t="str">
            <v>Adm.omk</v>
          </cell>
          <cell r="V13485">
            <v>32.159999999999997</v>
          </cell>
        </row>
        <row r="13486">
          <cell r="A13486" t="str">
            <v>SKANDERBORG</v>
          </cell>
          <cell r="C13486" t="str">
            <v>TELETAXI</v>
          </cell>
          <cell r="I13486" t="str">
            <v>EB</v>
          </cell>
          <cell r="V13486">
            <v>0</v>
          </cell>
        </row>
        <row r="13487">
          <cell r="A13487" t="str">
            <v>SKANDERBORG</v>
          </cell>
          <cell r="C13487" t="str">
            <v>TELETAXI</v>
          </cell>
          <cell r="I13487" t="str">
            <v>Ture</v>
          </cell>
          <cell r="V13487">
            <v>1</v>
          </cell>
        </row>
        <row r="13488">
          <cell r="A13488" t="str">
            <v>SKANDERBORG</v>
          </cell>
          <cell r="C13488" t="str">
            <v>TELETAXI</v>
          </cell>
          <cell r="I13488" t="str">
            <v>Rejselængde</v>
          </cell>
          <cell r="V13488">
            <v>9</v>
          </cell>
        </row>
        <row r="13489">
          <cell r="A13489" t="str">
            <v>SKANDERBORG</v>
          </cell>
          <cell r="C13489" t="str">
            <v>TELETAXI</v>
          </cell>
          <cell r="I13489" t="str">
            <v>Passagerer</v>
          </cell>
          <cell r="V13489">
            <v>1</v>
          </cell>
        </row>
        <row r="13490">
          <cell r="A13490" t="str">
            <v>SKANDERBORG</v>
          </cell>
          <cell r="C13490" t="str">
            <v>TELETAXI</v>
          </cell>
          <cell r="I13490" t="str">
            <v>Netto</v>
          </cell>
          <cell r="V13490">
            <v>561.04999999999995</v>
          </cell>
        </row>
        <row r="13491">
          <cell r="A13491" t="str">
            <v>SKANDERBORG</v>
          </cell>
          <cell r="C13491" t="str">
            <v>TELETAXI</v>
          </cell>
          <cell r="I13491" t="str">
            <v>Adm.omk</v>
          </cell>
          <cell r="V13491">
            <v>96.47999999999999</v>
          </cell>
        </row>
        <row r="13492">
          <cell r="A13492" t="str">
            <v>SKANDERBORG</v>
          </cell>
          <cell r="C13492" t="str">
            <v>TELETAXI</v>
          </cell>
          <cell r="I13492" t="str">
            <v>EB</v>
          </cell>
          <cell r="V13492">
            <v>0</v>
          </cell>
        </row>
        <row r="13493">
          <cell r="A13493" t="str">
            <v>SKANDERBORG</v>
          </cell>
          <cell r="C13493" t="str">
            <v>TELETAXI</v>
          </cell>
          <cell r="I13493" t="str">
            <v>Ture</v>
          </cell>
          <cell r="V13493">
            <v>3</v>
          </cell>
        </row>
        <row r="13494">
          <cell r="A13494" t="str">
            <v>SKANDERBORG</v>
          </cell>
          <cell r="C13494" t="str">
            <v>TELETAXI</v>
          </cell>
          <cell r="I13494" t="str">
            <v>Rejselængde</v>
          </cell>
          <cell r="V13494">
            <v>26</v>
          </cell>
        </row>
        <row r="13495">
          <cell r="A13495" t="str">
            <v>SKANDERBORG</v>
          </cell>
          <cell r="C13495" t="str">
            <v>TELETAXI</v>
          </cell>
          <cell r="I13495" t="str">
            <v>Passagerer</v>
          </cell>
          <cell r="V13495">
            <v>3</v>
          </cell>
        </row>
        <row r="13496">
          <cell r="A13496" t="str">
            <v>SKANDERBORG</v>
          </cell>
          <cell r="C13496" t="str">
            <v>TELETAXI</v>
          </cell>
          <cell r="I13496" t="str">
            <v>Netto</v>
          </cell>
          <cell r="V13496">
            <v>4338.28</v>
          </cell>
        </row>
        <row r="13497">
          <cell r="A13497" t="str">
            <v>SKANDERBORG</v>
          </cell>
          <cell r="C13497" t="str">
            <v>TELETAXI</v>
          </cell>
          <cell r="I13497" t="str">
            <v>Adm.omk</v>
          </cell>
          <cell r="V13497">
            <v>804</v>
          </cell>
        </row>
        <row r="13498">
          <cell r="A13498" t="str">
            <v>SKANDERBORG</v>
          </cell>
          <cell r="C13498" t="str">
            <v>TELETAXI</v>
          </cell>
          <cell r="I13498" t="str">
            <v>EB</v>
          </cell>
          <cell r="V13498">
            <v>48</v>
          </cell>
        </row>
        <row r="13499">
          <cell r="A13499" t="str">
            <v>SKANDERBORG</v>
          </cell>
          <cell r="C13499" t="str">
            <v>TELETAXI</v>
          </cell>
          <cell r="I13499" t="str">
            <v>Ture</v>
          </cell>
          <cell r="V13499">
            <v>25</v>
          </cell>
        </row>
        <row r="13500">
          <cell r="A13500" t="str">
            <v>SKANDERBORG</v>
          </cell>
          <cell r="C13500" t="str">
            <v>TELETAXI</v>
          </cell>
          <cell r="I13500" t="str">
            <v>Rejselængde</v>
          </cell>
          <cell r="V13500">
            <v>192</v>
          </cell>
        </row>
        <row r="13501">
          <cell r="A13501" t="str">
            <v>SKANDERBORG</v>
          </cell>
          <cell r="C13501" t="str">
            <v>TELETAXI</v>
          </cell>
          <cell r="I13501" t="str">
            <v>Passagerer</v>
          </cell>
          <cell r="V13501">
            <v>27</v>
          </cell>
        </row>
        <row r="13502">
          <cell r="A13502" t="str">
            <v>SKANDERBORG</v>
          </cell>
          <cell r="C13502" t="str">
            <v>TELETAXI</v>
          </cell>
          <cell r="I13502" t="str">
            <v>Netto</v>
          </cell>
          <cell r="V13502">
            <v>8662.2200000000012</v>
          </cell>
        </row>
        <row r="13503">
          <cell r="A13503" t="str">
            <v>SKANDERBORG</v>
          </cell>
          <cell r="C13503" t="str">
            <v>TELETAXI</v>
          </cell>
          <cell r="I13503" t="str">
            <v>Adm.omk</v>
          </cell>
          <cell r="V13503">
            <v>1833.1200000000001</v>
          </cell>
        </row>
        <row r="13504">
          <cell r="A13504" t="str">
            <v>SKANDERBORG</v>
          </cell>
          <cell r="C13504" t="str">
            <v>TELETAXI</v>
          </cell>
          <cell r="I13504" t="str">
            <v>EB</v>
          </cell>
          <cell r="V13504">
            <v>1320</v>
          </cell>
        </row>
        <row r="13505">
          <cell r="A13505" t="str">
            <v>SKANDERBORG</v>
          </cell>
          <cell r="C13505" t="str">
            <v>TELETAXI</v>
          </cell>
          <cell r="I13505" t="str">
            <v>Ture</v>
          </cell>
          <cell r="V13505">
            <v>57</v>
          </cell>
        </row>
        <row r="13506">
          <cell r="A13506" t="str">
            <v>SKANDERBORG</v>
          </cell>
          <cell r="C13506" t="str">
            <v>TELETAXI</v>
          </cell>
          <cell r="I13506" t="str">
            <v>Rejselængde</v>
          </cell>
          <cell r="V13506">
            <v>456</v>
          </cell>
        </row>
        <row r="13507">
          <cell r="A13507" t="str">
            <v>SKANDERBORG</v>
          </cell>
          <cell r="C13507" t="str">
            <v>TELETAXI</v>
          </cell>
          <cell r="I13507" t="str">
            <v>Passagerer</v>
          </cell>
          <cell r="V13507">
            <v>58</v>
          </cell>
        </row>
        <row r="13508">
          <cell r="A13508" t="str">
            <v>SKANDERBORG</v>
          </cell>
          <cell r="C13508" t="str">
            <v>TELETAXI</v>
          </cell>
          <cell r="I13508" t="str">
            <v>Netto</v>
          </cell>
          <cell r="V13508">
            <v>1277.46</v>
          </cell>
        </row>
        <row r="13509">
          <cell r="A13509" t="str">
            <v>SKANDERBORG</v>
          </cell>
          <cell r="C13509" t="str">
            <v>TELETAXI</v>
          </cell>
          <cell r="I13509" t="str">
            <v>Adm.omk</v>
          </cell>
          <cell r="V13509">
            <v>225.11999999999998</v>
          </cell>
        </row>
        <row r="13510">
          <cell r="A13510" t="str">
            <v>SKANDERBORG</v>
          </cell>
          <cell r="C13510" t="str">
            <v>TELETAXI</v>
          </cell>
          <cell r="I13510" t="str">
            <v>EB</v>
          </cell>
          <cell r="V13510">
            <v>48</v>
          </cell>
        </row>
        <row r="13511">
          <cell r="A13511" t="str">
            <v>SKANDERBORG</v>
          </cell>
          <cell r="C13511" t="str">
            <v>TELETAXI</v>
          </cell>
          <cell r="I13511" t="str">
            <v>Ture</v>
          </cell>
          <cell r="V13511">
            <v>7</v>
          </cell>
        </row>
        <row r="13512">
          <cell r="A13512" t="str">
            <v>SKANDERBORG</v>
          </cell>
          <cell r="C13512" t="str">
            <v>TELETAXI</v>
          </cell>
          <cell r="I13512" t="str">
            <v>Rejselængde</v>
          </cell>
          <cell r="V13512">
            <v>56</v>
          </cell>
        </row>
        <row r="13513">
          <cell r="A13513" t="str">
            <v>SKANDERBORG</v>
          </cell>
          <cell r="C13513" t="str">
            <v>TELETAXI</v>
          </cell>
          <cell r="I13513" t="str">
            <v>Passagerer</v>
          </cell>
          <cell r="V13513">
            <v>7</v>
          </cell>
        </row>
        <row r="13514">
          <cell r="A13514" t="str">
            <v>SKANDERBORG</v>
          </cell>
          <cell r="C13514" t="str">
            <v>TELETAXI</v>
          </cell>
          <cell r="I13514" t="str">
            <v>Netto</v>
          </cell>
          <cell r="V13514">
            <v>413.28</v>
          </cell>
        </row>
        <row r="13515">
          <cell r="A13515" t="str">
            <v>SKANDERBORG</v>
          </cell>
          <cell r="C13515" t="str">
            <v>TELETAXI</v>
          </cell>
          <cell r="I13515" t="str">
            <v>Adm.omk</v>
          </cell>
          <cell r="V13515">
            <v>64.319999999999993</v>
          </cell>
        </row>
        <row r="13516">
          <cell r="A13516" t="str">
            <v>SKANDERBORG</v>
          </cell>
          <cell r="C13516" t="str">
            <v>TELETAXI</v>
          </cell>
          <cell r="I13516" t="str">
            <v>EB</v>
          </cell>
          <cell r="V13516">
            <v>48</v>
          </cell>
        </row>
        <row r="13517">
          <cell r="A13517" t="str">
            <v>SKANDERBORG</v>
          </cell>
          <cell r="C13517" t="str">
            <v>TELETAXI</v>
          </cell>
          <cell r="I13517" t="str">
            <v>Ture</v>
          </cell>
          <cell r="V13517">
            <v>2</v>
          </cell>
        </row>
        <row r="13518">
          <cell r="A13518" t="str">
            <v>SKANDERBORG</v>
          </cell>
          <cell r="C13518" t="str">
            <v>TELETAXI</v>
          </cell>
          <cell r="I13518" t="str">
            <v>Rejselængde</v>
          </cell>
          <cell r="V13518">
            <v>9</v>
          </cell>
        </row>
        <row r="13519">
          <cell r="A13519" t="str">
            <v>SKANDERBORG</v>
          </cell>
          <cell r="C13519" t="str">
            <v>TELETAXI</v>
          </cell>
          <cell r="I13519" t="str">
            <v>Passagerer</v>
          </cell>
          <cell r="V13519">
            <v>2</v>
          </cell>
        </row>
        <row r="13520">
          <cell r="A13520" t="str">
            <v>SKANDERBORG</v>
          </cell>
          <cell r="C13520" t="str">
            <v>TELETAXI</v>
          </cell>
          <cell r="I13520" t="str">
            <v>Netto</v>
          </cell>
          <cell r="V13520">
            <v>1345.46</v>
          </cell>
        </row>
        <row r="13521">
          <cell r="A13521" t="str">
            <v>SKANDERBORG</v>
          </cell>
          <cell r="C13521" t="str">
            <v>TELETAXI</v>
          </cell>
          <cell r="I13521" t="str">
            <v>Adm.omk</v>
          </cell>
          <cell r="V13521">
            <v>289.43999999999994</v>
          </cell>
        </row>
        <row r="13522">
          <cell r="A13522" t="str">
            <v>SKANDERBORG</v>
          </cell>
          <cell r="C13522" t="str">
            <v>TELETAXI</v>
          </cell>
          <cell r="I13522" t="str">
            <v>EB</v>
          </cell>
          <cell r="V13522">
            <v>0</v>
          </cell>
        </row>
        <row r="13523">
          <cell r="A13523" t="str">
            <v>SKANDERBORG</v>
          </cell>
          <cell r="C13523" t="str">
            <v>TELETAXI</v>
          </cell>
          <cell r="I13523" t="str">
            <v>Ture</v>
          </cell>
          <cell r="V13523">
            <v>9</v>
          </cell>
        </row>
        <row r="13524">
          <cell r="A13524" t="str">
            <v>SKANDERBORG</v>
          </cell>
          <cell r="C13524" t="str">
            <v>TELETAXI</v>
          </cell>
          <cell r="I13524" t="str">
            <v>Rejselængde</v>
          </cell>
          <cell r="V13524">
            <v>81</v>
          </cell>
        </row>
        <row r="13525">
          <cell r="A13525" t="str">
            <v>SKANDERBORG</v>
          </cell>
          <cell r="C13525" t="str">
            <v>TELETAXI</v>
          </cell>
          <cell r="I13525" t="str">
            <v>Passagerer</v>
          </cell>
          <cell r="V13525">
            <v>9</v>
          </cell>
        </row>
        <row r="13526">
          <cell r="A13526" t="str">
            <v>SKANDERBORG</v>
          </cell>
          <cell r="C13526" t="str">
            <v>TELETAXI</v>
          </cell>
          <cell r="I13526" t="str">
            <v>Netto</v>
          </cell>
          <cell r="V13526">
            <v>19567.13</v>
          </cell>
        </row>
        <row r="13527">
          <cell r="A13527" t="str">
            <v>SKANDERBORG</v>
          </cell>
          <cell r="C13527" t="str">
            <v>TELETAXI</v>
          </cell>
          <cell r="I13527" t="str">
            <v>Adm.omk</v>
          </cell>
          <cell r="V13527">
            <v>4663.2000000000007</v>
          </cell>
        </row>
        <row r="13528">
          <cell r="A13528" t="str">
            <v>SKANDERBORG</v>
          </cell>
          <cell r="C13528" t="str">
            <v>TELETAXI</v>
          </cell>
          <cell r="I13528" t="str">
            <v>EB</v>
          </cell>
          <cell r="V13528">
            <v>3498</v>
          </cell>
        </row>
        <row r="13529">
          <cell r="A13529" t="str">
            <v>SKANDERBORG</v>
          </cell>
          <cell r="C13529" t="str">
            <v>TELETAXI</v>
          </cell>
          <cell r="I13529" t="str">
            <v>Ture</v>
          </cell>
          <cell r="V13529">
            <v>145</v>
          </cell>
        </row>
        <row r="13530">
          <cell r="A13530" t="str">
            <v>SKANDERBORG</v>
          </cell>
          <cell r="C13530" t="str">
            <v>TELETAXI</v>
          </cell>
          <cell r="I13530" t="str">
            <v>Rejselængde</v>
          </cell>
          <cell r="V13530">
            <v>1163</v>
          </cell>
        </row>
        <row r="13531">
          <cell r="A13531" t="str">
            <v>SKANDERBORG</v>
          </cell>
          <cell r="C13531" t="str">
            <v>TELETAXI</v>
          </cell>
          <cell r="I13531" t="str">
            <v>Passagerer</v>
          </cell>
          <cell r="V13531">
            <v>154</v>
          </cell>
        </row>
        <row r="13532">
          <cell r="A13532" t="str">
            <v>SKANDERBORG</v>
          </cell>
          <cell r="C13532" t="str">
            <v>TELETAXI</v>
          </cell>
          <cell r="I13532" t="str">
            <v>Netto</v>
          </cell>
          <cell r="V13532">
            <v>67701.100000000006</v>
          </cell>
        </row>
        <row r="13533">
          <cell r="A13533" t="str">
            <v>SKANDERBORG</v>
          </cell>
          <cell r="C13533" t="str">
            <v>TELETAXI</v>
          </cell>
          <cell r="I13533" t="str">
            <v>Adm.omk</v>
          </cell>
          <cell r="V13533">
            <v>13346.400000000001</v>
          </cell>
        </row>
        <row r="13534">
          <cell r="A13534" t="str">
            <v>SKANDERBORG</v>
          </cell>
          <cell r="C13534" t="str">
            <v>TELETAXI</v>
          </cell>
          <cell r="I13534" t="str">
            <v>EB</v>
          </cell>
          <cell r="V13534">
            <v>1004</v>
          </cell>
        </row>
        <row r="13535">
          <cell r="A13535" t="str">
            <v>SKANDERBORG</v>
          </cell>
          <cell r="C13535" t="str">
            <v>TELETAXI</v>
          </cell>
          <cell r="I13535" t="str">
            <v>Ture</v>
          </cell>
          <cell r="V13535">
            <v>415</v>
          </cell>
        </row>
        <row r="13536">
          <cell r="A13536" t="str">
            <v>SKANDERBORG</v>
          </cell>
          <cell r="C13536" t="str">
            <v>TELETAXI</v>
          </cell>
          <cell r="I13536" t="str">
            <v>Rejselængde</v>
          </cell>
          <cell r="V13536">
            <v>3161</v>
          </cell>
        </row>
        <row r="13537">
          <cell r="A13537" t="str">
            <v>SKANDERBORG</v>
          </cell>
          <cell r="C13537" t="str">
            <v>TELETAXI</v>
          </cell>
          <cell r="I13537" t="str">
            <v>Passagerer</v>
          </cell>
          <cell r="V13537">
            <v>464</v>
          </cell>
        </row>
        <row r="13538">
          <cell r="A13538" t="str">
            <v>SKANDERBORG</v>
          </cell>
          <cell r="C13538" t="str">
            <v>TELETAXI</v>
          </cell>
          <cell r="I13538" t="str">
            <v>Netto</v>
          </cell>
          <cell r="V13538">
            <v>589.15</v>
          </cell>
        </row>
        <row r="13539">
          <cell r="A13539" t="str">
            <v>SKANDERBORG</v>
          </cell>
          <cell r="C13539" t="str">
            <v>TELETAXI</v>
          </cell>
          <cell r="I13539" t="str">
            <v>Adm.omk</v>
          </cell>
          <cell r="V13539">
            <v>96.47999999999999</v>
          </cell>
        </row>
        <row r="13540">
          <cell r="A13540" t="str">
            <v>SKANDERBORG</v>
          </cell>
          <cell r="C13540" t="str">
            <v>TELETAXI</v>
          </cell>
          <cell r="I13540" t="str">
            <v>EB</v>
          </cell>
          <cell r="V13540">
            <v>0</v>
          </cell>
        </row>
        <row r="13541">
          <cell r="A13541" t="str">
            <v>SKANDERBORG</v>
          </cell>
          <cell r="C13541" t="str">
            <v>TELETAXI</v>
          </cell>
          <cell r="I13541" t="str">
            <v>Ture</v>
          </cell>
          <cell r="V13541">
            <v>3</v>
          </cell>
        </row>
        <row r="13542">
          <cell r="A13542" t="str">
            <v>SKANDERBORG</v>
          </cell>
          <cell r="C13542" t="str">
            <v>TELETAXI</v>
          </cell>
          <cell r="I13542" t="str">
            <v>Rejselængde</v>
          </cell>
          <cell r="V13542">
            <v>32</v>
          </cell>
        </row>
        <row r="13543">
          <cell r="A13543" t="str">
            <v>SKANDERBORG</v>
          </cell>
          <cell r="C13543" t="str">
            <v>TELETAXI</v>
          </cell>
          <cell r="I13543" t="str">
            <v>Passagerer</v>
          </cell>
          <cell r="V13543">
            <v>3</v>
          </cell>
        </row>
        <row r="13544">
          <cell r="A13544" t="str">
            <v>SKANDERBORG</v>
          </cell>
          <cell r="C13544" t="str">
            <v>TELETAXI</v>
          </cell>
          <cell r="I13544" t="str">
            <v>Netto</v>
          </cell>
          <cell r="V13544">
            <v>406</v>
          </cell>
        </row>
        <row r="13545">
          <cell r="A13545" t="str">
            <v>SKANDERBORG</v>
          </cell>
          <cell r="C13545" t="str">
            <v>TELETAXI</v>
          </cell>
          <cell r="I13545" t="str">
            <v>Adm.omk</v>
          </cell>
          <cell r="V13545">
            <v>32.159999999999997</v>
          </cell>
        </row>
        <row r="13546">
          <cell r="A13546" t="str">
            <v>SKANDERBORG</v>
          </cell>
          <cell r="C13546" t="str">
            <v>TELETAXI</v>
          </cell>
          <cell r="I13546" t="str">
            <v>EB</v>
          </cell>
          <cell r="V13546">
            <v>0</v>
          </cell>
        </row>
        <row r="13547">
          <cell r="A13547" t="str">
            <v>SKANDERBORG</v>
          </cell>
          <cell r="C13547" t="str">
            <v>TELETAXI</v>
          </cell>
          <cell r="I13547" t="str">
            <v>Ture</v>
          </cell>
          <cell r="V13547">
            <v>1</v>
          </cell>
        </row>
        <row r="13548">
          <cell r="A13548" t="str">
            <v>SKANDERBORG</v>
          </cell>
          <cell r="C13548" t="str">
            <v>TELETAXI</v>
          </cell>
          <cell r="I13548" t="str">
            <v>Rejselængde</v>
          </cell>
          <cell r="V13548">
            <v>9</v>
          </cell>
        </row>
        <row r="13549">
          <cell r="A13549" t="str">
            <v>SKANDERBORG</v>
          </cell>
          <cell r="C13549" t="str">
            <v>TELETAXI</v>
          </cell>
          <cell r="I13549" t="str">
            <v>Passagerer</v>
          </cell>
          <cell r="V13549">
            <v>2</v>
          </cell>
        </row>
        <row r="13550">
          <cell r="A13550" t="str">
            <v>SKANDERBORG</v>
          </cell>
          <cell r="C13550" t="str">
            <v>TELETAXI</v>
          </cell>
          <cell r="I13550" t="str">
            <v>Netto</v>
          </cell>
          <cell r="V13550">
            <v>377.65</v>
          </cell>
        </row>
        <row r="13551">
          <cell r="A13551" t="str">
            <v>SKANDERBORG</v>
          </cell>
          <cell r="C13551" t="str">
            <v>TELETAXI</v>
          </cell>
          <cell r="I13551" t="str">
            <v>Adm.omk</v>
          </cell>
          <cell r="V13551">
            <v>32.159999999999997</v>
          </cell>
        </row>
        <row r="13552">
          <cell r="A13552" t="str">
            <v>SKANDERBORG</v>
          </cell>
          <cell r="C13552" t="str">
            <v>TELETAXI</v>
          </cell>
          <cell r="I13552" t="str">
            <v>EB</v>
          </cell>
          <cell r="V13552">
            <v>0</v>
          </cell>
        </row>
        <row r="13553">
          <cell r="A13553" t="str">
            <v>SKANDERBORG</v>
          </cell>
          <cell r="C13553" t="str">
            <v>TELETAXI</v>
          </cell>
          <cell r="I13553" t="str">
            <v>Ture</v>
          </cell>
          <cell r="V13553">
            <v>1</v>
          </cell>
        </row>
        <row r="13554">
          <cell r="A13554" t="str">
            <v>SKANDERBORG</v>
          </cell>
          <cell r="C13554" t="str">
            <v>TELETAXI</v>
          </cell>
          <cell r="I13554" t="str">
            <v>Rejselængde</v>
          </cell>
          <cell r="V13554">
            <v>9</v>
          </cell>
        </row>
        <row r="13555">
          <cell r="A13555" t="str">
            <v>SKANDERBORG</v>
          </cell>
          <cell r="C13555" t="str">
            <v>TELETAXI</v>
          </cell>
          <cell r="I13555" t="str">
            <v>Passagerer</v>
          </cell>
          <cell r="V13555">
            <v>1</v>
          </cell>
        </row>
        <row r="13556">
          <cell r="A13556" t="str">
            <v>SKANDERBORG</v>
          </cell>
          <cell r="C13556" t="str">
            <v>TELETAXI</v>
          </cell>
          <cell r="I13556" t="str">
            <v>Netto</v>
          </cell>
          <cell r="V13556">
            <v>6997.0999999999995</v>
          </cell>
        </row>
        <row r="13557">
          <cell r="A13557" t="str">
            <v>SKANDERBORG</v>
          </cell>
          <cell r="C13557" t="str">
            <v>TELETAXI</v>
          </cell>
          <cell r="I13557" t="str">
            <v>Adm.omk</v>
          </cell>
          <cell r="V13557">
            <v>803.99999999999989</v>
          </cell>
        </row>
        <row r="13558">
          <cell r="A13558" t="str">
            <v>SKANDERBORG</v>
          </cell>
          <cell r="C13558" t="str">
            <v>TELETAXI</v>
          </cell>
          <cell r="I13558" t="str">
            <v>EB</v>
          </cell>
          <cell r="V13558">
            <v>576</v>
          </cell>
        </row>
        <row r="13559">
          <cell r="A13559" t="str">
            <v>SKANDERBORG</v>
          </cell>
          <cell r="C13559" t="str">
            <v>TELETAXI</v>
          </cell>
          <cell r="I13559" t="str">
            <v>Ture</v>
          </cell>
          <cell r="V13559">
            <v>25</v>
          </cell>
        </row>
        <row r="13560">
          <cell r="A13560" t="str">
            <v>SKANDERBORG</v>
          </cell>
          <cell r="C13560" t="str">
            <v>TELETAXI</v>
          </cell>
          <cell r="I13560" t="str">
            <v>Rejselængde</v>
          </cell>
          <cell r="V13560">
            <v>212</v>
          </cell>
        </row>
        <row r="13561">
          <cell r="A13561" t="str">
            <v>SKANDERBORG</v>
          </cell>
          <cell r="C13561" t="str">
            <v>TELETAXI</v>
          </cell>
          <cell r="I13561" t="str">
            <v>Passagerer</v>
          </cell>
          <cell r="V13561">
            <v>27</v>
          </cell>
        </row>
        <row r="13562">
          <cell r="A13562" t="str">
            <v>SKANDERBORG</v>
          </cell>
          <cell r="C13562" t="str">
            <v>TELETAXI</v>
          </cell>
          <cell r="I13562" t="str">
            <v>Netto</v>
          </cell>
          <cell r="V13562">
            <v>510.09000000000003</v>
          </cell>
        </row>
        <row r="13563">
          <cell r="A13563" t="str">
            <v>SKANDERBORG</v>
          </cell>
          <cell r="C13563" t="str">
            <v>TELETAXI</v>
          </cell>
          <cell r="I13563" t="str">
            <v>Adm.omk</v>
          </cell>
          <cell r="V13563">
            <v>96.47999999999999</v>
          </cell>
        </row>
        <row r="13564">
          <cell r="A13564" t="str">
            <v>SKANDERBORG</v>
          </cell>
          <cell r="C13564" t="str">
            <v>TELETAXI</v>
          </cell>
          <cell r="I13564" t="str">
            <v>EB</v>
          </cell>
          <cell r="V13564">
            <v>0</v>
          </cell>
        </row>
        <row r="13565">
          <cell r="A13565" t="str">
            <v>SKANDERBORG</v>
          </cell>
          <cell r="C13565" t="str">
            <v>TELETAXI</v>
          </cell>
          <cell r="I13565" t="str">
            <v>Ture</v>
          </cell>
          <cell r="V13565">
            <v>3</v>
          </cell>
        </row>
        <row r="13566">
          <cell r="A13566" t="str">
            <v>SKANDERBORG</v>
          </cell>
          <cell r="C13566" t="str">
            <v>TELETAXI</v>
          </cell>
          <cell r="I13566" t="str">
            <v>Rejselængde</v>
          </cell>
          <cell r="V13566">
            <v>18</v>
          </cell>
        </row>
        <row r="13567">
          <cell r="A13567" t="str">
            <v>SKANDERBORG</v>
          </cell>
          <cell r="C13567" t="str">
            <v>TELETAXI</v>
          </cell>
          <cell r="I13567" t="str">
            <v>Passagerer</v>
          </cell>
          <cell r="V13567">
            <v>3</v>
          </cell>
        </row>
        <row r="13568">
          <cell r="A13568" t="str">
            <v>SKANDERBORG</v>
          </cell>
          <cell r="C13568" t="str">
            <v>TELETAXI</v>
          </cell>
          <cell r="I13568" t="str">
            <v>Netto</v>
          </cell>
          <cell r="V13568">
            <v>28910.78</v>
          </cell>
        </row>
        <row r="13569">
          <cell r="A13569" t="str">
            <v>SKANDERBORG</v>
          </cell>
          <cell r="C13569" t="str">
            <v>TELETAXI</v>
          </cell>
          <cell r="I13569" t="str">
            <v>Adm.omk</v>
          </cell>
          <cell r="V13569">
            <v>5081.28</v>
          </cell>
        </row>
        <row r="13570">
          <cell r="A13570" t="str">
            <v>SKANDERBORG</v>
          </cell>
          <cell r="C13570" t="str">
            <v>TELETAXI</v>
          </cell>
          <cell r="I13570" t="str">
            <v>EB</v>
          </cell>
          <cell r="V13570">
            <v>3330</v>
          </cell>
        </row>
        <row r="13571">
          <cell r="A13571" t="str">
            <v>SKANDERBORG</v>
          </cell>
          <cell r="C13571" t="str">
            <v>TELETAXI</v>
          </cell>
          <cell r="I13571" t="str">
            <v>Ture</v>
          </cell>
          <cell r="V13571">
            <v>158</v>
          </cell>
        </row>
        <row r="13572">
          <cell r="A13572" t="str">
            <v>SKANDERBORG</v>
          </cell>
          <cell r="C13572" t="str">
            <v>TELETAXI</v>
          </cell>
          <cell r="I13572" t="str">
            <v>Rejselængde</v>
          </cell>
          <cell r="V13572">
            <v>1492</v>
          </cell>
        </row>
        <row r="13573">
          <cell r="A13573" t="str">
            <v>SKANDERBORG</v>
          </cell>
          <cell r="C13573" t="str">
            <v>TELETAXI</v>
          </cell>
          <cell r="I13573" t="str">
            <v>Passagerer</v>
          </cell>
          <cell r="V13573">
            <v>175</v>
          </cell>
        </row>
        <row r="13574">
          <cell r="A13574" t="str">
            <v>SKANDERBORG</v>
          </cell>
          <cell r="C13574" t="str">
            <v>TELETAXI</v>
          </cell>
          <cell r="I13574" t="str">
            <v>Netto</v>
          </cell>
          <cell r="V13574">
            <v>135652.04</v>
          </cell>
        </row>
        <row r="13575">
          <cell r="A13575" t="str">
            <v>SKANDERBORG</v>
          </cell>
          <cell r="C13575" t="str">
            <v>TELETAXI</v>
          </cell>
          <cell r="I13575" t="str">
            <v>Adm.omk</v>
          </cell>
          <cell r="V13575">
            <v>23508.959999999999</v>
          </cell>
        </row>
        <row r="13576">
          <cell r="A13576" t="str">
            <v>SKANDERBORG</v>
          </cell>
          <cell r="C13576" t="str">
            <v>TELETAXI</v>
          </cell>
          <cell r="I13576" t="str">
            <v>EB</v>
          </cell>
          <cell r="V13576">
            <v>983</v>
          </cell>
        </row>
        <row r="13577">
          <cell r="A13577" t="str">
            <v>SKANDERBORG</v>
          </cell>
          <cell r="C13577" t="str">
            <v>TELETAXI</v>
          </cell>
          <cell r="I13577" t="str">
            <v>Ture</v>
          </cell>
          <cell r="V13577">
            <v>731</v>
          </cell>
        </row>
        <row r="13578">
          <cell r="A13578" t="str">
            <v>SKANDERBORG</v>
          </cell>
          <cell r="C13578" t="str">
            <v>TELETAXI</v>
          </cell>
          <cell r="I13578" t="str">
            <v>Rejselængde</v>
          </cell>
          <cell r="V13578">
            <v>6831</v>
          </cell>
        </row>
        <row r="13579">
          <cell r="A13579" t="str">
            <v>SKANDERBORG</v>
          </cell>
          <cell r="C13579" t="str">
            <v>TELETAXI</v>
          </cell>
          <cell r="I13579" t="str">
            <v>Passagerer</v>
          </cell>
          <cell r="V13579">
            <v>752</v>
          </cell>
        </row>
        <row r="13580">
          <cell r="A13580" t="str">
            <v>SKANDERBORG</v>
          </cell>
          <cell r="C13580" t="str">
            <v>TELETAXI</v>
          </cell>
          <cell r="I13580" t="str">
            <v>Netto</v>
          </cell>
          <cell r="V13580">
            <v>60.84</v>
          </cell>
        </row>
        <row r="13581">
          <cell r="A13581" t="str">
            <v>SKANDERBORG</v>
          </cell>
          <cell r="C13581" t="str">
            <v>TELETAXI</v>
          </cell>
          <cell r="I13581" t="str">
            <v>Adm.omk</v>
          </cell>
          <cell r="V13581">
            <v>32.159999999999997</v>
          </cell>
        </row>
        <row r="13582">
          <cell r="A13582" t="str">
            <v>SKANDERBORG</v>
          </cell>
          <cell r="C13582" t="str">
            <v>TELETAXI</v>
          </cell>
          <cell r="I13582" t="str">
            <v>EB</v>
          </cell>
          <cell r="V13582">
            <v>0</v>
          </cell>
        </row>
        <row r="13583">
          <cell r="A13583" t="str">
            <v>SKANDERBORG</v>
          </cell>
          <cell r="C13583" t="str">
            <v>TELETAXI</v>
          </cell>
          <cell r="I13583" t="str">
            <v>Ture</v>
          </cell>
          <cell r="V13583">
            <v>1</v>
          </cell>
        </row>
        <row r="13584">
          <cell r="A13584" t="str">
            <v>SKANDERBORG</v>
          </cell>
          <cell r="C13584" t="str">
            <v>TELETAXI</v>
          </cell>
          <cell r="I13584" t="str">
            <v>Rejselængde</v>
          </cell>
          <cell r="V13584">
            <v>0</v>
          </cell>
        </row>
        <row r="13585">
          <cell r="A13585" t="str">
            <v>SKANDERBORG</v>
          </cell>
          <cell r="C13585" t="str">
            <v>TELETAXI</v>
          </cell>
          <cell r="I13585" t="str">
            <v>Passagerer</v>
          </cell>
          <cell r="V13585">
            <v>1</v>
          </cell>
        </row>
        <row r="13586">
          <cell r="A13586" t="str">
            <v>SKANDERBORG</v>
          </cell>
          <cell r="C13586" t="str">
            <v>TELETAXI</v>
          </cell>
          <cell r="I13586" t="str">
            <v>Netto</v>
          </cell>
          <cell r="V13586">
            <v>127.86</v>
          </cell>
        </row>
        <row r="13587">
          <cell r="A13587" t="str">
            <v>SKANDERBORG</v>
          </cell>
          <cell r="C13587" t="str">
            <v>TELETAXI</v>
          </cell>
          <cell r="I13587" t="str">
            <v>Adm.omk</v>
          </cell>
          <cell r="V13587">
            <v>32.159999999999997</v>
          </cell>
        </row>
        <row r="13588">
          <cell r="A13588" t="str">
            <v>SKANDERBORG</v>
          </cell>
          <cell r="C13588" t="str">
            <v>TELETAXI</v>
          </cell>
          <cell r="I13588" t="str">
            <v>EB</v>
          </cell>
          <cell r="V13588">
            <v>0</v>
          </cell>
        </row>
        <row r="13589">
          <cell r="A13589" t="str">
            <v>SKANDERBORG</v>
          </cell>
          <cell r="C13589" t="str">
            <v>TELETAXI</v>
          </cell>
          <cell r="I13589" t="str">
            <v>Ture</v>
          </cell>
          <cell r="V13589">
            <v>1</v>
          </cell>
        </row>
        <row r="13590">
          <cell r="A13590" t="str">
            <v>SKANDERBORG</v>
          </cell>
          <cell r="C13590" t="str">
            <v>TELETAXI</v>
          </cell>
          <cell r="I13590" t="str">
            <v>Rejselængde</v>
          </cell>
          <cell r="V13590">
            <v>2</v>
          </cell>
        </row>
        <row r="13591">
          <cell r="A13591" t="str">
            <v>SKANDERBORG</v>
          </cell>
          <cell r="C13591" t="str">
            <v>TELETAXI</v>
          </cell>
          <cell r="I13591" t="str">
            <v>Passagerer</v>
          </cell>
          <cell r="V13591">
            <v>1</v>
          </cell>
        </row>
        <row r="13592">
          <cell r="A13592" t="str">
            <v>SKANDERBORG</v>
          </cell>
          <cell r="C13592" t="str">
            <v>TELETAXI</v>
          </cell>
          <cell r="I13592" t="str">
            <v>Netto</v>
          </cell>
          <cell r="V13592">
            <v>172.39</v>
          </cell>
        </row>
        <row r="13593">
          <cell r="A13593" t="str">
            <v>SKANDERBORG</v>
          </cell>
          <cell r="C13593" t="str">
            <v>TELETAXI</v>
          </cell>
          <cell r="I13593" t="str">
            <v>Adm.omk</v>
          </cell>
          <cell r="V13593">
            <v>64.319999999999993</v>
          </cell>
        </row>
        <row r="13594">
          <cell r="A13594" t="str">
            <v>SKANDERBORG</v>
          </cell>
          <cell r="C13594" t="str">
            <v>TELETAXI</v>
          </cell>
          <cell r="I13594" t="str">
            <v>EB</v>
          </cell>
          <cell r="V13594">
            <v>48</v>
          </cell>
        </row>
        <row r="13595">
          <cell r="A13595" t="str">
            <v>SKANDERBORG</v>
          </cell>
          <cell r="C13595" t="str">
            <v>TELETAXI</v>
          </cell>
          <cell r="I13595" t="str">
            <v>Ture</v>
          </cell>
          <cell r="V13595">
            <v>2</v>
          </cell>
        </row>
        <row r="13596">
          <cell r="A13596" t="str">
            <v>SKANDERBORG</v>
          </cell>
          <cell r="C13596" t="str">
            <v>TELETAXI</v>
          </cell>
          <cell r="I13596" t="str">
            <v>Rejselængde</v>
          </cell>
          <cell r="V13596">
            <v>4</v>
          </cell>
        </row>
        <row r="13597">
          <cell r="A13597" t="str">
            <v>SKANDERBORG</v>
          </cell>
          <cell r="C13597" t="str">
            <v>TELETAXI</v>
          </cell>
          <cell r="I13597" t="str">
            <v>Passagerer</v>
          </cell>
          <cell r="V13597">
            <v>2</v>
          </cell>
        </row>
        <row r="13598">
          <cell r="A13598" t="str">
            <v>SKANDERBORG</v>
          </cell>
          <cell r="C13598" t="str">
            <v>TELETAXI</v>
          </cell>
          <cell r="I13598" t="str">
            <v>Netto</v>
          </cell>
          <cell r="V13598">
            <v>223.63</v>
          </cell>
        </row>
        <row r="13599">
          <cell r="A13599" t="str">
            <v>SKANDERBORG</v>
          </cell>
          <cell r="C13599" t="str">
            <v>TELETAXI</v>
          </cell>
          <cell r="I13599" t="str">
            <v>Adm.omk</v>
          </cell>
          <cell r="V13599">
            <v>128.63999999999999</v>
          </cell>
        </row>
        <row r="13600">
          <cell r="A13600" t="str">
            <v>SKANDERBORG</v>
          </cell>
          <cell r="C13600" t="str">
            <v>TELETAXI</v>
          </cell>
          <cell r="I13600" t="str">
            <v>EB</v>
          </cell>
          <cell r="V13600">
            <v>96</v>
          </cell>
        </row>
        <row r="13601">
          <cell r="A13601" t="str">
            <v>SKANDERBORG</v>
          </cell>
          <cell r="C13601" t="str">
            <v>TELETAXI</v>
          </cell>
          <cell r="I13601" t="str">
            <v>Ture</v>
          </cell>
          <cell r="V13601">
            <v>4</v>
          </cell>
        </row>
        <row r="13602">
          <cell r="A13602" t="str">
            <v>SKANDERBORG</v>
          </cell>
          <cell r="C13602" t="str">
            <v>TELETAXI</v>
          </cell>
          <cell r="I13602" t="str">
            <v>Rejselængde</v>
          </cell>
          <cell r="V13602">
            <v>11</v>
          </cell>
        </row>
        <row r="13603">
          <cell r="A13603" t="str">
            <v>SKANDERBORG</v>
          </cell>
          <cell r="C13603" t="str">
            <v>TELETAXI</v>
          </cell>
          <cell r="I13603" t="str">
            <v>Passagerer</v>
          </cell>
          <cell r="V13603">
            <v>4</v>
          </cell>
        </row>
        <row r="13604">
          <cell r="A13604" t="str">
            <v>SKANDERBORG</v>
          </cell>
          <cell r="C13604" t="str">
            <v>TELETAXI</v>
          </cell>
          <cell r="I13604" t="str">
            <v>Netto</v>
          </cell>
          <cell r="V13604">
            <v>535.61</v>
          </cell>
        </row>
        <row r="13605">
          <cell r="A13605" t="str">
            <v>SKANDERBORG</v>
          </cell>
          <cell r="C13605" t="str">
            <v>TELETAXI</v>
          </cell>
          <cell r="I13605" t="str">
            <v>Adm.omk</v>
          </cell>
          <cell r="V13605">
            <v>160.79999999999998</v>
          </cell>
        </row>
        <row r="13606">
          <cell r="A13606" t="str">
            <v>SKANDERBORG</v>
          </cell>
          <cell r="C13606" t="str">
            <v>TELETAXI</v>
          </cell>
          <cell r="I13606" t="str">
            <v>EB</v>
          </cell>
          <cell r="V13606">
            <v>48</v>
          </cell>
        </row>
        <row r="13607">
          <cell r="A13607" t="str">
            <v>SKANDERBORG</v>
          </cell>
          <cell r="C13607" t="str">
            <v>TELETAXI</v>
          </cell>
          <cell r="I13607" t="str">
            <v>Ture</v>
          </cell>
          <cell r="V13607">
            <v>5</v>
          </cell>
        </row>
        <row r="13608">
          <cell r="A13608" t="str">
            <v>SKANDERBORG</v>
          </cell>
          <cell r="C13608" t="str">
            <v>TELETAXI</v>
          </cell>
          <cell r="I13608" t="str">
            <v>Rejselængde</v>
          </cell>
          <cell r="V13608">
            <v>13</v>
          </cell>
        </row>
        <row r="13609">
          <cell r="A13609" t="str">
            <v>SKANDERBORG</v>
          </cell>
          <cell r="C13609" t="str">
            <v>TELETAXI</v>
          </cell>
          <cell r="I13609" t="str">
            <v>Passagerer</v>
          </cell>
          <cell r="V13609">
            <v>5</v>
          </cell>
        </row>
        <row r="13610">
          <cell r="A13610" t="str">
            <v>SKANDERBORG</v>
          </cell>
          <cell r="C13610" t="str">
            <v>TELETAXI</v>
          </cell>
          <cell r="I13610" t="str">
            <v>Netto</v>
          </cell>
          <cell r="V13610">
            <v>1908.8600000000001</v>
          </cell>
        </row>
        <row r="13611">
          <cell r="A13611" t="str">
            <v>SKANDERBORG</v>
          </cell>
          <cell r="C13611" t="str">
            <v>TELETAXI</v>
          </cell>
          <cell r="I13611" t="str">
            <v>Adm.omk</v>
          </cell>
          <cell r="V13611">
            <v>192.95999999999998</v>
          </cell>
        </row>
        <row r="13612">
          <cell r="A13612" t="str">
            <v>SKANDERBORG</v>
          </cell>
          <cell r="C13612" t="str">
            <v>TELETAXI</v>
          </cell>
          <cell r="I13612" t="str">
            <v>EB</v>
          </cell>
          <cell r="V13612">
            <v>0</v>
          </cell>
        </row>
        <row r="13613">
          <cell r="A13613" t="str">
            <v>SKANDERBORG</v>
          </cell>
          <cell r="C13613" t="str">
            <v>TELETAXI</v>
          </cell>
          <cell r="I13613" t="str">
            <v>Ture</v>
          </cell>
          <cell r="V13613">
            <v>6</v>
          </cell>
        </row>
        <row r="13614">
          <cell r="A13614" t="str">
            <v>SKANDERBORG</v>
          </cell>
          <cell r="C13614" t="str">
            <v>TELETAXI</v>
          </cell>
          <cell r="I13614" t="str">
            <v>Rejselængde</v>
          </cell>
          <cell r="V13614">
            <v>90</v>
          </cell>
        </row>
        <row r="13615">
          <cell r="A13615" t="str">
            <v>SKANDERBORG</v>
          </cell>
          <cell r="C13615" t="str">
            <v>TELETAXI</v>
          </cell>
          <cell r="I13615" t="str">
            <v>Passagerer</v>
          </cell>
          <cell r="V13615">
            <v>10</v>
          </cell>
        </row>
        <row r="13616">
          <cell r="A13616" t="str">
            <v>SKANDERBORG</v>
          </cell>
          <cell r="C13616" t="str">
            <v>TELETAXI</v>
          </cell>
          <cell r="I13616" t="str">
            <v>Netto</v>
          </cell>
          <cell r="V13616">
            <v>1386.8600000000001</v>
          </cell>
        </row>
        <row r="13617">
          <cell r="A13617" t="str">
            <v>SKANDERBORG</v>
          </cell>
          <cell r="C13617" t="str">
            <v>TELETAXI</v>
          </cell>
          <cell r="I13617" t="str">
            <v>Adm.omk</v>
          </cell>
          <cell r="V13617">
            <v>128.63999999999999</v>
          </cell>
        </row>
        <row r="13618">
          <cell r="A13618" t="str">
            <v>SKANDERBORG</v>
          </cell>
          <cell r="C13618" t="str">
            <v>TELETAXI</v>
          </cell>
          <cell r="I13618" t="str">
            <v>EB</v>
          </cell>
          <cell r="V13618">
            <v>0</v>
          </cell>
        </row>
        <row r="13619">
          <cell r="A13619" t="str">
            <v>SKANDERBORG</v>
          </cell>
          <cell r="C13619" t="str">
            <v>TELETAXI</v>
          </cell>
          <cell r="I13619" t="str">
            <v>Ture</v>
          </cell>
          <cell r="V13619">
            <v>4</v>
          </cell>
        </row>
        <row r="13620">
          <cell r="A13620" t="str">
            <v>SKANDERBORG</v>
          </cell>
          <cell r="C13620" t="str">
            <v>TELETAXI</v>
          </cell>
          <cell r="I13620" t="str">
            <v>Rejselængde</v>
          </cell>
          <cell r="V13620">
            <v>54</v>
          </cell>
        </row>
        <row r="13621">
          <cell r="A13621" t="str">
            <v>SKANDERBORG</v>
          </cell>
          <cell r="C13621" t="str">
            <v>TELETAXI</v>
          </cell>
          <cell r="I13621" t="str">
            <v>Passagerer</v>
          </cell>
          <cell r="V13621">
            <v>9</v>
          </cell>
        </row>
        <row r="13622">
          <cell r="A13622" t="str">
            <v>SKANDERBORG</v>
          </cell>
          <cell r="C13622" t="str">
            <v>TELETAXI</v>
          </cell>
          <cell r="I13622" t="str">
            <v>Netto</v>
          </cell>
          <cell r="V13622">
            <v>388.12</v>
          </cell>
        </row>
        <row r="13623">
          <cell r="A13623" t="str">
            <v>SKANDERBORG</v>
          </cell>
          <cell r="C13623" t="str">
            <v>TELETAXI</v>
          </cell>
          <cell r="I13623" t="str">
            <v>Adm.omk</v>
          </cell>
          <cell r="V13623">
            <v>64.319999999999993</v>
          </cell>
        </row>
        <row r="13624">
          <cell r="A13624" t="str">
            <v>SKANDERBORG</v>
          </cell>
          <cell r="C13624" t="str">
            <v>TELETAXI</v>
          </cell>
          <cell r="I13624" t="str">
            <v>EB</v>
          </cell>
          <cell r="V13624">
            <v>0</v>
          </cell>
        </row>
        <row r="13625">
          <cell r="A13625" t="str">
            <v>SKANDERBORG</v>
          </cell>
          <cell r="C13625" t="str">
            <v>TELETAXI</v>
          </cell>
          <cell r="I13625" t="str">
            <v>Ture</v>
          </cell>
          <cell r="V13625">
            <v>2</v>
          </cell>
        </row>
        <row r="13626">
          <cell r="A13626" t="str">
            <v>SKANDERBORG</v>
          </cell>
          <cell r="C13626" t="str">
            <v>TELETAXI</v>
          </cell>
          <cell r="I13626" t="str">
            <v>Rejselængde</v>
          </cell>
          <cell r="V13626">
            <v>26</v>
          </cell>
        </row>
        <row r="13627">
          <cell r="A13627" t="str">
            <v>SKANDERBORG</v>
          </cell>
          <cell r="C13627" t="str">
            <v>TELETAXI</v>
          </cell>
          <cell r="I13627" t="str">
            <v>Passagerer</v>
          </cell>
          <cell r="V13627">
            <v>2</v>
          </cell>
        </row>
        <row r="13628">
          <cell r="A13628" t="str">
            <v>SKANDERBORG</v>
          </cell>
          <cell r="C13628" t="str">
            <v>TELETAXI</v>
          </cell>
          <cell r="I13628" t="str">
            <v>Netto</v>
          </cell>
          <cell r="V13628">
            <v>3226.49</v>
          </cell>
        </row>
        <row r="13629">
          <cell r="A13629" t="str">
            <v>SKANDERBORG</v>
          </cell>
          <cell r="C13629" t="str">
            <v>TELETAXI</v>
          </cell>
          <cell r="I13629" t="str">
            <v>Adm.omk</v>
          </cell>
          <cell r="V13629">
            <v>418.07999999999993</v>
          </cell>
        </row>
        <row r="13630">
          <cell r="A13630" t="str">
            <v>SKANDERBORG</v>
          </cell>
          <cell r="C13630" t="str">
            <v>TELETAXI</v>
          </cell>
          <cell r="I13630" t="str">
            <v>EB</v>
          </cell>
          <cell r="V13630">
            <v>188</v>
          </cell>
        </row>
        <row r="13631">
          <cell r="A13631" t="str">
            <v>SKANDERBORG</v>
          </cell>
          <cell r="C13631" t="str">
            <v>TELETAXI</v>
          </cell>
          <cell r="I13631" t="str">
            <v>Ture</v>
          </cell>
          <cell r="V13631">
            <v>13</v>
          </cell>
        </row>
        <row r="13632">
          <cell r="A13632" t="str">
            <v>SKANDERBORG</v>
          </cell>
          <cell r="C13632" t="str">
            <v>TELETAXI</v>
          </cell>
          <cell r="I13632" t="str">
            <v>Rejselængde</v>
          </cell>
          <cell r="V13632">
            <v>153</v>
          </cell>
        </row>
        <row r="13633">
          <cell r="A13633" t="str">
            <v>SKANDERBORG</v>
          </cell>
          <cell r="C13633" t="str">
            <v>TELETAXI</v>
          </cell>
          <cell r="I13633" t="str">
            <v>Passagerer</v>
          </cell>
          <cell r="V13633">
            <v>15</v>
          </cell>
        </row>
        <row r="13634">
          <cell r="A13634" t="str">
            <v>SKANDERBORG</v>
          </cell>
          <cell r="C13634" t="str">
            <v>TELETAXI</v>
          </cell>
          <cell r="I13634" t="str">
            <v>Netto</v>
          </cell>
          <cell r="V13634">
            <v>8516.57</v>
          </cell>
        </row>
        <row r="13635">
          <cell r="A13635" t="str">
            <v>SKANDERBORG</v>
          </cell>
          <cell r="C13635" t="str">
            <v>TELETAXI</v>
          </cell>
          <cell r="I13635" t="str">
            <v>Adm.omk</v>
          </cell>
          <cell r="V13635">
            <v>1254.24</v>
          </cell>
        </row>
        <row r="13636">
          <cell r="A13636" t="str">
            <v>SKANDERBORG</v>
          </cell>
          <cell r="C13636" t="str">
            <v>TELETAXI</v>
          </cell>
          <cell r="I13636" t="str">
            <v>EB</v>
          </cell>
          <cell r="V13636">
            <v>1484</v>
          </cell>
        </row>
        <row r="13637">
          <cell r="A13637" t="str">
            <v>SKANDERBORG</v>
          </cell>
          <cell r="C13637" t="str">
            <v>TELETAXI</v>
          </cell>
          <cell r="I13637" t="str">
            <v>Ture</v>
          </cell>
          <cell r="V13637">
            <v>39</v>
          </cell>
        </row>
        <row r="13638">
          <cell r="A13638" t="str">
            <v>SKANDERBORG</v>
          </cell>
          <cell r="C13638" t="str">
            <v>TELETAXI</v>
          </cell>
          <cell r="I13638" t="str">
            <v>Rejselængde</v>
          </cell>
          <cell r="V13638">
            <v>393</v>
          </cell>
        </row>
        <row r="13639">
          <cell r="A13639" t="str">
            <v>SKANDERBORG</v>
          </cell>
          <cell r="C13639" t="str">
            <v>TELETAXI</v>
          </cell>
          <cell r="I13639" t="str">
            <v>Passagerer</v>
          </cell>
          <cell r="V13639">
            <v>55</v>
          </cell>
        </row>
        <row r="13640">
          <cell r="A13640" t="str">
            <v>SKANDERBORG</v>
          </cell>
          <cell r="C13640" t="str">
            <v>TELETAXI</v>
          </cell>
          <cell r="I13640" t="str">
            <v>Netto</v>
          </cell>
          <cell r="V13640">
            <v>202.05</v>
          </cell>
        </row>
        <row r="13641">
          <cell r="A13641" t="str">
            <v>SKANDERBORG</v>
          </cell>
          <cell r="C13641" t="str">
            <v>TELETAXI</v>
          </cell>
          <cell r="I13641" t="str">
            <v>Adm.omk</v>
          </cell>
          <cell r="V13641">
            <v>32.159999999999997</v>
          </cell>
        </row>
        <row r="13642">
          <cell r="A13642" t="str">
            <v>SKANDERBORG</v>
          </cell>
          <cell r="C13642" t="str">
            <v>TELETAXI</v>
          </cell>
          <cell r="I13642" t="str">
            <v>EB</v>
          </cell>
          <cell r="V13642">
            <v>17</v>
          </cell>
        </row>
        <row r="13643">
          <cell r="A13643" t="str">
            <v>SKANDERBORG</v>
          </cell>
          <cell r="C13643" t="str">
            <v>TELETAXI</v>
          </cell>
          <cell r="I13643" t="str">
            <v>Ture</v>
          </cell>
          <cell r="V13643">
            <v>1</v>
          </cell>
        </row>
        <row r="13644">
          <cell r="A13644" t="str">
            <v>SKANDERBORG</v>
          </cell>
          <cell r="C13644" t="str">
            <v>TELETAXI</v>
          </cell>
          <cell r="I13644" t="str">
            <v>Rejselængde</v>
          </cell>
          <cell r="V13644">
            <v>14</v>
          </cell>
        </row>
        <row r="13645">
          <cell r="A13645" t="str">
            <v>SKANDERBORG</v>
          </cell>
          <cell r="C13645" t="str">
            <v>TELETAXI</v>
          </cell>
          <cell r="I13645" t="str">
            <v>Passagerer</v>
          </cell>
          <cell r="V13645">
            <v>1</v>
          </cell>
        </row>
        <row r="13646">
          <cell r="A13646" t="str">
            <v>SKANDERBORG</v>
          </cell>
          <cell r="C13646" t="str">
            <v>TELETAXI</v>
          </cell>
          <cell r="I13646" t="str">
            <v>Netto</v>
          </cell>
          <cell r="V13646">
            <v>923.14</v>
          </cell>
        </row>
        <row r="13647">
          <cell r="A13647" t="str">
            <v>SKANDERBORG</v>
          </cell>
          <cell r="C13647" t="str">
            <v>TELETAXI</v>
          </cell>
          <cell r="I13647" t="str">
            <v>Adm.omk</v>
          </cell>
          <cell r="V13647">
            <v>96.47999999999999</v>
          </cell>
        </row>
        <row r="13648">
          <cell r="A13648" t="str">
            <v>SKANDERBORG</v>
          </cell>
          <cell r="C13648" t="str">
            <v>TELETAXI</v>
          </cell>
          <cell r="I13648" t="str">
            <v>EB</v>
          </cell>
          <cell r="V13648">
            <v>0</v>
          </cell>
        </row>
        <row r="13649">
          <cell r="A13649" t="str">
            <v>SKANDERBORG</v>
          </cell>
          <cell r="C13649" t="str">
            <v>TELETAXI</v>
          </cell>
          <cell r="I13649" t="str">
            <v>Ture</v>
          </cell>
          <cell r="V13649">
            <v>3</v>
          </cell>
        </row>
        <row r="13650">
          <cell r="A13650" t="str">
            <v>SKANDERBORG</v>
          </cell>
          <cell r="C13650" t="str">
            <v>TELETAXI</v>
          </cell>
          <cell r="I13650" t="str">
            <v>Rejselængde</v>
          </cell>
          <cell r="V13650">
            <v>26</v>
          </cell>
        </row>
        <row r="13651">
          <cell r="A13651" t="str">
            <v>SKANDERBORG</v>
          </cell>
          <cell r="C13651" t="str">
            <v>TELETAXI</v>
          </cell>
          <cell r="I13651" t="str">
            <v>Passagerer</v>
          </cell>
          <cell r="V13651">
            <v>3</v>
          </cell>
        </row>
        <row r="13652">
          <cell r="A13652" t="str">
            <v>SKANDERBORG</v>
          </cell>
          <cell r="C13652" t="str">
            <v>TELETAXI</v>
          </cell>
          <cell r="I13652" t="str">
            <v>Netto</v>
          </cell>
          <cell r="V13652">
            <v>612.51</v>
          </cell>
        </row>
        <row r="13653">
          <cell r="A13653" t="str">
            <v>SKANDERBORG</v>
          </cell>
          <cell r="C13653" t="str">
            <v>TELETAXI</v>
          </cell>
          <cell r="I13653" t="str">
            <v>Adm.omk</v>
          </cell>
          <cell r="V13653">
            <v>64.319999999999993</v>
          </cell>
        </row>
        <row r="13654">
          <cell r="A13654" t="str">
            <v>SKANDERBORG</v>
          </cell>
          <cell r="C13654" t="str">
            <v>TELETAXI</v>
          </cell>
          <cell r="I13654" t="str">
            <v>EB</v>
          </cell>
          <cell r="V13654">
            <v>0</v>
          </cell>
        </row>
        <row r="13655">
          <cell r="A13655" t="str">
            <v>SKANDERBORG</v>
          </cell>
          <cell r="C13655" t="str">
            <v>TELETAXI</v>
          </cell>
          <cell r="I13655" t="str">
            <v>Ture</v>
          </cell>
          <cell r="V13655">
            <v>2</v>
          </cell>
        </row>
        <row r="13656">
          <cell r="A13656" t="str">
            <v>SKANDERBORG</v>
          </cell>
          <cell r="C13656" t="str">
            <v>TELETAXI</v>
          </cell>
          <cell r="I13656" t="str">
            <v>Rejselængde</v>
          </cell>
          <cell r="V13656">
            <v>29</v>
          </cell>
        </row>
        <row r="13657">
          <cell r="A13657" t="str">
            <v>SKANDERBORG</v>
          </cell>
          <cell r="C13657" t="str">
            <v>TELETAXI</v>
          </cell>
          <cell r="I13657" t="str">
            <v>Passagerer</v>
          </cell>
          <cell r="V13657">
            <v>2</v>
          </cell>
        </row>
        <row r="13658">
          <cell r="A13658" t="str">
            <v>SKANDERBORG</v>
          </cell>
          <cell r="C13658" t="str">
            <v>TELETAXI</v>
          </cell>
          <cell r="I13658" t="str">
            <v>Netto</v>
          </cell>
          <cell r="V13658">
            <v>13812.439999999999</v>
          </cell>
        </row>
        <row r="13659">
          <cell r="A13659" t="str">
            <v>SKANDERBORG</v>
          </cell>
          <cell r="C13659" t="str">
            <v>TELETAXI</v>
          </cell>
          <cell r="I13659" t="str">
            <v>Adm.omk</v>
          </cell>
          <cell r="V13659">
            <v>1929.6</v>
          </cell>
        </row>
        <row r="13660">
          <cell r="A13660" t="str">
            <v>SKANDERBORG</v>
          </cell>
          <cell r="C13660" t="str">
            <v>TELETAXI</v>
          </cell>
          <cell r="I13660" t="str">
            <v>EB</v>
          </cell>
          <cell r="V13660">
            <v>2062</v>
          </cell>
        </row>
        <row r="13661">
          <cell r="A13661" t="str">
            <v>SKANDERBORG</v>
          </cell>
          <cell r="C13661" t="str">
            <v>TELETAXI</v>
          </cell>
          <cell r="I13661" t="str">
            <v>Ture</v>
          </cell>
          <cell r="V13661">
            <v>60</v>
          </cell>
        </row>
        <row r="13662">
          <cell r="A13662" t="str">
            <v>SKANDERBORG</v>
          </cell>
          <cell r="C13662" t="str">
            <v>TELETAXI</v>
          </cell>
          <cell r="I13662" t="str">
            <v>Rejselængde</v>
          </cell>
          <cell r="V13662">
            <v>824</v>
          </cell>
        </row>
        <row r="13663">
          <cell r="A13663" t="str">
            <v>SKANDERBORG</v>
          </cell>
          <cell r="C13663" t="str">
            <v>TELETAXI</v>
          </cell>
          <cell r="I13663" t="str">
            <v>Passagerer</v>
          </cell>
          <cell r="V13663">
            <v>70</v>
          </cell>
        </row>
        <row r="13664">
          <cell r="A13664" t="str">
            <v>SKANDERBORG</v>
          </cell>
          <cell r="C13664" t="str">
            <v>TELETAXI</v>
          </cell>
          <cell r="I13664" t="str">
            <v>Netto</v>
          </cell>
          <cell r="V13664">
            <v>35506.58</v>
          </cell>
        </row>
        <row r="13665">
          <cell r="A13665" t="str">
            <v>SKANDERBORG</v>
          </cell>
          <cell r="C13665" t="str">
            <v>TELETAXI</v>
          </cell>
          <cell r="I13665" t="str">
            <v>Adm.omk</v>
          </cell>
          <cell r="V13665">
            <v>4824</v>
          </cell>
        </row>
        <row r="13666">
          <cell r="A13666" t="str">
            <v>SKANDERBORG</v>
          </cell>
          <cell r="C13666" t="str">
            <v>TELETAXI</v>
          </cell>
          <cell r="I13666" t="str">
            <v>EB</v>
          </cell>
          <cell r="V13666">
            <v>794</v>
          </cell>
        </row>
        <row r="13667">
          <cell r="A13667" t="str">
            <v>SKANDERBORG</v>
          </cell>
          <cell r="C13667" t="str">
            <v>TELETAXI</v>
          </cell>
          <cell r="I13667" t="str">
            <v>Ture</v>
          </cell>
          <cell r="V13667">
            <v>150</v>
          </cell>
        </row>
        <row r="13668">
          <cell r="A13668" t="str">
            <v>SKANDERBORG</v>
          </cell>
          <cell r="C13668" t="str">
            <v>TELETAXI</v>
          </cell>
          <cell r="I13668" t="str">
            <v>Rejselængde</v>
          </cell>
          <cell r="V13668">
            <v>1706</v>
          </cell>
        </row>
        <row r="13669">
          <cell r="A13669" t="str">
            <v>SKANDERBORG</v>
          </cell>
          <cell r="C13669" t="str">
            <v>TELETAXI</v>
          </cell>
          <cell r="I13669" t="str">
            <v>Passagerer</v>
          </cell>
          <cell r="V13669">
            <v>168</v>
          </cell>
        </row>
        <row r="13670">
          <cell r="A13670" t="str">
            <v>SKANDERBORG</v>
          </cell>
          <cell r="C13670" t="str">
            <v>TELETAXI</v>
          </cell>
          <cell r="I13670" t="str">
            <v>Netto</v>
          </cell>
          <cell r="V13670">
            <v>159.84</v>
          </cell>
        </row>
        <row r="13671">
          <cell r="A13671" t="str">
            <v>SKANDERBORG</v>
          </cell>
          <cell r="C13671" t="str">
            <v>TELETAXI</v>
          </cell>
          <cell r="I13671" t="str">
            <v>Adm.omk</v>
          </cell>
          <cell r="V13671">
            <v>32.159999999999997</v>
          </cell>
        </row>
        <row r="13672">
          <cell r="A13672" t="str">
            <v>SKANDERBORG</v>
          </cell>
          <cell r="C13672" t="str">
            <v>TELETAXI</v>
          </cell>
          <cell r="I13672" t="str">
            <v>EB</v>
          </cell>
          <cell r="V13672">
            <v>0</v>
          </cell>
        </row>
        <row r="13673">
          <cell r="A13673" t="str">
            <v>SKANDERBORG</v>
          </cell>
          <cell r="C13673" t="str">
            <v>TELETAXI</v>
          </cell>
          <cell r="I13673" t="str">
            <v>Ture</v>
          </cell>
          <cell r="V13673">
            <v>1</v>
          </cell>
        </row>
        <row r="13674">
          <cell r="A13674" t="str">
            <v>SKANDERBORG</v>
          </cell>
          <cell r="C13674" t="str">
            <v>TELETAXI</v>
          </cell>
          <cell r="I13674" t="str">
            <v>Rejselængde</v>
          </cell>
          <cell r="V13674">
            <v>6</v>
          </cell>
        </row>
        <row r="13675">
          <cell r="A13675" t="str">
            <v>SKANDERBORG</v>
          </cell>
          <cell r="C13675" t="str">
            <v>TELETAXI</v>
          </cell>
          <cell r="I13675" t="str">
            <v>Passagerer</v>
          </cell>
          <cell r="V13675">
            <v>1</v>
          </cell>
        </row>
        <row r="13676">
          <cell r="A13676" t="str">
            <v>SKANDERBORG</v>
          </cell>
          <cell r="C13676" t="str">
            <v>TELETAXI</v>
          </cell>
          <cell r="I13676" t="str">
            <v>Netto</v>
          </cell>
          <cell r="V13676">
            <v>136.44</v>
          </cell>
        </row>
        <row r="13677">
          <cell r="A13677" t="str">
            <v>SKANDERBORG</v>
          </cell>
          <cell r="C13677" t="str">
            <v>TELETAXI</v>
          </cell>
          <cell r="I13677" t="str">
            <v>Adm.omk</v>
          </cell>
          <cell r="V13677">
            <v>32.159999999999997</v>
          </cell>
        </row>
        <row r="13678">
          <cell r="A13678" t="str">
            <v>SKANDERBORG</v>
          </cell>
          <cell r="C13678" t="str">
            <v>TELETAXI</v>
          </cell>
          <cell r="I13678" t="str">
            <v>EB</v>
          </cell>
          <cell r="V13678">
            <v>0</v>
          </cell>
        </row>
        <row r="13679">
          <cell r="A13679" t="str">
            <v>SKANDERBORG</v>
          </cell>
          <cell r="C13679" t="str">
            <v>TELETAXI</v>
          </cell>
          <cell r="I13679" t="str">
            <v>Ture</v>
          </cell>
          <cell r="V13679">
            <v>1</v>
          </cell>
        </row>
        <row r="13680">
          <cell r="A13680" t="str">
            <v>SKANDERBORG</v>
          </cell>
          <cell r="C13680" t="str">
            <v>TELETAXI</v>
          </cell>
          <cell r="I13680" t="str">
            <v>Rejselængde</v>
          </cell>
          <cell r="V13680">
            <v>4</v>
          </cell>
        </row>
        <row r="13681">
          <cell r="A13681" t="str">
            <v>SKANDERBORG</v>
          </cell>
          <cell r="C13681" t="str">
            <v>TELETAXI</v>
          </cell>
          <cell r="I13681" t="str">
            <v>Passagerer</v>
          </cell>
          <cell r="V13681">
            <v>1</v>
          </cell>
        </row>
        <row r="13682">
          <cell r="A13682" t="str">
            <v>SKANDERBORG</v>
          </cell>
          <cell r="C13682" t="str">
            <v>TELETAXI</v>
          </cell>
          <cell r="I13682" t="str">
            <v>Netto</v>
          </cell>
          <cell r="V13682">
            <v>694.84000000000015</v>
          </cell>
        </row>
        <row r="13683">
          <cell r="A13683" t="str">
            <v>SKANDERBORG</v>
          </cell>
          <cell r="C13683" t="str">
            <v>TELETAXI</v>
          </cell>
          <cell r="I13683" t="str">
            <v>Adm.omk</v>
          </cell>
          <cell r="V13683">
            <v>160.79999999999998</v>
          </cell>
        </row>
        <row r="13684">
          <cell r="A13684" t="str">
            <v>SKANDERBORG</v>
          </cell>
          <cell r="C13684" t="str">
            <v>TELETAXI</v>
          </cell>
          <cell r="I13684" t="str">
            <v>EB</v>
          </cell>
          <cell r="V13684">
            <v>0</v>
          </cell>
        </row>
        <row r="13685">
          <cell r="A13685" t="str">
            <v>SKANDERBORG</v>
          </cell>
          <cell r="C13685" t="str">
            <v>TELETAXI</v>
          </cell>
          <cell r="I13685" t="str">
            <v>Ture</v>
          </cell>
          <cell r="V13685">
            <v>5</v>
          </cell>
        </row>
        <row r="13686">
          <cell r="A13686" t="str">
            <v>SKANDERBORG</v>
          </cell>
          <cell r="C13686" t="str">
            <v>TELETAXI</v>
          </cell>
          <cell r="I13686" t="str">
            <v>Rejselængde</v>
          </cell>
          <cell r="V13686">
            <v>20</v>
          </cell>
        </row>
        <row r="13687">
          <cell r="A13687" t="str">
            <v>SKANDERBORG</v>
          </cell>
          <cell r="C13687" t="str">
            <v>TELETAXI</v>
          </cell>
          <cell r="I13687" t="str">
            <v>Passagerer</v>
          </cell>
          <cell r="V13687">
            <v>5</v>
          </cell>
        </row>
        <row r="13688">
          <cell r="A13688" t="str">
            <v>SKANDERBORG</v>
          </cell>
          <cell r="C13688" t="str">
            <v>TELETAXI</v>
          </cell>
          <cell r="I13688" t="str">
            <v>Netto</v>
          </cell>
          <cell r="V13688">
            <v>563.12</v>
          </cell>
        </row>
        <row r="13689">
          <cell r="A13689" t="str">
            <v>SKANDERBORG</v>
          </cell>
          <cell r="C13689" t="str">
            <v>TELETAXI</v>
          </cell>
          <cell r="I13689" t="str">
            <v>Adm.omk</v>
          </cell>
          <cell r="V13689">
            <v>128.63999999999999</v>
          </cell>
        </row>
        <row r="13690">
          <cell r="A13690" t="str">
            <v>SKANDERBORG</v>
          </cell>
          <cell r="C13690" t="str">
            <v>TELETAXI</v>
          </cell>
          <cell r="I13690" t="str">
            <v>EB</v>
          </cell>
          <cell r="V13690">
            <v>0</v>
          </cell>
        </row>
        <row r="13691">
          <cell r="A13691" t="str">
            <v>SKANDERBORG</v>
          </cell>
          <cell r="C13691" t="str">
            <v>TELETAXI</v>
          </cell>
          <cell r="I13691" t="str">
            <v>Ture</v>
          </cell>
          <cell r="V13691">
            <v>4</v>
          </cell>
        </row>
        <row r="13692">
          <cell r="A13692" t="str">
            <v>SKANDERBORG</v>
          </cell>
          <cell r="C13692" t="str">
            <v>TELETAXI</v>
          </cell>
          <cell r="I13692" t="str">
            <v>Rejselængde</v>
          </cell>
          <cell r="V13692">
            <v>22</v>
          </cell>
        </row>
        <row r="13693">
          <cell r="A13693" t="str">
            <v>SKANDERBORG</v>
          </cell>
          <cell r="C13693" t="str">
            <v>TELETAXI</v>
          </cell>
          <cell r="I13693" t="str">
            <v>Passagerer</v>
          </cell>
          <cell r="V13693">
            <v>4</v>
          </cell>
        </row>
        <row r="13694">
          <cell r="A13694" t="str">
            <v>SKANDERBORG</v>
          </cell>
          <cell r="C13694" t="str">
            <v>TELETAXI</v>
          </cell>
          <cell r="I13694" t="str">
            <v>Netto</v>
          </cell>
          <cell r="V13694">
            <v>1536.9099999999999</v>
          </cell>
        </row>
        <row r="13695">
          <cell r="A13695" t="str">
            <v>SKANDERBORG</v>
          </cell>
          <cell r="C13695" t="str">
            <v>TELETAXI</v>
          </cell>
          <cell r="I13695" t="str">
            <v>Adm.omk</v>
          </cell>
          <cell r="V13695">
            <v>353.75999999999988</v>
          </cell>
        </row>
        <row r="13696">
          <cell r="A13696" t="str">
            <v>SKANDERBORG</v>
          </cell>
          <cell r="C13696" t="str">
            <v>TELETAXI</v>
          </cell>
          <cell r="I13696" t="str">
            <v>EB</v>
          </cell>
          <cell r="V13696">
            <v>384</v>
          </cell>
        </row>
        <row r="13697">
          <cell r="A13697" t="str">
            <v>SKANDERBORG</v>
          </cell>
          <cell r="C13697" t="str">
            <v>TELETAXI</v>
          </cell>
          <cell r="I13697" t="str">
            <v>Ture</v>
          </cell>
          <cell r="V13697">
            <v>11</v>
          </cell>
        </row>
        <row r="13698">
          <cell r="A13698" t="str">
            <v>SKANDERBORG</v>
          </cell>
          <cell r="C13698" t="str">
            <v>TELETAXI</v>
          </cell>
          <cell r="I13698" t="str">
            <v>Rejselængde</v>
          </cell>
          <cell r="V13698">
            <v>54</v>
          </cell>
        </row>
        <row r="13699">
          <cell r="A13699" t="str">
            <v>SKANDERBORG</v>
          </cell>
          <cell r="C13699" t="str">
            <v>TELETAXI</v>
          </cell>
          <cell r="I13699" t="str">
            <v>Passagerer</v>
          </cell>
          <cell r="V13699">
            <v>16</v>
          </cell>
        </row>
        <row r="13700">
          <cell r="A13700" t="str">
            <v>SKANDERBORG</v>
          </cell>
          <cell r="C13700" t="str">
            <v>TELETAXI</v>
          </cell>
          <cell r="I13700" t="str">
            <v>Netto</v>
          </cell>
          <cell r="V13700">
            <v>246.76</v>
          </cell>
        </row>
        <row r="13701">
          <cell r="A13701" t="str">
            <v>SKANDERBORG</v>
          </cell>
          <cell r="C13701" t="str">
            <v>TELETAXI</v>
          </cell>
          <cell r="I13701" t="str">
            <v>Adm.omk</v>
          </cell>
          <cell r="V13701">
            <v>64.319999999999993</v>
          </cell>
        </row>
        <row r="13702">
          <cell r="A13702" t="str">
            <v>SKANDERBORG</v>
          </cell>
          <cell r="C13702" t="str">
            <v>TELETAXI</v>
          </cell>
          <cell r="I13702" t="str">
            <v>EB</v>
          </cell>
          <cell r="V13702">
            <v>0</v>
          </cell>
        </row>
        <row r="13703">
          <cell r="A13703" t="str">
            <v>SKANDERBORG</v>
          </cell>
          <cell r="C13703" t="str">
            <v>TELETAXI</v>
          </cell>
          <cell r="I13703" t="str">
            <v>Ture</v>
          </cell>
          <cell r="V13703">
            <v>2</v>
          </cell>
        </row>
        <row r="13704">
          <cell r="A13704" t="str">
            <v>SKANDERBORG</v>
          </cell>
          <cell r="C13704" t="str">
            <v>TELETAXI</v>
          </cell>
          <cell r="I13704" t="str">
            <v>Rejselængde</v>
          </cell>
          <cell r="V13704">
            <v>12</v>
          </cell>
        </row>
        <row r="13705">
          <cell r="A13705" t="str">
            <v>SKANDERBORG</v>
          </cell>
          <cell r="C13705" t="str">
            <v>TELETAXI</v>
          </cell>
          <cell r="I13705" t="str">
            <v>Passagerer</v>
          </cell>
          <cell r="V13705">
            <v>2</v>
          </cell>
        </row>
        <row r="13706">
          <cell r="A13706" t="str">
            <v>SKANDERBORG</v>
          </cell>
          <cell r="C13706" t="str">
            <v>TELETAXI</v>
          </cell>
          <cell r="I13706" t="str">
            <v>Netto</v>
          </cell>
          <cell r="V13706">
            <v>226.85</v>
          </cell>
        </row>
        <row r="13707">
          <cell r="A13707" t="str">
            <v>SKANDERBORG</v>
          </cell>
          <cell r="C13707" t="str">
            <v>TELETAXI</v>
          </cell>
          <cell r="I13707" t="str">
            <v>Adm.omk</v>
          </cell>
          <cell r="V13707">
            <v>64.319999999999993</v>
          </cell>
        </row>
        <row r="13708">
          <cell r="A13708" t="str">
            <v>SKANDERBORG</v>
          </cell>
          <cell r="C13708" t="str">
            <v>TELETAXI</v>
          </cell>
          <cell r="I13708" t="str">
            <v>EB</v>
          </cell>
          <cell r="V13708">
            <v>0</v>
          </cell>
        </row>
        <row r="13709">
          <cell r="A13709" t="str">
            <v>SKANDERBORG</v>
          </cell>
          <cell r="C13709" t="str">
            <v>TELETAXI</v>
          </cell>
          <cell r="I13709" t="str">
            <v>Ture</v>
          </cell>
          <cell r="V13709">
            <v>2</v>
          </cell>
        </row>
        <row r="13710">
          <cell r="A13710" t="str">
            <v>SKANDERBORG</v>
          </cell>
          <cell r="C13710" t="str">
            <v>TELETAXI</v>
          </cell>
          <cell r="I13710" t="str">
            <v>Rejselængde</v>
          </cell>
          <cell r="V13710">
            <v>16</v>
          </cell>
        </row>
        <row r="13711">
          <cell r="A13711" t="str">
            <v>SKANDERBORG</v>
          </cell>
          <cell r="C13711" t="str">
            <v>TELETAXI</v>
          </cell>
          <cell r="I13711" t="str">
            <v>Passagerer</v>
          </cell>
          <cell r="V13711">
            <v>2</v>
          </cell>
        </row>
        <row r="13712">
          <cell r="A13712" t="str">
            <v>SKANDERBORG</v>
          </cell>
          <cell r="C13712" t="str">
            <v>TELETAXI</v>
          </cell>
          <cell r="I13712" t="str">
            <v>Netto</v>
          </cell>
          <cell r="V13712">
            <v>4751.0000000000009</v>
          </cell>
        </row>
        <row r="13713">
          <cell r="A13713" t="str">
            <v>SKANDERBORG</v>
          </cell>
          <cell r="C13713" t="str">
            <v>TELETAXI</v>
          </cell>
          <cell r="I13713" t="str">
            <v>Adm.omk</v>
          </cell>
          <cell r="V13713">
            <v>1640.16</v>
          </cell>
        </row>
        <row r="13714">
          <cell r="A13714" t="str">
            <v>SKANDERBORG</v>
          </cell>
          <cell r="C13714" t="str">
            <v>TELETAXI</v>
          </cell>
          <cell r="I13714" t="str">
            <v>EB</v>
          </cell>
          <cell r="V13714">
            <v>1469</v>
          </cell>
        </row>
        <row r="13715">
          <cell r="A13715" t="str">
            <v>SKANDERBORG</v>
          </cell>
          <cell r="C13715" t="str">
            <v>TELETAXI</v>
          </cell>
          <cell r="I13715" t="str">
            <v>Ture</v>
          </cell>
          <cell r="V13715">
            <v>51</v>
          </cell>
        </row>
        <row r="13716">
          <cell r="A13716" t="str">
            <v>SKANDERBORG</v>
          </cell>
          <cell r="C13716" t="str">
            <v>TELETAXI</v>
          </cell>
          <cell r="I13716" t="str">
            <v>Rejselængde</v>
          </cell>
          <cell r="V13716">
            <v>224</v>
          </cell>
        </row>
        <row r="13717">
          <cell r="A13717" t="str">
            <v>SKANDERBORG</v>
          </cell>
          <cell r="C13717" t="str">
            <v>TELETAXI</v>
          </cell>
          <cell r="I13717" t="str">
            <v>Passagerer</v>
          </cell>
          <cell r="V13717">
            <v>69</v>
          </cell>
        </row>
        <row r="13718">
          <cell r="A13718" t="str">
            <v>SKANDERBORG</v>
          </cell>
          <cell r="C13718" t="str">
            <v>TELETAXI</v>
          </cell>
          <cell r="I13718" t="str">
            <v>Netto</v>
          </cell>
          <cell r="V13718">
            <v>48236.579999999994</v>
          </cell>
        </row>
        <row r="13719">
          <cell r="A13719" t="str">
            <v>SKANDERBORG</v>
          </cell>
          <cell r="C13719" t="str">
            <v>TELETAXI</v>
          </cell>
          <cell r="I13719" t="str">
            <v>Adm.omk</v>
          </cell>
          <cell r="V13719">
            <v>10934.399999999998</v>
          </cell>
        </row>
        <row r="13720">
          <cell r="A13720" t="str">
            <v>SKANDERBORG</v>
          </cell>
          <cell r="C13720" t="str">
            <v>TELETAXI</v>
          </cell>
          <cell r="I13720" t="str">
            <v>EB</v>
          </cell>
          <cell r="V13720">
            <v>576</v>
          </cell>
        </row>
        <row r="13721">
          <cell r="A13721" t="str">
            <v>SKANDERBORG</v>
          </cell>
          <cell r="C13721" t="str">
            <v>TELETAXI</v>
          </cell>
          <cell r="I13721" t="str">
            <v>Ture</v>
          </cell>
          <cell r="V13721">
            <v>340</v>
          </cell>
        </row>
        <row r="13722">
          <cell r="A13722" t="str">
            <v>SKANDERBORG</v>
          </cell>
          <cell r="C13722" t="str">
            <v>TELETAXI</v>
          </cell>
          <cell r="I13722" t="str">
            <v>Rejselængde</v>
          </cell>
          <cell r="V13722">
            <v>1353</v>
          </cell>
        </row>
        <row r="13723">
          <cell r="A13723" t="str">
            <v>SKANDERBORG</v>
          </cell>
          <cell r="C13723" t="str">
            <v>TELETAXI</v>
          </cell>
          <cell r="I13723" t="str">
            <v>Passagerer</v>
          </cell>
          <cell r="V13723">
            <v>349</v>
          </cell>
        </row>
        <row r="13724">
          <cell r="A13724" t="str">
            <v>SKANDERBORG</v>
          </cell>
          <cell r="C13724" t="str">
            <v>TELETAXI</v>
          </cell>
          <cell r="I13724" t="str">
            <v>Netto</v>
          </cell>
          <cell r="V13724">
            <v>541.24</v>
          </cell>
        </row>
        <row r="13725">
          <cell r="A13725" t="str">
            <v>SKANDERBORG</v>
          </cell>
          <cell r="C13725" t="str">
            <v>TELETAXI</v>
          </cell>
          <cell r="I13725" t="str">
            <v>Adm.omk</v>
          </cell>
          <cell r="V13725">
            <v>64.319999999999993</v>
          </cell>
        </row>
        <row r="13726">
          <cell r="A13726" t="str">
            <v>SKANDERBORG</v>
          </cell>
          <cell r="C13726" t="str">
            <v>TELETAXI</v>
          </cell>
          <cell r="I13726" t="str">
            <v>EB</v>
          </cell>
          <cell r="V13726">
            <v>34</v>
          </cell>
        </row>
        <row r="13727">
          <cell r="A13727" t="str">
            <v>SKANDERBORG</v>
          </cell>
          <cell r="C13727" t="str">
            <v>TELETAXI</v>
          </cell>
          <cell r="I13727" t="str">
            <v>Ture</v>
          </cell>
          <cell r="V13727">
            <v>2</v>
          </cell>
        </row>
        <row r="13728">
          <cell r="A13728" t="str">
            <v>SKANDERBORG</v>
          </cell>
          <cell r="C13728" t="str">
            <v>TELETAXI</v>
          </cell>
          <cell r="I13728" t="str">
            <v>Rejselængde</v>
          </cell>
          <cell r="V13728">
            <v>22</v>
          </cell>
        </row>
        <row r="13729">
          <cell r="A13729" t="str">
            <v>SKANDERBORG</v>
          </cell>
          <cell r="C13729" t="str">
            <v>TELETAXI</v>
          </cell>
          <cell r="I13729" t="str">
            <v>Passagerer</v>
          </cell>
          <cell r="V13729">
            <v>3</v>
          </cell>
        </row>
        <row r="13730">
          <cell r="A13730" t="str">
            <v>SKANDERBORG</v>
          </cell>
          <cell r="C13730" t="str">
            <v>TELETAXI</v>
          </cell>
          <cell r="I13730" t="str">
            <v>Netto</v>
          </cell>
          <cell r="V13730">
            <v>677.61</v>
          </cell>
        </row>
        <row r="13731">
          <cell r="A13731" t="str">
            <v>SKANDERBORG</v>
          </cell>
          <cell r="C13731" t="str">
            <v>TELETAXI</v>
          </cell>
          <cell r="I13731" t="str">
            <v>Adm.omk</v>
          </cell>
          <cell r="V13731">
            <v>96.47999999999999</v>
          </cell>
        </row>
        <row r="13732">
          <cell r="A13732" t="str">
            <v>SKANDERBORG</v>
          </cell>
          <cell r="C13732" t="str">
            <v>TELETAXI</v>
          </cell>
          <cell r="I13732" t="str">
            <v>EB</v>
          </cell>
          <cell r="V13732">
            <v>0</v>
          </cell>
        </row>
        <row r="13733">
          <cell r="A13733" t="str">
            <v>SKANDERBORG</v>
          </cell>
          <cell r="C13733" t="str">
            <v>TELETAXI</v>
          </cell>
          <cell r="I13733" t="str">
            <v>Ture</v>
          </cell>
          <cell r="V13733">
            <v>3</v>
          </cell>
        </row>
        <row r="13734">
          <cell r="A13734" t="str">
            <v>SKANDERBORG</v>
          </cell>
          <cell r="C13734" t="str">
            <v>TELETAXI</v>
          </cell>
          <cell r="I13734" t="str">
            <v>Rejselængde</v>
          </cell>
          <cell r="V13734">
            <v>42</v>
          </cell>
        </row>
        <row r="13735">
          <cell r="A13735" t="str">
            <v>SKANDERBORG</v>
          </cell>
          <cell r="C13735" t="str">
            <v>TELETAXI</v>
          </cell>
          <cell r="I13735" t="str">
            <v>Passagerer</v>
          </cell>
          <cell r="V13735">
            <v>3</v>
          </cell>
        </row>
        <row r="13736">
          <cell r="A13736" t="str">
            <v>SKANDERBORG</v>
          </cell>
          <cell r="C13736" t="str">
            <v>TELETAXI</v>
          </cell>
          <cell r="I13736" t="str">
            <v>Netto</v>
          </cell>
          <cell r="V13736">
            <v>1197.9000000000001</v>
          </cell>
        </row>
        <row r="13737">
          <cell r="A13737" t="str">
            <v>SKANDERBORG</v>
          </cell>
          <cell r="C13737" t="str">
            <v>TELETAXI</v>
          </cell>
          <cell r="I13737" t="str">
            <v>Adm.omk</v>
          </cell>
          <cell r="V13737">
            <v>160.80000000000001</v>
          </cell>
        </row>
        <row r="13738">
          <cell r="A13738" t="str">
            <v>SKANDERBORG</v>
          </cell>
          <cell r="C13738" t="str">
            <v>TELETAXI</v>
          </cell>
          <cell r="I13738" t="str">
            <v>EB</v>
          </cell>
          <cell r="V13738">
            <v>24</v>
          </cell>
        </row>
        <row r="13739">
          <cell r="A13739" t="str">
            <v>SKANDERBORG</v>
          </cell>
          <cell r="C13739" t="str">
            <v>TELETAXI</v>
          </cell>
          <cell r="I13739" t="str">
            <v>Ture</v>
          </cell>
          <cell r="V13739">
            <v>5</v>
          </cell>
        </row>
        <row r="13740">
          <cell r="A13740" t="str">
            <v>SKANDERBORG</v>
          </cell>
          <cell r="C13740" t="str">
            <v>TELETAXI</v>
          </cell>
          <cell r="I13740" t="str">
            <v>Rejselængde</v>
          </cell>
          <cell r="V13740">
            <v>62</v>
          </cell>
        </row>
        <row r="13741">
          <cell r="A13741" t="str">
            <v>SKANDERBORG</v>
          </cell>
          <cell r="C13741" t="str">
            <v>TELETAXI</v>
          </cell>
          <cell r="I13741" t="str">
            <v>Passagerer</v>
          </cell>
          <cell r="V13741">
            <v>5</v>
          </cell>
        </row>
        <row r="13742">
          <cell r="A13742" t="str">
            <v>SKANDERBORG</v>
          </cell>
          <cell r="C13742" t="str">
            <v>TELETAXI</v>
          </cell>
          <cell r="I13742" t="str">
            <v>Netto</v>
          </cell>
          <cell r="V13742">
            <v>5561.23</v>
          </cell>
        </row>
        <row r="13743">
          <cell r="A13743" t="str">
            <v>SKANDERBORG</v>
          </cell>
          <cell r="C13743" t="str">
            <v>TELETAXI</v>
          </cell>
          <cell r="I13743" t="str">
            <v>Adm.omk</v>
          </cell>
          <cell r="V13743">
            <v>803.99999999999989</v>
          </cell>
        </row>
        <row r="13744">
          <cell r="A13744" t="str">
            <v>SKANDERBORG</v>
          </cell>
          <cell r="C13744" t="str">
            <v>TELETAXI</v>
          </cell>
          <cell r="I13744" t="str">
            <v>EB</v>
          </cell>
          <cell r="V13744">
            <v>1001</v>
          </cell>
        </row>
        <row r="13745">
          <cell r="A13745" t="str">
            <v>SKANDERBORG</v>
          </cell>
          <cell r="C13745" t="str">
            <v>TELETAXI</v>
          </cell>
          <cell r="I13745" t="str">
            <v>Ture</v>
          </cell>
          <cell r="V13745">
            <v>25</v>
          </cell>
        </row>
        <row r="13746">
          <cell r="A13746" t="str">
            <v>SKANDERBORG</v>
          </cell>
          <cell r="C13746" t="str">
            <v>TELETAXI</v>
          </cell>
          <cell r="I13746" t="str">
            <v>Rejselængde</v>
          </cell>
          <cell r="V13746">
            <v>285</v>
          </cell>
        </row>
        <row r="13747">
          <cell r="A13747" t="str">
            <v>SKANDERBORG</v>
          </cell>
          <cell r="C13747" t="str">
            <v>TELETAXI</v>
          </cell>
          <cell r="I13747" t="str">
            <v>Passagerer</v>
          </cell>
          <cell r="V13747">
            <v>39</v>
          </cell>
        </row>
        <row r="13748">
          <cell r="A13748" t="str">
            <v>SKANDERBORG</v>
          </cell>
          <cell r="C13748" t="str">
            <v>TELETAXI</v>
          </cell>
          <cell r="I13748" t="str">
            <v>Netto</v>
          </cell>
          <cell r="V13748">
            <v>642.97</v>
          </cell>
        </row>
        <row r="13749">
          <cell r="A13749" t="str">
            <v>SKANDERBORG</v>
          </cell>
          <cell r="C13749" t="str">
            <v>TELETAXI</v>
          </cell>
          <cell r="I13749" t="str">
            <v>Adm.omk</v>
          </cell>
          <cell r="V13749">
            <v>96.47999999999999</v>
          </cell>
        </row>
        <row r="13750">
          <cell r="A13750" t="str">
            <v>SKANDERBORG</v>
          </cell>
          <cell r="C13750" t="str">
            <v>TELETAXI</v>
          </cell>
          <cell r="I13750" t="str">
            <v>EB</v>
          </cell>
          <cell r="V13750">
            <v>46</v>
          </cell>
        </row>
        <row r="13751">
          <cell r="A13751" t="str">
            <v>SKANDERBORG</v>
          </cell>
          <cell r="C13751" t="str">
            <v>TELETAXI</v>
          </cell>
          <cell r="I13751" t="str">
            <v>Ture</v>
          </cell>
          <cell r="V13751">
            <v>3</v>
          </cell>
        </row>
        <row r="13752">
          <cell r="A13752" t="str">
            <v>SKANDERBORG</v>
          </cell>
          <cell r="C13752" t="str">
            <v>TELETAXI</v>
          </cell>
          <cell r="I13752" t="str">
            <v>Rejselængde</v>
          </cell>
          <cell r="V13752">
            <v>38</v>
          </cell>
        </row>
        <row r="13753">
          <cell r="A13753" t="str">
            <v>SKANDERBORG</v>
          </cell>
          <cell r="C13753" t="str">
            <v>TELETAXI</v>
          </cell>
          <cell r="I13753" t="str">
            <v>Passagerer</v>
          </cell>
          <cell r="V13753">
            <v>3</v>
          </cell>
        </row>
        <row r="13754">
          <cell r="A13754" t="str">
            <v>SKANDERBORG</v>
          </cell>
          <cell r="C13754" t="str">
            <v>TELETAXI</v>
          </cell>
          <cell r="I13754" t="str">
            <v>Netto</v>
          </cell>
          <cell r="V13754">
            <v>790.79000000000008</v>
          </cell>
        </row>
        <row r="13755">
          <cell r="A13755" t="str">
            <v>SKANDERBORG</v>
          </cell>
          <cell r="C13755" t="str">
            <v>TELETAXI</v>
          </cell>
          <cell r="I13755" t="str">
            <v>Adm.omk</v>
          </cell>
          <cell r="V13755">
            <v>64.319999999999993</v>
          </cell>
        </row>
        <row r="13756">
          <cell r="A13756" t="str">
            <v>SKANDERBORG</v>
          </cell>
          <cell r="C13756" t="str">
            <v>TELETAXI</v>
          </cell>
          <cell r="I13756" t="str">
            <v>EB</v>
          </cell>
          <cell r="V13756">
            <v>0</v>
          </cell>
        </row>
        <row r="13757">
          <cell r="A13757" t="str">
            <v>SKANDERBORG</v>
          </cell>
          <cell r="C13757" t="str">
            <v>TELETAXI</v>
          </cell>
          <cell r="I13757" t="str">
            <v>Ture</v>
          </cell>
          <cell r="V13757">
            <v>2</v>
          </cell>
        </row>
        <row r="13758">
          <cell r="A13758" t="str">
            <v>SKANDERBORG</v>
          </cell>
          <cell r="C13758" t="str">
            <v>TELETAXI</v>
          </cell>
          <cell r="I13758" t="str">
            <v>Rejselængde</v>
          </cell>
          <cell r="V13758">
            <v>30</v>
          </cell>
        </row>
        <row r="13759">
          <cell r="A13759" t="str">
            <v>SKANDERBORG</v>
          </cell>
          <cell r="C13759" t="str">
            <v>TELETAXI</v>
          </cell>
          <cell r="I13759" t="str">
            <v>Passagerer</v>
          </cell>
          <cell r="V13759">
            <v>2</v>
          </cell>
        </row>
        <row r="13760">
          <cell r="A13760" t="str">
            <v>SKANDERBORG</v>
          </cell>
          <cell r="C13760" t="str">
            <v>TELETAXI</v>
          </cell>
          <cell r="I13760" t="str">
            <v>Netto</v>
          </cell>
          <cell r="V13760">
            <v>13401.130000000001</v>
          </cell>
        </row>
        <row r="13761">
          <cell r="A13761" t="str">
            <v>SKANDERBORG</v>
          </cell>
          <cell r="C13761" t="str">
            <v>TELETAXI</v>
          </cell>
          <cell r="I13761" t="str">
            <v>Adm.omk</v>
          </cell>
          <cell r="V13761">
            <v>2830.08</v>
          </cell>
        </row>
        <row r="13762">
          <cell r="A13762" t="str">
            <v>SKANDERBORG</v>
          </cell>
          <cell r="C13762" t="str">
            <v>TELETAXI</v>
          </cell>
          <cell r="I13762" t="str">
            <v>EB</v>
          </cell>
          <cell r="V13762">
            <v>2909</v>
          </cell>
        </row>
        <row r="13763">
          <cell r="A13763" t="str">
            <v>SKANDERBORG</v>
          </cell>
          <cell r="C13763" t="str">
            <v>TELETAXI</v>
          </cell>
          <cell r="I13763" t="str">
            <v>Ture</v>
          </cell>
          <cell r="V13763">
            <v>88</v>
          </cell>
        </row>
        <row r="13764">
          <cell r="A13764" t="str">
            <v>SKANDERBORG</v>
          </cell>
          <cell r="C13764" t="str">
            <v>TELETAXI</v>
          </cell>
          <cell r="I13764" t="str">
            <v>Rejselængde</v>
          </cell>
          <cell r="V13764">
            <v>777</v>
          </cell>
        </row>
        <row r="13765">
          <cell r="A13765" t="str">
            <v>SKANDERBORG</v>
          </cell>
          <cell r="C13765" t="str">
            <v>TELETAXI</v>
          </cell>
          <cell r="I13765" t="str">
            <v>Passagerer</v>
          </cell>
          <cell r="V13765">
            <v>113</v>
          </cell>
        </row>
        <row r="13766">
          <cell r="A13766" t="str">
            <v>SKANDERBORG</v>
          </cell>
          <cell r="C13766" t="str">
            <v>TELETAXI</v>
          </cell>
          <cell r="I13766" t="str">
            <v>Netto</v>
          </cell>
          <cell r="V13766">
            <v>101090.35000000003</v>
          </cell>
        </row>
        <row r="13767">
          <cell r="A13767" t="str">
            <v>SKANDERBORG</v>
          </cell>
          <cell r="C13767" t="str">
            <v>TELETAXI</v>
          </cell>
          <cell r="I13767" t="str">
            <v>Adm.omk</v>
          </cell>
          <cell r="V13767">
            <v>14182.560000000001</v>
          </cell>
        </row>
        <row r="13768">
          <cell r="A13768" t="str">
            <v>SKANDERBORG</v>
          </cell>
          <cell r="C13768" t="str">
            <v>TELETAXI</v>
          </cell>
          <cell r="I13768" t="str">
            <v>EB</v>
          </cell>
          <cell r="V13768">
            <v>881</v>
          </cell>
        </row>
        <row r="13769">
          <cell r="A13769" t="str">
            <v>SKANDERBORG</v>
          </cell>
          <cell r="C13769" t="str">
            <v>TELETAXI</v>
          </cell>
          <cell r="I13769" t="str">
            <v>Ture</v>
          </cell>
          <cell r="V13769">
            <v>441</v>
          </cell>
        </row>
        <row r="13770">
          <cell r="A13770" t="str">
            <v>SKANDERBORG</v>
          </cell>
          <cell r="C13770" t="str">
            <v>TELETAXI</v>
          </cell>
          <cell r="I13770" t="str">
            <v>Rejselængde</v>
          </cell>
          <cell r="V13770">
            <v>5354</v>
          </cell>
        </row>
        <row r="13771">
          <cell r="A13771" t="str">
            <v>SKANDERBORG</v>
          </cell>
          <cell r="C13771" t="str">
            <v>TELETAXI</v>
          </cell>
          <cell r="I13771" t="str">
            <v>Passagerer</v>
          </cell>
          <cell r="V13771">
            <v>476</v>
          </cell>
        </row>
        <row r="13772">
          <cell r="A13772" t="str">
            <v>SKANDERBORG</v>
          </cell>
          <cell r="C13772" t="str">
            <v>TELETAXI</v>
          </cell>
          <cell r="I13772" t="str">
            <v>Netto</v>
          </cell>
          <cell r="V13772">
            <v>1482.39</v>
          </cell>
        </row>
        <row r="13773">
          <cell r="A13773" t="str">
            <v>SKANDERBORG</v>
          </cell>
          <cell r="C13773" t="str">
            <v>TELETAXI</v>
          </cell>
          <cell r="I13773" t="str">
            <v>Adm.omk</v>
          </cell>
          <cell r="V13773">
            <v>321.59999999999997</v>
          </cell>
        </row>
        <row r="13774">
          <cell r="A13774" t="str">
            <v>SKANDERBORG</v>
          </cell>
          <cell r="C13774" t="str">
            <v>TELETAXI</v>
          </cell>
          <cell r="I13774" t="str">
            <v>EB</v>
          </cell>
          <cell r="V13774">
            <v>0</v>
          </cell>
        </row>
        <row r="13775">
          <cell r="A13775" t="str">
            <v>SKANDERBORG</v>
          </cell>
          <cell r="C13775" t="str">
            <v>TELETAXI</v>
          </cell>
          <cell r="I13775" t="str">
            <v>Ture</v>
          </cell>
          <cell r="V13775">
            <v>10</v>
          </cell>
        </row>
        <row r="13776">
          <cell r="A13776" t="str">
            <v>SKANDERBORG</v>
          </cell>
          <cell r="C13776" t="str">
            <v>TELETAXI</v>
          </cell>
          <cell r="I13776" t="str">
            <v>Rejselængde</v>
          </cell>
          <cell r="V13776">
            <v>80</v>
          </cell>
        </row>
        <row r="13777">
          <cell r="A13777" t="str">
            <v>SKANDERBORG</v>
          </cell>
          <cell r="C13777" t="str">
            <v>TELETAXI</v>
          </cell>
          <cell r="I13777" t="str">
            <v>Passagerer</v>
          </cell>
          <cell r="V13777">
            <v>10</v>
          </cell>
        </row>
        <row r="13778">
          <cell r="A13778" t="str">
            <v>SKANDERBORG</v>
          </cell>
          <cell r="C13778" t="str">
            <v>TELETAXI</v>
          </cell>
          <cell r="I13778" t="str">
            <v>Netto</v>
          </cell>
          <cell r="V13778">
            <v>5120.8600000000006</v>
          </cell>
        </row>
        <row r="13779">
          <cell r="A13779" t="str">
            <v>SKANDERBORG</v>
          </cell>
          <cell r="C13779" t="str">
            <v>TELETAXI</v>
          </cell>
          <cell r="I13779" t="str">
            <v>Adm.omk</v>
          </cell>
          <cell r="V13779">
            <v>1029.1199999999999</v>
          </cell>
        </row>
        <row r="13780">
          <cell r="A13780" t="str">
            <v>SKANDERBORG</v>
          </cell>
          <cell r="C13780" t="str">
            <v>TELETAXI</v>
          </cell>
          <cell r="I13780" t="str">
            <v>EB</v>
          </cell>
          <cell r="V13780">
            <v>0</v>
          </cell>
        </row>
        <row r="13781">
          <cell r="A13781" t="str">
            <v>SKANDERBORG</v>
          </cell>
          <cell r="C13781" t="str">
            <v>TELETAXI</v>
          </cell>
          <cell r="I13781" t="str">
            <v>Ture</v>
          </cell>
          <cell r="V13781">
            <v>32</v>
          </cell>
        </row>
        <row r="13782">
          <cell r="A13782" t="str">
            <v>SKANDERBORG</v>
          </cell>
          <cell r="C13782" t="str">
            <v>TELETAXI</v>
          </cell>
          <cell r="I13782" t="str">
            <v>Rejselængde</v>
          </cell>
          <cell r="V13782">
            <v>240</v>
          </cell>
        </row>
        <row r="13783">
          <cell r="A13783" t="str">
            <v>SKANDERBORG</v>
          </cell>
          <cell r="C13783" t="str">
            <v>TELETAXI</v>
          </cell>
          <cell r="I13783" t="str">
            <v>Passagerer</v>
          </cell>
          <cell r="V13783">
            <v>32</v>
          </cell>
        </row>
        <row r="13784">
          <cell r="A13784" t="str">
            <v>SKANDERBORG</v>
          </cell>
          <cell r="C13784" t="str">
            <v>TELETAXI</v>
          </cell>
          <cell r="I13784" t="str">
            <v>Netto</v>
          </cell>
          <cell r="V13784">
            <v>135.58000000000001</v>
          </cell>
        </row>
        <row r="13785">
          <cell r="A13785" t="str">
            <v>SKANDERBORG</v>
          </cell>
          <cell r="C13785" t="str">
            <v>TELETAXI</v>
          </cell>
          <cell r="I13785" t="str">
            <v>Adm.omk</v>
          </cell>
          <cell r="V13785">
            <v>32.159999999999997</v>
          </cell>
        </row>
        <row r="13786">
          <cell r="A13786" t="str">
            <v>SKANDERBORG</v>
          </cell>
          <cell r="C13786" t="str">
            <v>TELETAXI</v>
          </cell>
          <cell r="I13786" t="str">
            <v>EB</v>
          </cell>
          <cell r="V13786">
            <v>44</v>
          </cell>
        </row>
        <row r="13787">
          <cell r="A13787" t="str">
            <v>SKANDERBORG</v>
          </cell>
          <cell r="C13787" t="str">
            <v>TELETAXI</v>
          </cell>
          <cell r="I13787" t="str">
            <v>Ture</v>
          </cell>
          <cell r="V13787">
            <v>1</v>
          </cell>
        </row>
        <row r="13788">
          <cell r="A13788" t="str">
            <v>SKANDERBORG</v>
          </cell>
          <cell r="C13788" t="str">
            <v>TELETAXI</v>
          </cell>
          <cell r="I13788" t="str">
            <v>Rejselængde</v>
          </cell>
          <cell r="V13788">
            <v>9</v>
          </cell>
        </row>
        <row r="13789">
          <cell r="A13789" t="str">
            <v>SKANDERBORG</v>
          </cell>
          <cell r="C13789" t="str">
            <v>TELETAXI</v>
          </cell>
          <cell r="I13789" t="str">
            <v>Passagerer</v>
          </cell>
          <cell r="V13789">
            <v>1</v>
          </cell>
        </row>
        <row r="13790">
          <cell r="A13790" t="str">
            <v>SKANDERBORG</v>
          </cell>
          <cell r="C13790" t="str">
            <v>TELETAXI</v>
          </cell>
          <cell r="I13790" t="str">
            <v>Netto</v>
          </cell>
          <cell r="V13790">
            <v>480.44</v>
          </cell>
        </row>
        <row r="13791">
          <cell r="A13791" t="str">
            <v>SKANDERBORG</v>
          </cell>
          <cell r="C13791" t="str">
            <v>TELETAXI</v>
          </cell>
          <cell r="I13791" t="str">
            <v>Adm.omk</v>
          </cell>
          <cell r="V13791">
            <v>96.47999999999999</v>
          </cell>
        </row>
        <row r="13792">
          <cell r="A13792" t="str">
            <v>SKANDERBORG</v>
          </cell>
          <cell r="C13792" t="str">
            <v>TELETAXI</v>
          </cell>
          <cell r="I13792" t="str">
            <v>EB</v>
          </cell>
          <cell r="V13792">
            <v>0</v>
          </cell>
        </row>
        <row r="13793">
          <cell r="A13793" t="str">
            <v>SKANDERBORG</v>
          </cell>
          <cell r="C13793" t="str">
            <v>TELETAXI</v>
          </cell>
          <cell r="I13793" t="str">
            <v>Ture</v>
          </cell>
          <cell r="V13793">
            <v>3</v>
          </cell>
        </row>
        <row r="13794">
          <cell r="A13794" t="str">
            <v>SKANDERBORG</v>
          </cell>
          <cell r="C13794" t="str">
            <v>TELETAXI</v>
          </cell>
          <cell r="I13794" t="str">
            <v>Rejselængde</v>
          </cell>
          <cell r="V13794">
            <v>29</v>
          </cell>
        </row>
        <row r="13795">
          <cell r="A13795" t="str">
            <v>SKANDERBORG</v>
          </cell>
          <cell r="C13795" t="str">
            <v>TELETAXI</v>
          </cell>
          <cell r="I13795" t="str">
            <v>Passagerer</v>
          </cell>
          <cell r="V13795">
            <v>4</v>
          </cell>
        </row>
        <row r="13796">
          <cell r="A13796" t="str">
            <v>SKANDERBORG</v>
          </cell>
          <cell r="C13796" t="str">
            <v>TELETAXI</v>
          </cell>
          <cell r="I13796" t="str">
            <v>Netto</v>
          </cell>
          <cell r="V13796">
            <v>12895.07</v>
          </cell>
        </row>
        <row r="13797">
          <cell r="A13797" t="str">
            <v>SKANDERBORG</v>
          </cell>
          <cell r="C13797" t="str">
            <v>TELETAXI</v>
          </cell>
          <cell r="I13797" t="str">
            <v>Adm.omk</v>
          </cell>
          <cell r="V13797">
            <v>3698.4000000000005</v>
          </cell>
        </row>
        <row r="13798">
          <cell r="A13798" t="str">
            <v>SKANDERBORG</v>
          </cell>
          <cell r="C13798" t="str">
            <v>TELETAXI</v>
          </cell>
          <cell r="I13798" t="str">
            <v>EB</v>
          </cell>
          <cell r="V13798">
            <v>4350</v>
          </cell>
        </row>
        <row r="13799">
          <cell r="A13799" t="str">
            <v>SKANDERBORG</v>
          </cell>
          <cell r="C13799" t="str">
            <v>TELETAXI</v>
          </cell>
          <cell r="I13799" t="str">
            <v>Ture</v>
          </cell>
          <cell r="V13799">
            <v>115</v>
          </cell>
        </row>
        <row r="13800">
          <cell r="A13800" t="str">
            <v>SKANDERBORG</v>
          </cell>
          <cell r="C13800" t="str">
            <v>TELETAXI</v>
          </cell>
          <cell r="I13800" t="str">
            <v>Rejselængde</v>
          </cell>
          <cell r="V13800">
            <v>865</v>
          </cell>
        </row>
        <row r="13801">
          <cell r="A13801" t="str">
            <v>SKANDERBORG</v>
          </cell>
          <cell r="C13801" t="str">
            <v>TELETAXI</v>
          </cell>
          <cell r="I13801" t="str">
            <v>Passagerer</v>
          </cell>
          <cell r="V13801">
            <v>122</v>
          </cell>
        </row>
        <row r="13802">
          <cell r="A13802" t="str">
            <v>SKANDERBORG</v>
          </cell>
          <cell r="C13802" t="str">
            <v>TELETAXI</v>
          </cell>
          <cell r="I13802" t="str">
            <v>Netto</v>
          </cell>
          <cell r="V13802">
            <v>372.24</v>
          </cell>
        </row>
        <row r="13803">
          <cell r="A13803" t="str">
            <v>SKANDERBORG</v>
          </cell>
          <cell r="C13803" t="str">
            <v>TELETAXI</v>
          </cell>
          <cell r="I13803" t="str">
            <v>Adm.omk</v>
          </cell>
          <cell r="V13803">
            <v>128.63999999999999</v>
          </cell>
        </row>
        <row r="13804">
          <cell r="A13804" t="str">
            <v>SKANDERBORG</v>
          </cell>
          <cell r="C13804" t="str">
            <v>TELETAXI</v>
          </cell>
          <cell r="I13804" t="str">
            <v>EB</v>
          </cell>
          <cell r="V13804">
            <v>112</v>
          </cell>
        </row>
        <row r="13805">
          <cell r="A13805" t="str">
            <v>SKANDERBORG</v>
          </cell>
          <cell r="C13805" t="str">
            <v>TELETAXI</v>
          </cell>
          <cell r="I13805" t="str">
            <v>Ture</v>
          </cell>
          <cell r="V13805">
            <v>4</v>
          </cell>
        </row>
        <row r="13806">
          <cell r="A13806" t="str">
            <v>SKANDERBORG</v>
          </cell>
          <cell r="C13806" t="str">
            <v>TELETAXI</v>
          </cell>
          <cell r="I13806" t="str">
            <v>Rejselængde</v>
          </cell>
          <cell r="V13806">
            <v>23</v>
          </cell>
        </row>
        <row r="13807">
          <cell r="A13807" t="str">
            <v>SKANDERBORG</v>
          </cell>
          <cell r="C13807" t="str">
            <v>TELETAXI</v>
          </cell>
          <cell r="I13807" t="str">
            <v>Passagerer</v>
          </cell>
          <cell r="V13807">
            <v>4</v>
          </cell>
        </row>
        <row r="13808">
          <cell r="A13808" t="str">
            <v>SKANDERBORG</v>
          </cell>
          <cell r="C13808" t="str">
            <v>TELETAXI</v>
          </cell>
          <cell r="I13808" t="str">
            <v>Netto</v>
          </cell>
          <cell r="V13808">
            <v>2106.1799999999998</v>
          </cell>
        </row>
        <row r="13809">
          <cell r="A13809" t="str">
            <v>SKANDERBORG</v>
          </cell>
          <cell r="C13809" t="str">
            <v>TELETAXI</v>
          </cell>
          <cell r="I13809" t="str">
            <v>Adm.omk</v>
          </cell>
          <cell r="V13809">
            <v>482.40000000000003</v>
          </cell>
        </row>
        <row r="13810">
          <cell r="A13810" t="str">
            <v>SKANDERBORG</v>
          </cell>
          <cell r="C13810" t="str">
            <v>TELETAXI</v>
          </cell>
          <cell r="I13810" t="str">
            <v>EB</v>
          </cell>
          <cell r="V13810">
            <v>0</v>
          </cell>
        </row>
        <row r="13811">
          <cell r="A13811" t="str">
            <v>SKANDERBORG</v>
          </cell>
          <cell r="C13811" t="str">
            <v>TELETAXI</v>
          </cell>
          <cell r="I13811" t="str">
            <v>Ture</v>
          </cell>
          <cell r="V13811">
            <v>15</v>
          </cell>
        </row>
        <row r="13812">
          <cell r="A13812" t="str">
            <v>SKANDERBORG</v>
          </cell>
          <cell r="C13812" t="str">
            <v>TELETAXI</v>
          </cell>
          <cell r="I13812" t="str">
            <v>Rejselængde</v>
          </cell>
          <cell r="V13812">
            <v>120</v>
          </cell>
        </row>
        <row r="13813">
          <cell r="A13813" t="str">
            <v>SKANDERBORG</v>
          </cell>
          <cell r="C13813" t="str">
            <v>TELETAXI</v>
          </cell>
          <cell r="I13813" t="str">
            <v>Passagerer</v>
          </cell>
          <cell r="V13813">
            <v>15</v>
          </cell>
        </row>
        <row r="13814">
          <cell r="A13814" t="str">
            <v>SKANDERBORG</v>
          </cell>
          <cell r="C13814" t="str">
            <v>TELETAXI</v>
          </cell>
          <cell r="I13814" t="str">
            <v>Netto</v>
          </cell>
          <cell r="V13814">
            <v>119.61</v>
          </cell>
        </row>
        <row r="13815">
          <cell r="A13815" t="str">
            <v>SKANDERBORG</v>
          </cell>
          <cell r="C13815" t="str">
            <v>TELETAXI</v>
          </cell>
          <cell r="I13815" t="str">
            <v>Adm.omk</v>
          </cell>
          <cell r="V13815">
            <v>32.159999999999997</v>
          </cell>
        </row>
        <row r="13816">
          <cell r="A13816" t="str">
            <v>SKANDERBORG</v>
          </cell>
          <cell r="C13816" t="str">
            <v>TELETAXI</v>
          </cell>
          <cell r="I13816" t="str">
            <v>EB</v>
          </cell>
          <cell r="V13816">
            <v>0</v>
          </cell>
        </row>
        <row r="13817">
          <cell r="A13817" t="str">
            <v>SKANDERBORG</v>
          </cell>
          <cell r="C13817" t="str">
            <v>TELETAXI</v>
          </cell>
          <cell r="I13817" t="str">
            <v>Ture</v>
          </cell>
          <cell r="V13817">
            <v>1</v>
          </cell>
        </row>
        <row r="13818">
          <cell r="A13818" t="str">
            <v>SKANDERBORG</v>
          </cell>
          <cell r="C13818" t="str">
            <v>TELETAXI</v>
          </cell>
          <cell r="I13818" t="str">
            <v>Rejselængde</v>
          </cell>
          <cell r="V13818">
            <v>8</v>
          </cell>
        </row>
        <row r="13819">
          <cell r="A13819" t="str">
            <v>SKANDERBORG</v>
          </cell>
          <cell r="C13819" t="str">
            <v>TELETAXI</v>
          </cell>
          <cell r="I13819" t="str">
            <v>Passagerer</v>
          </cell>
          <cell r="V13819">
            <v>1</v>
          </cell>
        </row>
        <row r="13820">
          <cell r="A13820" t="str">
            <v>SKANDERBORG</v>
          </cell>
          <cell r="C13820" t="str">
            <v>TELETAXI</v>
          </cell>
          <cell r="I13820" t="str">
            <v>Netto</v>
          </cell>
          <cell r="V13820">
            <v>3450.33</v>
          </cell>
        </row>
        <row r="13821">
          <cell r="A13821" t="str">
            <v>SKANDERBORG</v>
          </cell>
          <cell r="C13821" t="str">
            <v>TELETAXI</v>
          </cell>
          <cell r="I13821" t="str">
            <v>Adm.omk</v>
          </cell>
          <cell r="V13821">
            <v>964.8</v>
          </cell>
        </row>
        <row r="13822">
          <cell r="A13822" t="str">
            <v>SKANDERBORG</v>
          </cell>
          <cell r="C13822" t="str">
            <v>TELETAXI</v>
          </cell>
          <cell r="I13822" t="str">
            <v>EB</v>
          </cell>
          <cell r="V13822">
            <v>936</v>
          </cell>
        </row>
        <row r="13823">
          <cell r="A13823" t="str">
            <v>SKANDERBORG</v>
          </cell>
          <cell r="C13823" t="str">
            <v>TELETAXI</v>
          </cell>
          <cell r="I13823" t="str">
            <v>Ture</v>
          </cell>
          <cell r="V13823">
            <v>30</v>
          </cell>
        </row>
        <row r="13824">
          <cell r="A13824" t="str">
            <v>SKANDERBORG</v>
          </cell>
          <cell r="C13824" t="str">
            <v>TELETAXI</v>
          </cell>
          <cell r="I13824" t="str">
            <v>Rejselængde</v>
          </cell>
          <cell r="V13824">
            <v>190</v>
          </cell>
        </row>
        <row r="13825">
          <cell r="A13825" t="str">
            <v>SKANDERBORG</v>
          </cell>
          <cell r="C13825" t="str">
            <v>TELETAXI</v>
          </cell>
          <cell r="I13825" t="str">
            <v>Passagerer</v>
          </cell>
          <cell r="V13825">
            <v>34</v>
          </cell>
        </row>
        <row r="13826">
          <cell r="A13826" t="str">
            <v>SKANDERBORG</v>
          </cell>
          <cell r="C13826" t="str">
            <v>TELETAXI</v>
          </cell>
          <cell r="I13826" t="str">
            <v>Netto</v>
          </cell>
          <cell r="V13826">
            <v>106996.79000000001</v>
          </cell>
        </row>
        <row r="13827">
          <cell r="A13827" t="str">
            <v>SKANDERBORG</v>
          </cell>
          <cell r="C13827" t="str">
            <v>TELETAXI</v>
          </cell>
          <cell r="I13827" t="str">
            <v>Adm.omk</v>
          </cell>
          <cell r="V13827">
            <v>22672.800000000003</v>
          </cell>
        </row>
        <row r="13828">
          <cell r="A13828" t="str">
            <v>SKANDERBORG</v>
          </cell>
          <cell r="C13828" t="str">
            <v>TELETAXI</v>
          </cell>
          <cell r="I13828" t="str">
            <v>EB</v>
          </cell>
          <cell r="V13828">
            <v>1336</v>
          </cell>
        </row>
        <row r="13829">
          <cell r="A13829" t="str">
            <v>SKANDERBORG</v>
          </cell>
          <cell r="C13829" t="str">
            <v>TELETAXI</v>
          </cell>
          <cell r="I13829" t="str">
            <v>Ture</v>
          </cell>
          <cell r="V13829">
            <v>705</v>
          </cell>
        </row>
        <row r="13830">
          <cell r="A13830" t="str">
            <v>SKANDERBORG</v>
          </cell>
          <cell r="C13830" t="str">
            <v>TELETAXI</v>
          </cell>
          <cell r="I13830" t="str">
            <v>Rejselængde</v>
          </cell>
          <cell r="V13830">
            <v>5758</v>
          </cell>
        </row>
        <row r="13831">
          <cell r="A13831" t="str">
            <v>SKANDERBORG</v>
          </cell>
          <cell r="C13831" t="str">
            <v>TELETAXI</v>
          </cell>
          <cell r="I13831" t="str">
            <v>Passagerer</v>
          </cell>
          <cell r="V13831">
            <v>755</v>
          </cell>
        </row>
        <row r="13832">
          <cell r="A13832" t="str">
            <v>SKANDERBORG</v>
          </cell>
          <cell r="C13832" t="str">
            <v>TELETAXI</v>
          </cell>
          <cell r="I13832" t="str">
            <v>Netto</v>
          </cell>
          <cell r="V13832">
            <v>546.06999999999994</v>
          </cell>
        </row>
        <row r="13833">
          <cell r="A13833" t="str">
            <v>SKANDERBORG</v>
          </cell>
          <cell r="C13833" t="str">
            <v>TELETAXI</v>
          </cell>
          <cell r="I13833" t="str">
            <v>Adm.omk</v>
          </cell>
          <cell r="V13833">
            <v>64.319999999999993</v>
          </cell>
        </row>
        <row r="13834">
          <cell r="A13834" t="str">
            <v>SKANDERBORG</v>
          </cell>
          <cell r="C13834" t="str">
            <v>TELETAXI</v>
          </cell>
          <cell r="I13834" t="str">
            <v>EB</v>
          </cell>
          <cell r="V13834">
            <v>0</v>
          </cell>
        </row>
        <row r="13835">
          <cell r="A13835" t="str">
            <v>SKANDERBORG</v>
          </cell>
          <cell r="C13835" t="str">
            <v>TELETAXI</v>
          </cell>
          <cell r="I13835" t="str">
            <v>Ture</v>
          </cell>
          <cell r="V13835">
            <v>2</v>
          </cell>
        </row>
        <row r="13836">
          <cell r="A13836" t="str">
            <v>SKANDERBORG</v>
          </cell>
          <cell r="C13836" t="str">
            <v>TELETAXI</v>
          </cell>
          <cell r="I13836" t="str">
            <v>Rejselængde</v>
          </cell>
          <cell r="V13836">
            <v>34</v>
          </cell>
        </row>
        <row r="13837">
          <cell r="A13837" t="str">
            <v>SKANDERBORG</v>
          </cell>
          <cell r="C13837" t="str">
            <v>TELETAXI</v>
          </cell>
          <cell r="I13837" t="str">
            <v>Passagerer</v>
          </cell>
          <cell r="V13837">
            <v>2</v>
          </cell>
        </row>
        <row r="13838">
          <cell r="A13838" t="str">
            <v>SKANDERBORG</v>
          </cell>
          <cell r="C13838" t="str">
            <v>TELETAXI</v>
          </cell>
          <cell r="I13838" t="str">
            <v>Netto</v>
          </cell>
          <cell r="V13838">
            <v>47.11</v>
          </cell>
        </row>
        <row r="13839">
          <cell r="A13839" t="str">
            <v>SKANDERBORG</v>
          </cell>
          <cell r="C13839" t="str">
            <v>TELETAXI</v>
          </cell>
          <cell r="I13839" t="str">
            <v>Adm.omk</v>
          </cell>
          <cell r="V13839">
            <v>32.159999999999997</v>
          </cell>
        </row>
        <row r="13840">
          <cell r="A13840" t="str">
            <v>SKANDERBORG</v>
          </cell>
          <cell r="C13840" t="str">
            <v>TELETAXI</v>
          </cell>
          <cell r="I13840" t="str">
            <v>EB</v>
          </cell>
          <cell r="V13840">
            <v>0</v>
          </cell>
        </row>
        <row r="13841">
          <cell r="A13841" t="str">
            <v>SKANDERBORG</v>
          </cell>
          <cell r="C13841" t="str">
            <v>TELETAXI</v>
          </cell>
          <cell r="I13841" t="str">
            <v>Ture</v>
          </cell>
          <cell r="V13841">
            <v>1</v>
          </cell>
        </row>
        <row r="13842">
          <cell r="A13842" t="str">
            <v>SKANDERBORG</v>
          </cell>
          <cell r="C13842" t="str">
            <v>TELETAXI</v>
          </cell>
          <cell r="I13842" t="str">
            <v>Rejselængde</v>
          </cell>
          <cell r="V13842">
            <v>0</v>
          </cell>
        </row>
        <row r="13843">
          <cell r="A13843" t="str">
            <v>SKANDERBORG</v>
          </cell>
          <cell r="C13843" t="str">
            <v>TELETAXI</v>
          </cell>
          <cell r="I13843" t="str">
            <v>Passagerer</v>
          </cell>
          <cell r="V13843">
            <v>1</v>
          </cell>
        </row>
        <row r="13844">
          <cell r="A13844" t="str">
            <v>SKANDERBORG</v>
          </cell>
          <cell r="C13844" t="str">
            <v>TELETAXI</v>
          </cell>
          <cell r="I13844" t="str">
            <v>Netto</v>
          </cell>
          <cell r="V13844">
            <v>619.65000000000009</v>
          </cell>
        </row>
        <row r="13845">
          <cell r="A13845" t="str">
            <v>SKANDERBORG</v>
          </cell>
          <cell r="C13845" t="str">
            <v>TELETAXI</v>
          </cell>
          <cell r="I13845" t="str">
            <v>Adm.omk</v>
          </cell>
          <cell r="V13845">
            <v>64.319999999999993</v>
          </cell>
        </row>
        <row r="13846">
          <cell r="A13846" t="str">
            <v>SKANDERBORG</v>
          </cell>
          <cell r="C13846" t="str">
            <v>TELETAXI</v>
          </cell>
          <cell r="I13846" t="str">
            <v>EB</v>
          </cell>
          <cell r="V13846">
            <v>0</v>
          </cell>
        </row>
        <row r="13847">
          <cell r="A13847" t="str">
            <v>SKANDERBORG</v>
          </cell>
          <cell r="C13847" t="str">
            <v>TELETAXI</v>
          </cell>
          <cell r="I13847" t="str">
            <v>Ture</v>
          </cell>
          <cell r="V13847">
            <v>2</v>
          </cell>
        </row>
        <row r="13848">
          <cell r="A13848" t="str">
            <v>SKANDERBORG</v>
          </cell>
          <cell r="C13848" t="str">
            <v>TELETAXI</v>
          </cell>
          <cell r="I13848" t="str">
            <v>Rejselængde</v>
          </cell>
          <cell r="V13848">
            <v>40</v>
          </cell>
        </row>
        <row r="13849">
          <cell r="A13849" t="str">
            <v>SKANDERBORG</v>
          </cell>
          <cell r="C13849" t="str">
            <v>TELETAXI</v>
          </cell>
          <cell r="I13849" t="str">
            <v>Passagerer</v>
          </cell>
          <cell r="V13849">
            <v>4</v>
          </cell>
        </row>
        <row r="13850">
          <cell r="A13850" t="str">
            <v>SKANDERBORG</v>
          </cell>
          <cell r="C13850" t="str">
            <v>TELETAXI</v>
          </cell>
          <cell r="I13850" t="str">
            <v>Netto</v>
          </cell>
          <cell r="V13850">
            <v>16730.41</v>
          </cell>
        </row>
        <row r="13851">
          <cell r="A13851" t="str">
            <v>SKANDERBORG</v>
          </cell>
          <cell r="C13851" t="str">
            <v>TELETAXI</v>
          </cell>
          <cell r="I13851" t="str">
            <v>Adm.omk</v>
          </cell>
          <cell r="V13851">
            <v>2186.88</v>
          </cell>
        </row>
        <row r="13852">
          <cell r="A13852" t="str">
            <v>SKANDERBORG</v>
          </cell>
          <cell r="C13852" t="str">
            <v>TELETAXI</v>
          </cell>
          <cell r="I13852" t="str">
            <v>EB</v>
          </cell>
          <cell r="V13852">
            <v>68</v>
          </cell>
        </row>
        <row r="13853">
          <cell r="A13853" t="str">
            <v>SKANDERBORG</v>
          </cell>
          <cell r="C13853" t="str">
            <v>TELETAXI</v>
          </cell>
          <cell r="I13853" t="str">
            <v>Ture</v>
          </cell>
          <cell r="V13853">
            <v>68</v>
          </cell>
        </row>
        <row r="13854">
          <cell r="A13854" t="str">
            <v>SKANDERBORG</v>
          </cell>
          <cell r="C13854" t="str">
            <v>TELETAXI</v>
          </cell>
          <cell r="I13854" t="str">
            <v>Rejselængde</v>
          </cell>
          <cell r="V13854">
            <v>1278</v>
          </cell>
        </row>
        <row r="13855">
          <cell r="A13855" t="str">
            <v>SKANDERBORG</v>
          </cell>
          <cell r="C13855" t="str">
            <v>TELETAXI</v>
          </cell>
          <cell r="I13855" t="str">
            <v>Passagerer</v>
          </cell>
          <cell r="V13855">
            <v>68</v>
          </cell>
        </row>
        <row r="13856">
          <cell r="A13856" t="str">
            <v>SKANDERBORG</v>
          </cell>
          <cell r="C13856" t="str">
            <v>TELETAXI</v>
          </cell>
          <cell r="I13856" t="str">
            <v>Netto</v>
          </cell>
          <cell r="V13856">
            <v>6402.65</v>
          </cell>
        </row>
        <row r="13857">
          <cell r="A13857" t="str">
            <v>SKANDERBORG</v>
          </cell>
          <cell r="C13857" t="str">
            <v>TELETAXI</v>
          </cell>
          <cell r="I13857" t="str">
            <v>Adm.omk</v>
          </cell>
          <cell r="V13857">
            <v>643.19999999999993</v>
          </cell>
        </row>
        <row r="13858">
          <cell r="A13858" t="str">
            <v>SKANDERBORG</v>
          </cell>
          <cell r="C13858" t="str">
            <v>TELETAXI</v>
          </cell>
          <cell r="I13858" t="str">
            <v>EB</v>
          </cell>
          <cell r="V13858">
            <v>78</v>
          </cell>
        </row>
        <row r="13859">
          <cell r="A13859" t="str">
            <v>SKANDERBORG</v>
          </cell>
          <cell r="C13859" t="str">
            <v>TELETAXI</v>
          </cell>
          <cell r="I13859" t="str">
            <v>Ture</v>
          </cell>
          <cell r="V13859">
            <v>20</v>
          </cell>
        </row>
        <row r="13860">
          <cell r="A13860" t="str">
            <v>SKANDERBORG</v>
          </cell>
          <cell r="C13860" t="str">
            <v>TELETAXI</v>
          </cell>
          <cell r="I13860" t="str">
            <v>Rejselængde</v>
          </cell>
          <cell r="V13860">
            <v>432</v>
          </cell>
        </row>
        <row r="13861">
          <cell r="A13861" t="str">
            <v>SKANDERBORG</v>
          </cell>
          <cell r="C13861" t="str">
            <v>TELETAXI</v>
          </cell>
          <cell r="I13861" t="str">
            <v>Passagerer</v>
          </cell>
          <cell r="V13861">
            <v>20</v>
          </cell>
        </row>
        <row r="13862">
          <cell r="A13862" t="str">
            <v>SKANDERBORG</v>
          </cell>
          <cell r="C13862" t="str">
            <v>TELETAXI</v>
          </cell>
          <cell r="I13862" t="str">
            <v>Netto</v>
          </cell>
          <cell r="V13862">
            <v>19857.010000000002</v>
          </cell>
        </row>
        <row r="13863">
          <cell r="A13863" t="str">
            <v>SKANDERBORG</v>
          </cell>
          <cell r="C13863" t="str">
            <v>TELETAXI</v>
          </cell>
          <cell r="I13863" t="str">
            <v>Adm.omk</v>
          </cell>
          <cell r="V13863">
            <v>2444.1600000000003</v>
          </cell>
        </row>
        <row r="13864">
          <cell r="A13864" t="str">
            <v>SKANDERBORG</v>
          </cell>
          <cell r="C13864" t="str">
            <v>TELETAXI</v>
          </cell>
          <cell r="I13864" t="str">
            <v>EB</v>
          </cell>
          <cell r="V13864">
            <v>3190</v>
          </cell>
        </row>
        <row r="13865">
          <cell r="A13865" t="str">
            <v>SKANDERBORG</v>
          </cell>
          <cell r="C13865" t="str">
            <v>TELETAXI</v>
          </cell>
          <cell r="I13865" t="str">
            <v>Ture</v>
          </cell>
          <cell r="V13865">
            <v>76</v>
          </cell>
        </row>
        <row r="13866">
          <cell r="A13866" t="str">
            <v>SKANDERBORG</v>
          </cell>
          <cell r="C13866" t="str">
            <v>TELETAXI</v>
          </cell>
          <cell r="I13866" t="str">
            <v>Rejselængde</v>
          </cell>
          <cell r="V13866">
            <v>1421</v>
          </cell>
        </row>
        <row r="13867">
          <cell r="A13867" t="str">
            <v>SKANDERBORG</v>
          </cell>
          <cell r="C13867" t="str">
            <v>TELETAXI</v>
          </cell>
          <cell r="I13867" t="str">
            <v>Passagerer</v>
          </cell>
          <cell r="V13867">
            <v>90</v>
          </cell>
        </row>
        <row r="13868">
          <cell r="A13868" t="str">
            <v>SKANDERBORG</v>
          </cell>
          <cell r="C13868" t="str">
            <v>TELETAXI</v>
          </cell>
          <cell r="I13868" t="str">
            <v>Netto</v>
          </cell>
          <cell r="V13868">
            <v>2020.2</v>
          </cell>
        </row>
        <row r="13869">
          <cell r="A13869" t="str">
            <v>SKANDERBORG</v>
          </cell>
          <cell r="C13869" t="str">
            <v>TELETAXI</v>
          </cell>
          <cell r="I13869" t="str">
            <v>Adm.omk</v>
          </cell>
          <cell r="V13869">
            <v>192.95999999999998</v>
          </cell>
        </row>
        <row r="13870">
          <cell r="A13870" t="str">
            <v>SKANDERBORG</v>
          </cell>
          <cell r="C13870" t="str">
            <v>TELETAXI</v>
          </cell>
          <cell r="I13870" t="str">
            <v>EB</v>
          </cell>
          <cell r="V13870">
            <v>83</v>
          </cell>
        </row>
        <row r="13871">
          <cell r="A13871" t="str">
            <v>SKANDERBORG</v>
          </cell>
          <cell r="C13871" t="str">
            <v>TELETAXI</v>
          </cell>
          <cell r="I13871" t="str">
            <v>Ture</v>
          </cell>
          <cell r="V13871">
            <v>6</v>
          </cell>
        </row>
        <row r="13872">
          <cell r="A13872" t="str">
            <v>SKANDERBORG</v>
          </cell>
          <cell r="C13872" t="str">
            <v>TELETAXI</v>
          </cell>
          <cell r="I13872" t="str">
            <v>Rejselængde</v>
          </cell>
          <cell r="V13872">
            <v>87</v>
          </cell>
        </row>
        <row r="13873">
          <cell r="A13873" t="str">
            <v>SKANDERBORG</v>
          </cell>
          <cell r="C13873" t="str">
            <v>TELETAXI</v>
          </cell>
          <cell r="I13873" t="str">
            <v>Passagerer</v>
          </cell>
          <cell r="V13873">
            <v>7</v>
          </cell>
        </row>
        <row r="13874">
          <cell r="A13874" t="str">
            <v>SKANDERBORG</v>
          </cell>
          <cell r="C13874" t="str">
            <v>TELETAXI</v>
          </cell>
          <cell r="I13874" t="str">
            <v>Netto</v>
          </cell>
          <cell r="V13874">
            <v>895.84999999999991</v>
          </cell>
        </row>
        <row r="13875">
          <cell r="A13875" t="str">
            <v>SKANDERBORG</v>
          </cell>
          <cell r="C13875" t="str">
            <v>TELETAXI</v>
          </cell>
          <cell r="I13875" t="str">
            <v>Adm.omk</v>
          </cell>
          <cell r="V13875">
            <v>128.63999999999999</v>
          </cell>
        </row>
        <row r="13876">
          <cell r="A13876" t="str">
            <v>SKANDERBORG</v>
          </cell>
          <cell r="C13876" t="str">
            <v>TELETAXI</v>
          </cell>
          <cell r="I13876" t="str">
            <v>EB</v>
          </cell>
          <cell r="V13876">
            <v>44</v>
          </cell>
        </row>
        <row r="13877">
          <cell r="A13877" t="str">
            <v>SKANDERBORG</v>
          </cell>
          <cell r="C13877" t="str">
            <v>TELETAXI</v>
          </cell>
          <cell r="I13877" t="str">
            <v>Ture</v>
          </cell>
          <cell r="V13877">
            <v>4</v>
          </cell>
        </row>
        <row r="13878">
          <cell r="A13878" t="str">
            <v>SKANDERBORG</v>
          </cell>
          <cell r="C13878" t="str">
            <v>TELETAXI</v>
          </cell>
          <cell r="I13878" t="str">
            <v>Rejselængde</v>
          </cell>
          <cell r="V13878">
            <v>77</v>
          </cell>
        </row>
        <row r="13879">
          <cell r="A13879" t="str">
            <v>SKANDERBORG</v>
          </cell>
          <cell r="C13879" t="str">
            <v>TELETAXI</v>
          </cell>
          <cell r="I13879" t="str">
            <v>Passagerer</v>
          </cell>
          <cell r="V13879">
            <v>4</v>
          </cell>
        </row>
        <row r="13880">
          <cell r="A13880" t="str">
            <v>SKANDERBORG</v>
          </cell>
          <cell r="C13880" t="str">
            <v>TELETAXI</v>
          </cell>
          <cell r="I13880" t="str">
            <v>Netto</v>
          </cell>
          <cell r="V13880">
            <v>26080.87</v>
          </cell>
        </row>
        <row r="13881">
          <cell r="A13881" t="str">
            <v>SKANDERBORG</v>
          </cell>
          <cell r="C13881" t="str">
            <v>TELETAXI</v>
          </cell>
          <cell r="I13881" t="str">
            <v>Adm.omk</v>
          </cell>
          <cell r="V13881">
            <v>3827.04</v>
          </cell>
        </row>
        <row r="13882">
          <cell r="A13882" t="str">
            <v>SKANDERBORG</v>
          </cell>
          <cell r="C13882" t="str">
            <v>TELETAXI</v>
          </cell>
          <cell r="I13882" t="str">
            <v>EB</v>
          </cell>
          <cell r="V13882">
            <v>34</v>
          </cell>
        </row>
        <row r="13883">
          <cell r="A13883" t="str">
            <v>SKANDERBORG</v>
          </cell>
          <cell r="C13883" t="str">
            <v>TELETAXI</v>
          </cell>
          <cell r="I13883" t="str">
            <v>Ture</v>
          </cell>
          <cell r="V13883">
            <v>119</v>
          </cell>
        </row>
        <row r="13884">
          <cell r="A13884" t="str">
            <v>SKANDERBORG</v>
          </cell>
          <cell r="C13884" t="str">
            <v>TELETAXI</v>
          </cell>
          <cell r="I13884" t="str">
            <v>Rejselængde</v>
          </cell>
          <cell r="V13884">
            <v>1681</v>
          </cell>
        </row>
        <row r="13885">
          <cell r="A13885" t="str">
            <v>SKANDERBORG</v>
          </cell>
          <cell r="C13885" t="str">
            <v>TELETAXI</v>
          </cell>
          <cell r="I13885" t="str">
            <v>Passagerer</v>
          </cell>
          <cell r="V13885">
            <v>137</v>
          </cell>
        </row>
        <row r="13886">
          <cell r="A13886" t="str">
            <v>SKANDERBORG</v>
          </cell>
          <cell r="C13886" t="str">
            <v>TELETAXI</v>
          </cell>
          <cell r="I13886" t="str">
            <v>Netto</v>
          </cell>
          <cell r="V13886">
            <v>176.7</v>
          </cell>
        </row>
        <row r="13887">
          <cell r="A13887" t="str">
            <v>SKANDERBORG</v>
          </cell>
          <cell r="C13887" t="str">
            <v>TELETAXI</v>
          </cell>
          <cell r="I13887" t="str">
            <v>Adm.omk</v>
          </cell>
          <cell r="V13887">
            <v>32.159999999999997</v>
          </cell>
        </row>
        <row r="13888">
          <cell r="A13888" t="str">
            <v>SKANDERBORG</v>
          </cell>
          <cell r="C13888" t="str">
            <v>TELETAXI</v>
          </cell>
          <cell r="I13888" t="str">
            <v>EB</v>
          </cell>
          <cell r="V13888">
            <v>0</v>
          </cell>
        </row>
        <row r="13889">
          <cell r="A13889" t="str">
            <v>SKANDERBORG</v>
          </cell>
          <cell r="C13889" t="str">
            <v>TELETAXI</v>
          </cell>
          <cell r="I13889" t="str">
            <v>Ture</v>
          </cell>
          <cell r="V13889">
            <v>1</v>
          </cell>
        </row>
        <row r="13890">
          <cell r="A13890" t="str">
            <v>SKANDERBORG</v>
          </cell>
          <cell r="C13890" t="str">
            <v>TELETAXI</v>
          </cell>
          <cell r="I13890" t="str">
            <v>Rejselængde</v>
          </cell>
          <cell r="V13890">
            <v>11</v>
          </cell>
        </row>
        <row r="13891">
          <cell r="A13891" t="str">
            <v>SKANDERBORG</v>
          </cell>
          <cell r="C13891" t="str">
            <v>TELETAXI</v>
          </cell>
          <cell r="I13891" t="str">
            <v>Passagerer</v>
          </cell>
          <cell r="V13891">
            <v>1</v>
          </cell>
        </row>
        <row r="13892">
          <cell r="A13892" t="str">
            <v>SKANDERBORG</v>
          </cell>
          <cell r="C13892" t="str">
            <v>TELETAXI</v>
          </cell>
          <cell r="I13892" t="str">
            <v>Netto</v>
          </cell>
          <cell r="V13892">
            <v>182.47</v>
          </cell>
        </row>
        <row r="13893">
          <cell r="A13893" t="str">
            <v>SKANDERBORG</v>
          </cell>
          <cell r="C13893" t="str">
            <v>TELETAXI</v>
          </cell>
          <cell r="I13893" t="str">
            <v>Adm.omk</v>
          </cell>
          <cell r="V13893">
            <v>32.159999999999997</v>
          </cell>
        </row>
        <row r="13894">
          <cell r="A13894" t="str">
            <v>SKANDERBORG</v>
          </cell>
          <cell r="C13894" t="str">
            <v>TELETAXI</v>
          </cell>
          <cell r="I13894" t="str">
            <v>EB</v>
          </cell>
          <cell r="V13894">
            <v>0</v>
          </cell>
        </row>
        <row r="13895">
          <cell r="A13895" t="str">
            <v>SKANDERBORG</v>
          </cell>
          <cell r="C13895" t="str">
            <v>TELETAXI</v>
          </cell>
          <cell r="I13895" t="str">
            <v>Ture</v>
          </cell>
          <cell r="V13895">
            <v>1</v>
          </cell>
        </row>
        <row r="13896">
          <cell r="A13896" t="str">
            <v>SKANDERBORG</v>
          </cell>
          <cell r="C13896" t="str">
            <v>TELETAXI</v>
          </cell>
          <cell r="I13896" t="str">
            <v>Rejselængde</v>
          </cell>
          <cell r="V13896">
            <v>14</v>
          </cell>
        </row>
        <row r="13897">
          <cell r="A13897" t="str">
            <v>SKANDERBORG</v>
          </cell>
          <cell r="C13897" t="str">
            <v>TELETAXI</v>
          </cell>
          <cell r="I13897" t="str">
            <v>Passagerer</v>
          </cell>
          <cell r="V13897">
            <v>1</v>
          </cell>
        </row>
        <row r="13898">
          <cell r="A13898" t="str">
            <v>SKANDERBORG</v>
          </cell>
          <cell r="C13898" t="str">
            <v>TELETAXI</v>
          </cell>
          <cell r="I13898" t="str">
            <v>Netto</v>
          </cell>
          <cell r="V13898">
            <v>1002.83</v>
          </cell>
        </row>
        <row r="13899">
          <cell r="A13899" t="str">
            <v>SKANDERBORG</v>
          </cell>
          <cell r="C13899" t="str">
            <v>TELETAXI</v>
          </cell>
          <cell r="I13899" t="str">
            <v>Adm.omk</v>
          </cell>
          <cell r="V13899">
            <v>32.159999999999997</v>
          </cell>
        </row>
        <row r="13900">
          <cell r="A13900" t="str">
            <v>SKANDERBORG</v>
          </cell>
          <cell r="C13900" t="str">
            <v>TELETAXI</v>
          </cell>
          <cell r="I13900" t="str">
            <v>EB</v>
          </cell>
          <cell r="V13900">
            <v>68</v>
          </cell>
        </row>
        <row r="13901">
          <cell r="A13901" t="str">
            <v>SKANDERBORG</v>
          </cell>
          <cell r="C13901" t="str">
            <v>TELETAXI</v>
          </cell>
          <cell r="I13901" t="str">
            <v>Ture</v>
          </cell>
          <cell r="V13901">
            <v>1</v>
          </cell>
        </row>
        <row r="13902">
          <cell r="A13902" t="str">
            <v>SKANDERBORG</v>
          </cell>
          <cell r="C13902" t="str">
            <v>TELETAXI</v>
          </cell>
          <cell r="I13902" t="str">
            <v>Rejselængde</v>
          </cell>
          <cell r="V13902">
            <v>12</v>
          </cell>
        </row>
        <row r="13903">
          <cell r="A13903" t="str">
            <v>SKANDERBORG</v>
          </cell>
          <cell r="C13903" t="str">
            <v>TELETAXI</v>
          </cell>
          <cell r="I13903" t="str">
            <v>Passagerer</v>
          </cell>
          <cell r="V13903">
            <v>2</v>
          </cell>
        </row>
        <row r="13904">
          <cell r="A13904" t="str">
            <v>SKANDERBORG</v>
          </cell>
          <cell r="C13904" t="str">
            <v>TELETAXI</v>
          </cell>
          <cell r="I13904" t="str">
            <v>Netto</v>
          </cell>
          <cell r="V13904">
            <v>20331.849999999995</v>
          </cell>
        </row>
        <row r="13905">
          <cell r="A13905" t="str">
            <v>SKANDERBORG</v>
          </cell>
          <cell r="C13905" t="str">
            <v>TELETAXI</v>
          </cell>
          <cell r="I13905" t="str">
            <v>Adm.omk</v>
          </cell>
          <cell r="V13905">
            <v>3151.68</v>
          </cell>
        </row>
        <row r="13906">
          <cell r="A13906" t="str">
            <v>SKANDERBORG</v>
          </cell>
          <cell r="C13906" t="str">
            <v>TELETAXI</v>
          </cell>
          <cell r="I13906" t="str">
            <v>EB</v>
          </cell>
          <cell r="V13906">
            <v>3818</v>
          </cell>
        </row>
        <row r="13907">
          <cell r="A13907" t="str">
            <v>SKANDERBORG</v>
          </cell>
          <cell r="C13907" t="str">
            <v>TELETAXI</v>
          </cell>
          <cell r="I13907" t="str">
            <v>Ture</v>
          </cell>
          <cell r="V13907">
            <v>98</v>
          </cell>
        </row>
        <row r="13908">
          <cell r="A13908" t="str">
            <v>SKANDERBORG</v>
          </cell>
          <cell r="C13908" t="str">
            <v>TELETAXI</v>
          </cell>
          <cell r="I13908" t="str">
            <v>Rejselængde</v>
          </cell>
          <cell r="V13908">
            <v>1594</v>
          </cell>
        </row>
        <row r="13909">
          <cell r="A13909" t="str">
            <v>SKANDERBORG</v>
          </cell>
          <cell r="C13909" t="str">
            <v>TELETAXI</v>
          </cell>
          <cell r="I13909" t="str">
            <v>Passagerer</v>
          </cell>
          <cell r="V13909">
            <v>106</v>
          </cell>
        </row>
        <row r="13910">
          <cell r="A13910" t="str">
            <v>SKANDERBORG</v>
          </cell>
          <cell r="C13910" t="str">
            <v>TELETAXI</v>
          </cell>
          <cell r="I13910" t="str">
            <v>Netto</v>
          </cell>
          <cell r="V13910">
            <v>251769.86</v>
          </cell>
        </row>
        <row r="13911">
          <cell r="A13911" t="str">
            <v>SKANDERBORG</v>
          </cell>
          <cell r="C13911" t="str">
            <v>TELETAXI</v>
          </cell>
          <cell r="I13911" t="str">
            <v>Adm.omk</v>
          </cell>
          <cell r="V13911">
            <v>34893.599999999999</v>
          </cell>
        </row>
        <row r="13912">
          <cell r="A13912" t="str">
            <v>SKANDERBORG</v>
          </cell>
          <cell r="C13912" t="str">
            <v>TELETAXI</v>
          </cell>
          <cell r="I13912" t="str">
            <v>EB</v>
          </cell>
          <cell r="V13912">
            <v>2372</v>
          </cell>
        </row>
        <row r="13913">
          <cell r="A13913" t="str">
            <v>SKANDERBORG</v>
          </cell>
          <cell r="C13913" t="str">
            <v>TELETAXI</v>
          </cell>
          <cell r="I13913" t="str">
            <v>Ture</v>
          </cell>
          <cell r="V13913">
            <v>1085</v>
          </cell>
        </row>
        <row r="13914">
          <cell r="A13914" t="str">
            <v>SKANDERBORG</v>
          </cell>
          <cell r="C13914" t="str">
            <v>TELETAXI</v>
          </cell>
          <cell r="I13914" t="str">
            <v>Rejselængde</v>
          </cell>
          <cell r="V13914">
            <v>16589</v>
          </cell>
        </row>
        <row r="13915">
          <cell r="A13915" t="str">
            <v>SKANDERBORG</v>
          </cell>
          <cell r="C13915" t="str">
            <v>TELETAXI</v>
          </cell>
          <cell r="I13915" t="str">
            <v>Passagerer</v>
          </cell>
          <cell r="V13915">
            <v>1148</v>
          </cell>
        </row>
        <row r="13916">
          <cell r="A13916" t="str">
            <v>SKANDERBORG</v>
          </cell>
          <cell r="C13916" t="str">
            <v>HANDICAP</v>
          </cell>
          <cell r="I13916" t="str">
            <v>Netto</v>
          </cell>
          <cell r="V13916">
            <v>328.68</v>
          </cell>
        </row>
        <row r="13917">
          <cell r="A13917" t="str">
            <v>SKANDERBORG</v>
          </cell>
          <cell r="C13917" t="str">
            <v>HANDICAP</v>
          </cell>
          <cell r="I13917" t="str">
            <v>Adm.omk</v>
          </cell>
          <cell r="V13917">
            <v>0</v>
          </cell>
        </row>
        <row r="13918">
          <cell r="A13918" t="str">
            <v>SKANDERBORG</v>
          </cell>
          <cell r="C13918" t="str">
            <v>HANDICAP</v>
          </cell>
          <cell r="I13918" t="str">
            <v>EB</v>
          </cell>
          <cell r="V13918">
            <v>552</v>
          </cell>
        </row>
        <row r="13919">
          <cell r="A13919" t="str">
            <v>SKANDERBORG</v>
          </cell>
          <cell r="C13919" t="str">
            <v>HANDICAP</v>
          </cell>
          <cell r="I13919" t="str">
            <v>Ture</v>
          </cell>
          <cell r="V13919">
            <v>1</v>
          </cell>
        </row>
        <row r="13920">
          <cell r="A13920" t="str">
            <v>SKANDERBORG</v>
          </cell>
          <cell r="C13920" t="str">
            <v>HANDICAP</v>
          </cell>
          <cell r="I13920" t="str">
            <v>Rejselængde</v>
          </cell>
          <cell r="V13920">
            <v>92</v>
          </cell>
        </row>
        <row r="13921">
          <cell r="A13921" t="str">
            <v>SKANDERBORG</v>
          </cell>
          <cell r="C13921" t="str">
            <v>HANDICAP</v>
          </cell>
          <cell r="I13921" t="str">
            <v>Passagerer</v>
          </cell>
          <cell r="V13921">
            <v>2</v>
          </cell>
        </row>
        <row r="13922">
          <cell r="A13922" t="str">
            <v>SKANDERBORG</v>
          </cell>
          <cell r="C13922" t="str">
            <v>HANDICAP</v>
          </cell>
          <cell r="I13922" t="str">
            <v>Netto</v>
          </cell>
          <cell r="V13922">
            <v>534.67000000000007</v>
          </cell>
        </row>
        <row r="13923">
          <cell r="A13923" t="str">
            <v>SKANDERBORG</v>
          </cell>
          <cell r="C13923" t="str">
            <v>HANDICAP</v>
          </cell>
          <cell r="I13923" t="str">
            <v>Adm.omk</v>
          </cell>
          <cell r="V13923">
            <v>0</v>
          </cell>
        </row>
        <row r="13924">
          <cell r="A13924" t="str">
            <v>SKANDERBORG</v>
          </cell>
          <cell r="C13924" t="str">
            <v>HANDICAP</v>
          </cell>
          <cell r="I13924" t="str">
            <v>EB</v>
          </cell>
          <cell r="V13924">
            <v>400</v>
          </cell>
        </row>
        <row r="13925">
          <cell r="A13925" t="str">
            <v>SKANDERBORG</v>
          </cell>
          <cell r="C13925" t="str">
            <v>HANDICAP</v>
          </cell>
          <cell r="I13925" t="str">
            <v>Ture</v>
          </cell>
          <cell r="V13925">
            <v>2</v>
          </cell>
        </row>
        <row r="13926">
          <cell r="A13926" t="str">
            <v>SKANDERBORG</v>
          </cell>
          <cell r="C13926" t="str">
            <v>HANDICAP</v>
          </cell>
          <cell r="I13926" t="str">
            <v>Rejselængde</v>
          </cell>
          <cell r="V13926">
            <v>100</v>
          </cell>
        </row>
        <row r="13927">
          <cell r="A13927" t="str">
            <v>SKANDERBORG</v>
          </cell>
          <cell r="C13927" t="str">
            <v>HANDICAP</v>
          </cell>
          <cell r="I13927" t="str">
            <v>Passagerer</v>
          </cell>
          <cell r="V13927">
            <v>2</v>
          </cell>
        </row>
        <row r="13928">
          <cell r="A13928" t="str">
            <v>SKANDERBORG</v>
          </cell>
          <cell r="C13928" t="str">
            <v>HANDICAP</v>
          </cell>
          <cell r="I13928" t="str">
            <v>Netto</v>
          </cell>
          <cell r="V13928">
            <v>2106.62</v>
          </cell>
        </row>
        <row r="13929">
          <cell r="A13929" t="str">
            <v>SKANDERBORG</v>
          </cell>
          <cell r="C13929" t="str">
            <v>HANDICAP</v>
          </cell>
          <cell r="I13929" t="str">
            <v>Adm.omk</v>
          </cell>
          <cell r="V13929">
            <v>0</v>
          </cell>
        </row>
        <row r="13930">
          <cell r="A13930" t="str">
            <v>SKANDERBORG</v>
          </cell>
          <cell r="C13930" t="str">
            <v>HANDICAP</v>
          </cell>
          <cell r="I13930" t="str">
            <v>EB</v>
          </cell>
          <cell r="V13930">
            <v>1006</v>
          </cell>
        </row>
        <row r="13931">
          <cell r="A13931" t="str">
            <v>SKANDERBORG</v>
          </cell>
          <cell r="C13931" t="str">
            <v>HANDICAP</v>
          </cell>
          <cell r="I13931" t="str">
            <v>Ture</v>
          </cell>
          <cell r="V13931">
            <v>4</v>
          </cell>
        </row>
        <row r="13932">
          <cell r="A13932" t="str">
            <v>SKANDERBORG</v>
          </cell>
          <cell r="C13932" t="str">
            <v>HANDICAP</v>
          </cell>
          <cell r="I13932" t="str">
            <v>Rejselængde</v>
          </cell>
          <cell r="V13932">
            <v>220</v>
          </cell>
        </row>
        <row r="13933">
          <cell r="A13933" t="str">
            <v>SKANDERBORG</v>
          </cell>
          <cell r="C13933" t="str">
            <v>HANDICAP</v>
          </cell>
          <cell r="I13933" t="str">
            <v>Passagerer</v>
          </cell>
          <cell r="V13933">
            <v>5</v>
          </cell>
        </row>
        <row r="13934">
          <cell r="A13934" t="str">
            <v>SKANDERBORG</v>
          </cell>
          <cell r="C13934" t="str">
            <v>HANDICAP</v>
          </cell>
          <cell r="I13934" t="str">
            <v>Netto</v>
          </cell>
          <cell r="V13934">
            <v>1944.4</v>
          </cell>
        </row>
        <row r="13935">
          <cell r="A13935" t="str">
            <v>SKANDERBORG</v>
          </cell>
          <cell r="C13935" t="str">
            <v>HANDICAP</v>
          </cell>
          <cell r="I13935" t="str">
            <v>Adm.omk</v>
          </cell>
          <cell r="V13935">
            <v>0</v>
          </cell>
        </row>
        <row r="13936">
          <cell r="A13936" t="str">
            <v>SKANDERBORG</v>
          </cell>
          <cell r="C13936" t="str">
            <v>HANDICAP</v>
          </cell>
          <cell r="I13936" t="str">
            <v>EB</v>
          </cell>
          <cell r="V13936">
            <v>468</v>
          </cell>
        </row>
        <row r="13937">
          <cell r="A13937" t="str">
            <v>SKANDERBORG</v>
          </cell>
          <cell r="C13937" t="str">
            <v>HANDICAP</v>
          </cell>
          <cell r="I13937" t="str">
            <v>Ture</v>
          </cell>
          <cell r="V13937">
            <v>2</v>
          </cell>
        </row>
        <row r="13938">
          <cell r="A13938" t="str">
            <v>SKANDERBORG</v>
          </cell>
          <cell r="C13938" t="str">
            <v>HANDICAP</v>
          </cell>
          <cell r="I13938" t="str">
            <v>Rejselængde</v>
          </cell>
          <cell r="V13938">
            <v>117</v>
          </cell>
        </row>
        <row r="13939">
          <cell r="A13939" t="str">
            <v>SKANDERBORG</v>
          </cell>
          <cell r="C13939" t="str">
            <v>HANDICAP</v>
          </cell>
          <cell r="I13939" t="str">
            <v>Passagerer</v>
          </cell>
          <cell r="V13939">
            <v>3</v>
          </cell>
        </row>
        <row r="13940">
          <cell r="A13940" t="str">
            <v>SKANDERBORG</v>
          </cell>
          <cell r="C13940" t="str">
            <v>HANDICAP</v>
          </cell>
          <cell r="I13940" t="str">
            <v>Netto</v>
          </cell>
          <cell r="V13940">
            <v>4426.51</v>
          </cell>
        </row>
        <row r="13941">
          <cell r="A13941" t="str">
            <v>SKANDERBORG</v>
          </cell>
          <cell r="C13941" t="str">
            <v>HANDICAP</v>
          </cell>
          <cell r="I13941" t="str">
            <v>Adm.omk</v>
          </cell>
          <cell r="V13941">
            <v>0</v>
          </cell>
        </row>
        <row r="13942">
          <cell r="A13942" t="str">
            <v>SKANDERBORG</v>
          </cell>
          <cell r="C13942" t="str">
            <v>HANDICAP</v>
          </cell>
          <cell r="I13942" t="str">
            <v>EB</v>
          </cell>
          <cell r="V13942">
            <v>2324</v>
          </cell>
        </row>
        <row r="13943">
          <cell r="A13943" t="str">
            <v>SKANDERBORG</v>
          </cell>
          <cell r="C13943" t="str">
            <v>HANDICAP</v>
          </cell>
          <cell r="I13943" t="str">
            <v>Ture</v>
          </cell>
          <cell r="V13943">
            <v>8</v>
          </cell>
        </row>
        <row r="13944">
          <cell r="A13944" t="str">
            <v>SKANDERBORG</v>
          </cell>
          <cell r="C13944" t="str">
            <v>HANDICAP</v>
          </cell>
          <cell r="I13944" t="str">
            <v>Rejselængde</v>
          </cell>
          <cell r="V13944">
            <v>481</v>
          </cell>
        </row>
        <row r="13945">
          <cell r="A13945" t="str">
            <v>SKANDERBORG</v>
          </cell>
          <cell r="C13945" t="str">
            <v>HANDICAP</v>
          </cell>
          <cell r="I13945" t="str">
            <v>Passagerer</v>
          </cell>
          <cell r="V13945">
            <v>12</v>
          </cell>
        </row>
        <row r="13946">
          <cell r="A13946" t="str">
            <v>SKANDERBORG</v>
          </cell>
          <cell r="C13946" t="str">
            <v>HANDICAP</v>
          </cell>
          <cell r="I13946" t="str">
            <v>Netto</v>
          </cell>
          <cell r="V13946">
            <v>1867.67</v>
          </cell>
        </row>
        <row r="13947">
          <cell r="A13947" t="str">
            <v>SKANDERBORG</v>
          </cell>
          <cell r="C13947" t="str">
            <v>HANDICAP</v>
          </cell>
          <cell r="I13947" t="str">
            <v>Adm.omk</v>
          </cell>
          <cell r="V13947">
            <v>0</v>
          </cell>
        </row>
        <row r="13948">
          <cell r="A13948" t="str">
            <v>SKANDERBORG</v>
          </cell>
          <cell r="C13948" t="str">
            <v>HANDICAP</v>
          </cell>
          <cell r="I13948" t="str">
            <v>EB</v>
          </cell>
          <cell r="V13948">
            <v>600</v>
          </cell>
        </row>
        <row r="13949">
          <cell r="A13949" t="str">
            <v>SKANDERBORG</v>
          </cell>
          <cell r="C13949" t="str">
            <v>HANDICAP</v>
          </cell>
          <cell r="I13949" t="str">
            <v>Ture</v>
          </cell>
          <cell r="V13949">
            <v>1</v>
          </cell>
        </row>
        <row r="13950">
          <cell r="A13950" t="str">
            <v>SKANDERBORG</v>
          </cell>
          <cell r="C13950" t="str">
            <v>HANDICAP</v>
          </cell>
          <cell r="I13950" t="str">
            <v>Rejselængde</v>
          </cell>
          <cell r="V13950">
            <v>100</v>
          </cell>
        </row>
        <row r="13951">
          <cell r="A13951" t="str">
            <v>SKANDERBORG</v>
          </cell>
          <cell r="C13951" t="str">
            <v>HANDICAP</v>
          </cell>
          <cell r="I13951" t="str">
            <v>Passagerer</v>
          </cell>
          <cell r="V13951">
            <v>2</v>
          </cell>
        </row>
        <row r="13952">
          <cell r="A13952" t="str">
            <v>SKANDERBORG</v>
          </cell>
          <cell r="C13952" t="str">
            <v>HANDICAP</v>
          </cell>
          <cell r="I13952" t="str">
            <v>Netto</v>
          </cell>
          <cell r="V13952">
            <v>5203.45</v>
          </cell>
        </row>
        <row r="13953">
          <cell r="A13953" t="str">
            <v>SKANDERBORG</v>
          </cell>
          <cell r="C13953" t="str">
            <v>HANDICAP</v>
          </cell>
          <cell r="I13953" t="str">
            <v>Adm.omk</v>
          </cell>
          <cell r="V13953">
            <v>0</v>
          </cell>
        </row>
        <row r="13954">
          <cell r="A13954" t="str">
            <v>SKANDERBORG</v>
          </cell>
          <cell r="C13954" t="str">
            <v>HANDICAP</v>
          </cell>
          <cell r="I13954" t="str">
            <v>EB</v>
          </cell>
          <cell r="V13954">
            <v>2125</v>
          </cell>
        </row>
        <row r="13955">
          <cell r="A13955" t="str">
            <v>SKANDERBORG</v>
          </cell>
          <cell r="C13955" t="str">
            <v>HANDICAP</v>
          </cell>
          <cell r="I13955" t="str">
            <v>Ture</v>
          </cell>
          <cell r="V13955">
            <v>4</v>
          </cell>
        </row>
        <row r="13956">
          <cell r="A13956" t="str">
            <v>SKANDERBORG</v>
          </cell>
          <cell r="C13956" t="str">
            <v>HANDICAP</v>
          </cell>
          <cell r="I13956" t="str">
            <v>Rejselængde</v>
          </cell>
          <cell r="V13956">
            <v>374</v>
          </cell>
        </row>
        <row r="13957">
          <cell r="A13957" t="str">
            <v>SKANDERBORG</v>
          </cell>
          <cell r="C13957" t="str">
            <v>HANDICAP</v>
          </cell>
          <cell r="I13957" t="str">
            <v>Passagerer</v>
          </cell>
          <cell r="V13957">
            <v>6</v>
          </cell>
        </row>
        <row r="13958">
          <cell r="A13958" t="str">
            <v>SKANDERBORG</v>
          </cell>
          <cell r="C13958" t="str">
            <v>HANDICAP</v>
          </cell>
          <cell r="I13958" t="str">
            <v>Netto</v>
          </cell>
          <cell r="V13958">
            <v>1051.97</v>
          </cell>
        </row>
        <row r="13959">
          <cell r="A13959" t="str">
            <v>SKANDERBORG</v>
          </cell>
          <cell r="C13959" t="str">
            <v>HANDICAP</v>
          </cell>
          <cell r="I13959" t="str">
            <v>Adm.omk</v>
          </cell>
          <cell r="V13959">
            <v>0</v>
          </cell>
        </row>
        <row r="13960">
          <cell r="A13960" t="str">
            <v>SKANDERBORG</v>
          </cell>
          <cell r="C13960" t="str">
            <v>HANDICAP</v>
          </cell>
          <cell r="I13960" t="str">
            <v>EB</v>
          </cell>
          <cell r="V13960">
            <v>400</v>
          </cell>
        </row>
        <row r="13961">
          <cell r="A13961" t="str">
            <v>SKANDERBORG</v>
          </cell>
          <cell r="C13961" t="str">
            <v>HANDICAP</v>
          </cell>
          <cell r="I13961" t="str">
            <v>Ture</v>
          </cell>
          <cell r="V13961">
            <v>1</v>
          </cell>
        </row>
        <row r="13962">
          <cell r="A13962" t="str">
            <v>SKANDERBORG</v>
          </cell>
          <cell r="C13962" t="str">
            <v>HANDICAP</v>
          </cell>
          <cell r="I13962" t="str">
            <v>Rejselængde</v>
          </cell>
          <cell r="V13962">
            <v>100</v>
          </cell>
        </row>
        <row r="13963">
          <cell r="A13963" t="str">
            <v>SKANDERBORG</v>
          </cell>
          <cell r="C13963" t="str">
            <v>HANDICAP</v>
          </cell>
          <cell r="I13963" t="str">
            <v>Passagerer</v>
          </cell>
          <cell r="V13963">
            <v>1</v>
          </cell>
        </row>
        <row r="13964">
          <cell r="A13964" t="str">
            <v>SKANDERBORG</v>
          </cell>
          <cell r="C13964" t="str">
            <v>HANDICAP</v>
          </cell>
          <cell r="I13964" t="str">
            <v>Netto</v>
          </cell>
          <cell r="V13964">
            <v>1455.3600000000001</v>
          </cell>
        </row>
        <row r="13965">
          <cell r="A13965" t="str">
            <v>SKANDERBORG</v>
          </cell>
          <cell r="C13965" t="str">
            <v>HANDICAP</v>
          </cell>
          <cell r="I13965" t="str">
            <v>Adm.omk</v>
          </cell>
          <cell r="V13965">
            <v>0</v>
          </cell>
        </row>
        <row r="13966">
          <cell r="A13966" t="str">
            <v>SKANDERBORG</v>
          </cell>
          <cell r="C13966" t="str">
            <v>HANDICAP</v>
          </cell>
          <cell r="I13966" t="str">
            <v>EB</v>
          </cell>
          <cell r="V13966">
            <v>296</v>
          </cell>
        </row>
        <row r="13967">
          <cell r="A13967" t="str">
            <v>SKANDERBORG</v>
          </cell>
          <cell r="C13967" t="str">
            <v>HANDICAP</v>
          </cell>
          <cell r="I13967" t="str">
            <v>Ture</v>
          </cell>
          <cell r="V13967">
            <v>2</v>
          </cell>
        </row>
        <row r="13968">
          <cell r="A13968" t="str">
            <v>SKANDERBORG</v>
          </cell>
          <cell r="C13968" t="str">
            <v>HANDICAP</v>
          </cell>
          <cell r="I13968" t="str">
            <v>Rejselængde</v>
          </cell>
          <cell r="V13968">
            <v>74</v>
          </cell>
        </row>
        <row r="13969">
          <cell r="A13969" t="str">
            <v>SKANDERBORG</v>
          </cell>
          <cell r="C13969" t="str">
            <v>HANDICAP</v>
          </cell>
          <cell r="I13969" t="str">
            <v>Passagerer</v>
          </cell>
          <cell r="V13969">
            <v>4</v>
          </cell>
        </row>
        <row r="13970">
          <cell r="A13970" t="str">
            <v>SKANDERBORG</v>
          </cell>
          <cell r="C13970" t="str">
            <v>HANDICAP</v>
          </cell>
          <cell r="I13970" t="str">
            <v>Netto</v>
          </cell>
          <cell r="V13970">
            <v>827.56999999999994</v>
          </cell>
        </row>
        <row r="13971">
          <cell r="A13971" t="str">
            <v>SKANDERBORG</v>
          </cell>
          <cell r="C13971" t="str">
            <v>HANDICAP</v>
          </cell>
          <cell r="I13971" t="str">
            <v>Adm.omk</v>
          </cell>
          <cell r="V13971">
            <v>0</v>
          </cell>
        </row>
        <row r="13972">
          <cell r="A13972" t="str">
            <v>SKANDERBORG</v>
          </cell>
          <cell r="C13972" t="str">
            <v>HANDICAP</v>
          </cell>
          <cell r="I13972" t="str">
            <v>EB</v>
          </cell>
          <cell r="V13972">
            <v>376</v>
          </cell>
        </row>
        <row r="13973">
          <cell r="A13973" t="str">
            <v>SKANDERBORG</v>
          </cell>
          <cell r="C13973" t="str">
            <v>HANDICAP</v>
          </cell>
          <cell r="I13973" t="str">
            <v>Ture</v>
          </cell>
          <cell r="V13973">
            <v>2</v>
          </cell>
        </row>
        <row r="13974">
          <cell r="A13974" t="str">
            <v>SKANDERBORG</v>
          </cell>
          <cell r="C13974" t="str">
            <v>HANDICAP</v>
          </cell>
          <cell r="I13974" t="str">
            <v>Rejselængde</v>
          </cell>
          <cell r="V13974">
            <v>94</v>
          </cell>
        </row>
        <row r="13975">
          <cell r="A13975" t="str">
            <v>SKANDERBORG</v>
          </cell>
          <cell r="C13975" t="str">
            <v>HANDICAP</v>
          </cell>
          <cell r="I13975" t="str">
            <v>Passagerer</v>
          </cell>
          <cell r="V13975">
            <v>2</v>
          </cell>
        </row>
        <row r="13976">
          <cell r="A13976" t="str">
            <v>SKANDERBORG</v>
          </cell>
          <cell r="C13976" t="str">
            <v>HANDICAP</v>
          </cell>
          <cell r="I13976" t="str">
            <v>Netto</v>
          </cell>
          <cell r="V13976">
            <v>15932.580000000002</v>
          </cell>
        </row>
        <row r="13977">
          <cell r="A13977" t="str">
            <v>SKANDERBORG</v>
          </cell>
          <cell r="C13977" t="str">
            <v>HANDICAP</v>
          </cell>
          <cell r="I13977" t="str">
            <v>Adm.omk</v>
          </cell>
          <cell r="V13977">
            <v>0</v>
          </cell>
        </row>
        <row r="13978">
          <cell r="A13978" t="str">
            <v>SKANDERBORG</v>
          </cell>
          <cell r="C13978" t="str">
            <v>HANDICAP</v>
          </cell>
          <cell r="I13978" t="str">
            <v>EB</v>
          </cell>
          <cell r="V13978">
            <v>3758</v>
          </cell>
        </row>
        <row r="13979">
          <cell r="A13979" t="str">
            <v>SKANDERBORG</v>
          </cell>
          <cell r="C13979" t="str">
            <v>HANDICAP</v>
          </cell>
          <cell r="I13979" t="str">
            <v>Ture</v>
          </cell>
          <cell r="V13979">
            <v>24</v>
          </cell>
        </row>
        <row r="13980">
          <cell r="A13980" t="str">
            <v>SKANDERBORG</v>
          </cell>
          <cell r="C13980" t="str">
            <v>HANDICAP</v>
          </cell>
          <cell r="I13980" t="str">
            <v>Rejselængde</v>
          </cell>
          <cell r="V13980">
            <v>910</v>
          </cell>
        </row>
        <row r="13981">
          <cell r="A13981" t="str">
            <v>SKANDERBORG</v>
          </cell>
          <cell r="C13981" t="str">
            <v>HANDICAP</v>
          </cell>
          <cell r="I13981" t="str">
            <v>Passagerer</v>
          </cell>
          <cell r="V13981">
            <v>25</v>
          </cell>
        </row>
        <row r="13982">
          <cell r="A13982" t="str">
            <v>SKANDERBORG</v>
          </cell>
          <cell r="C13982" t="str">
            <v>HANDICAP</v>
          </cell>
          <cell r="I13982" t="str">
            <v>Netto</v>
          </cell>
          <cell r="V13982">
            <v>2053.44</v>
          </cell>
        </row>
        <row r="13983">
          <cell r="A13983" t="str">
            <v>SKANDERBORG</v>
          </cell>
          <cell r="C13983" t="str">
            <v>HANDICAP</v>
          </cell>
          <cell r="I13983" t="str">
            <v>Adm.omk</v>
          </cell>
          <cell r="V13983">
            <v>0</v>
          </cell>
        </row>
        <row r="13984">
          <cell r="A13984" t="str">
            <v>SKANDERBORG</v>
          </cell>
          <cell r="C13984" t="str">
            <v>HANDICAP</v>
          </cell>
          <cell r="I13984" t="str">
            <v>EB</v>
          </cell>
          <cell r="V13984">
            <v>1534</v>
          </cell>
        </row>
        <row r="13985">
          <cell r="A13985" t="str">
            <v>SKANDERBORG</v>
          </cell>
          <cell r="C13985" t="str">
            <v>HANDICAP</v>
          </cell>
          <cell r="I13985" t="str">
            <v>Ture</v>
          </cell>
          <cell r="V13985">
            <v>5</v>
          </cell>
        </row>
        <row r="13986">
          <cell r="A13986" t="str">
            <v>SKANDERBORG</v>
          </cell>
          <cell r="C13986" t="str">
            <v>HANDICAP</v>
          </cell>
          <cell r="I13986" t="str">
            <v>Rejselængde</v>
          </cell>
          <cell r="V13986">
            <v>239</v>
          </cell>
        </row>
        <row r="13987">
          <cell r="A13987" t="str">
            <v>SKANDERBORG</v>
          </cell>
          <cell r="C13987" t="str">
            <v>HANDICAP</v>
          </cell>
          <cell r="I13987" t="str">
            <v>Passagerer</v>
          </cell>
          <cell r="V13987">
            <v>10</v>
          </cell>
        </row>
        <row r="13988">
          <cell r="A13988" t="str">
            <v>SKANDERBORG</v>
          </cell>
          <cell r="C13988" t="str">
            <v>HANDICAP</v>
          </cell>
          <cell r="I13988" t="str">
            <v>Netto</v>
          </cell>
          <cell r="V13988">
            <v>1019.31</v>
          </cell>
        </row>
        <row r="13989">
          <cell r="A13989" t="str">
            <v>SKANDERBORG</v>
          </cell>
          <cell r="C13989" t="str">
            <v>HANDICAP</v>
          </cell>
          <cell r="I13989" t="str">
            <v>Adm.omk</v>
          </cell>
          <cell r="V13989">
            <v>0</v>
          </cell>
        </row>
        <row r="13990">
          <cell r="A13990" t="str">
            <v>SKANDERBORG</v>
          </cell>
          <cell r="C13990" t="str">
            <v>HANDICAP</v>
          </cell>
          <cell r="I13990" t="str">
            <v>EB</v>
          </cell>
          <cell r="V13990">
            <v>672</v>
          </cell>
        </row>
        <row r="13991">
          <cell r="A13991" t="str">
            <v>SKANDERBORG</v>
          </cell>
          <cell r="C13991" t="str">
            <v>HANDICAP</v>
          </cell>
          <cell r="I13991" t="str">
            <v>Ture</v>
          </cell>
          <cell r="V13991">
            <v>3</v>
          </cell>
        </row>
        <row r="13992">
          <cell r="A13992" t="str">
            <v>SKANDERBORG</v>
          </cell>
          <cell r="C13992" t="str">
            <v>HANDICAP</v>
          </cell>
          <cell r="I13992" t="str">
            <v>Rejselængde</v>
          </cell>
          <cell r="V13992">
            <v>168</v>
          </cell>
        </row>
        <row r="13993">
          <cell r="A13993" t="str">
            <v>SKANDERBORG</v>
          </cell>
          <cell r="C13993" t="str">
            <v>HANDICAP</v>
          </cell>
          <cell r="I13993" t="str">
            <v>Passagerer</v>
          </cell>
          <cell r="V13993">
            <v>3</v>
          </cell>
        </row>
        <row r="13994">
          <cell r="A13994" t="str">
            <v>SKANDERBORG</v>
          </cell>
          <cell r="C13994" t="str">
            <v>HANDICAP</v>
          </cell>
          <cell r="I13994" t="str">
            <v>Netto</v>
          </cell>
          <cell r="V13994">
            <v>2944.7599999999998</v>
          </cell>
        </row>
        <row r="13995">
          <cell r="A13995" t="str">
            <v>SKANDERBORG</v>
          </cell>
          <cell r="C13995" t="str">
            <v>HANDICAP</v>
          </cell>
          <cell r="I13995" t="str">
            <v>Adm.omk</v>
          </cell>
          <cell r="V13995">
            <v>0</v>
          </cell>
        </row>
        <row r="13996">
          <cell r="A13996" t="str">
            <v>SKANDERBORG</v>
          </cell>
          <cell r="C13996" t="str">
            <v>HANDICAP</v>
          </cell>
          <cell r="I13996" t="str">
            <v>EB</v>
          </cell>
          <cell r="V13996">
            <v>1148</v>
          </cell>
        </row>
        <row r="13997">
          <cell r="A13997" t="str">
            <v>SKANDERBORG</v>
          </cell>
          <cell r="C13997" t="str">
            <v>HANDICAP</v>
          </cell>
          <cell r="I13997" t="str">
            <v>Ture</v>
          </cell>
          <cell r="V13997">
            <v>5</v>
          </cell>
        </row>
        <row r="13998">
          <cell r="A13998" t="str">
            <v>SKANDERBORG</v>
          </cell>
          <cell r="C13998" t="str">
            <v>HANDICAP</v>
          </cell>
          <cell r="I13998" t="str">
            <v>Rejselængde</v>
          </cell>
          <cell r="V13998">
            <v>264</v>
          </cell>
        </row>
        <row r="13999">
          <cell r="A13999" t="str">
            <v>SKANDERBORG</v>
          </cell>
          <cell r="C13999" t="str">
            <v>HANDICAP</v>
          </cell>
          <cell r="I13999" t="str">
            <v>Passagerer</v>
          </cell>
          <cell r="V13999">
            <v>7</v>
          </cell>
        </row>
        <row r="14000">
          <cell r="A14000" t="str">
            <v>SKANDERBORG</v>
          </cell>
          <cell r="C14000" t="str">
            <v>HANDICAP</v>
          </cell>
          <cell r="I14000" t="str">
            <v>Netto</v>
          </cell>
          <cell r="V14000">
            <v>4121.03</v>
          </cell>
        </row>
        <row r="14001">
          <cell r="A14001" t="str">
            <v>SKANDERBORG</v>
          </cell>
          <cell r="C14001" t="str">
            <v>HANDICAP</v>
          </cell>
          <cell r="I14001" t="str">
            <v>Adm.omk</v>
          </cell>
          <cell r="V14001">
            <v>0</v>
          </cell>
        </row>
        <row r="14002">
          <cell r="A14002" t="str">
            <v>SKANDERBORG</v>
          </cell>
          <cell r="C14002" t="str">
            <v>HANDICAP</v>
          </cell>
          <cell r="I14002" t="str">
            <v>EB</v>
          </cell>
          <cell r="V14002">
            <v>732</v>
          </cell>
        </row>
        <row r="14003">
          <cell r="A14003" t="str">
            <v>SKANDERBORG</v>
          </cell>
          <cell r="C14003" t="str">
            <v>HANDICAP</v>
          </cell>
          <cell r="I14003" t="str">
            <v>Ture</v>
          </cell>
          <cell r="V14003">
            <v>3</v>
          </cell>
        </row>
        <row r="14004">
          <cell r="A14004" t="str">
            <v>SKANDERBORG</v>
          </cell>
          <cell r="C14004" t="str">
            <v>HANDICAP</v>
          </cell>
          <cell r="I14004" t="str">
            <v>Rejselængde</v>
          </cell>
          <cell r="V14004">
            <v>183</v>
          </cell>
        </row>
        <row r="14005">
          <cell r="A14005" t="str">
            <v>SKANDERBORG</v>
          </cell>
          <cell r="C14005" t="str">
            <v>HANDICAP</v>
          </cell>
          <cell r="I14005" t="str">
            <v>Passagerer</v>
          </cell>
          <cell r="V14005">
            <v>6</v>
          </cell>
        </row>
        <row r="14006">
          <cell r="A14006" t="str">
            <v>SKANDERBORG</v>
          </cell>
          <cell r="C14006" t="str">
            <v>HANDICAP</v>
          </cell>
          <cell r="I14006" t="str">
            <v>Netto</v>
          </cell>
          <cell r="V14006">
            <v>669.35</v>
          </cell>
        </row>
        <row r="14007">
          <cell r="A14007" t="str">
            <v>SKANDERBORG</v>
          </cell>
          <cell r="C14007" t="str">
            <v>HANDICAP</v>
          </cell>
          <cell r="I14007" t="str">
            <v>Adm.omk</v>
          </cell>
          <cell r="V14007">
            <v>0</v>
          </cell>
        </row>
        <row r="14008">
          <cell r="A14008" t="str">
            <v>SKANDERBORG</v>
          </cell>
          <cell r="C14008" t="str">
            <v>HANDICAP</v>
          </cell>
          <cell r="I14008" t="str">
            <v>EB</v>
          </cell>
          <cell r="V14008">
            <v>283</v>
          </cell>
        </row>
        <row r="14009">
          <cell r="A14009" t="str">
            <v>SKANDERBORG</v>
          </cell>
          <cell r="C14009" t="str">
            <v>HANDICAP</v>
          </cell>
          <cell r="I14009" t="str">
            <v>Ture</v>
          </cell>
          <cell r="V14009">
            <v>5</v>
          </cell>
        </row>
        <row r="14010">
          <cell r="A14010" t="str">
            <v>SKANDERBORG</v>
          </cell>
          <cell r="C14010" t="str">
            <v>HANDICAP</v>
          </cell>
          <cell r="I14010" t="str">
            <v>Rejselængde</v>
          </cell>
          <cell r="V14010">
            <v>6</v>
          </cell>
        </row>
        <row r="14011">
          <cell r="A14011" t="str">
            <v>SKANDERBORG</v>
          </cell>
          <cell r="C14011" t="str">
            <v>HANDICAP</v>
          </cell>
          <cell r="I14011" t="str">
            <v>Passagerer</v>
          </cell>
          <cell r="V14011">
            <v>9</v>
          </cell>
        </row>
        <row r="14012">
          <cell r="A14012" t="str">
            <v>SKANDERBORG</v>
          </cell>
          <cell r="C14012" t="str">
            <v>HANDICAP</v>
          </cell>
          <cell r="I14012" t="str">
            <v>Netto</v>
          </cell>
          <cell r="V14012">
            <v>79.09</v>
          </cell>
        </row>
        <row r="14013">
          <cell r="A14013" t="str">
            <v>SKANDERBORG</v>
          </cell>
          <cell r="C14013" t="str">
            <v>HANDICAP</v>
          </cell>
          <cell r="I14013" t="str">
            <v>Adm.omk</v>
          </cell>
          <cell r="V14013">
            <v>0</v>
          </cell>
        </row>
        <row r="14014">
          <cell r="A14014" t="str">
            <v>SKANDERBORG</v>
          </cell>
          <cell r="C14014" t="str">
            <v>HANDICAP</v>
          </cell>
          <cell r="I14014" t="str">
            <v>EB</v>
          </cell>
          <cell r="V14014">
            <v>650</v>
          </cell>
        </row>
        <row r="14015">
          <cell r="A14015" t="str">
            <v>SKANDERBORG</v>
          </cell>
          <cell r="C14015" t="str">
            <v>HANDICAP</v>
          </cell>
          <cell r="I14015" t="str">
            <v>Ture</v>
          </cell>
          <cell r="V14015">
            <v>1</v>
          </cell>
        </row>
        <row r="14016">
          <cell r="A14016" t="str">
            <v>SKANDERBORG</v>
          </cell>
          <cell r="C14016" t="str">
            <v>HANDICAP</v>
          </cell>
          <cell r="I14016" t="str">
            <v>Rejselængde</v>
          </cell>
          <cell r="V14016">
            <v>65</v>
          </cell>
        </row>
        <row r="14017">
          <cell r="A14017" t="str">
            <v>SKANDERBORG</v>
          </cell>
          <cell r="C14017" t="str">
            <v>HANDICAP</v>
          </cell>
          <cell r="I14017" t="str">
            <v>Passagerer</v>
          </cell>
          <cell r="V14017">
            <v>4</v>
          </cell>
        </row>
        <row r="14018">
          <cell r="A14018" t="str">
            <v>SKIVE</v>
          </cell>
          <cell r="C14018" t="str">
            <v>HANDICAP</v>
          </cell>
          <cell r="I14018" t="str">
            <v>Netto</v>
          </cell>
          <cell r="V14018">
            <v>-1053.6099999999999</v>
          </cell>
        </row>
        <row r="14019">
          <cell r="A14019" t="str">
            <v>SKIVE</v>
          </cell>
          <cell r="C14019" t="str">
            <v>HANDICAP</v>
          </cell>
          <cell r="I14019" t="str">
            <v>Adm.omk</v>
          </cell>
          <cell r="V14019">
            <v>0</v>
          </cell>
        </row>
        <row r="14020">
          <cell r="A14020" t="str">
            <v>SKIVE</v>
          </cell>
          <cell r="C14020" t="str">
            <v>HANDICAP</v>
          </cell>
          <cell r="I14020" t="str">
            <v>EB</v>
          </cell>
          <cell r="V14020">
            <v>3660</v>
          </cell>
        </row>
        <row r="14021">
          <cell r="A14021" t="str">
            <v>SKIVE</v>
          </cell>
          <cell r="C14021" t="str">
            <v>HANDICAP</v>
          </cell>
          <cell r="I14021" t="str">
            <v>Ture</v>
          </cell>
          <cell r="V14021">
            <v>2</v>
          </cell>
        </row>
        <row r="14022">
          <cell r="A14022" t="str">
            <v>SKIVE</v>
          </cell>
          <cell r="C14022" t="str">
            <v>HANDICAP</v>
          </cell>
          <cell r="I14022" t="str">
            <v>Rejselængde</v>
          </cell>
          <cell r="V14022">
            <v>420</v>
          </cell>
        </row>
        <row r="14023">
          <cell r="A14023" t="str">
            <v>SKIVE</v>
          </cell>
          <cell r="C14023" t="str">
            <v>HANDICAP</v>
          </cell>
          <cell r="I14023" t="str">
            <v>Passagerer</v>
          </cell>
          <cell r="V14023">
            <v>2</v>
          </cell>
        </row>
        <row r="14024">
          <cell r="A14024" t="str">
            <v>SKIVE</v>
          </cell>
          <cell r="C14024" t="str">
            <v>HANDICAP</v>
          </cell>
          <cell r="I14024" t="str">
            <v>Netto</v>
          </cell>
          <cell r="V14024">
            <v>478.67</v>
          </cell>
        </row>
        <row r="14025">
          <cell r="A14025" t="str">
            <v>SKIVE</v>
          </cell>
          <cell r="C14025" t="str">
            <v>HANDICAP</v>
          </cell>
          <cell r="I14025" t="str">
            <v>Adm.omk</v>
          </cell>
          <cell r="V14025">
            <v>0</v>
          </cell>
        </row>
        <row r="14026">
          <cell r="A14026" t="str">
            <v>SKIVE</v>
          </cell>
          <cell r="C14026" t="str">
            <v>HANDICAP</v>
          </cell>
          <cell r="I14026" t="str">
            <v>EB</v>
          </cell>
          <cell r="V14026">
            <v>0</v>
          </cell>
        </row>
        <row r="14027">
          <cell r="A14027" t="str">
            <v>SKIVE</v>
          </cell>
          <cell r="C14027" t="str">
            <v>HANDICAP</v>
          </cell>
          <cell r="I14027" t="str">
            <v>Ture</v>
          </cell>
          <cell r="V14027">
            <v>1</v>
          </cell>
        </row>
        <row r="14028">
          <cell r="A14028" t="str">
            <v>SKIVE</v>
          </cell>
          <cell r="C14028" t="str">
            <v>HANDICAP</v>
          </cell>
          <cell r="I14028" t="str">
            <v>Rejselængde</v>
          </cell>
          <cell r="V14028">
            <v>86</v>
          </cell>
        </row>
        <row r="14029">
          <cell r="A14029" t="str">
            <v>SKIVE</v>
          </cell>
          <cell r="C14029" t="str">
            <v>HANDICAP</v>
          </cell>
          <cell r="I14029" t="str">
            <v>Passagerer</v>
          </cell>
          <cell r="V14029">
            <v>2</v>
          </cell>
        </row>
        <row r="14030">
          <cell r="A14030" t="str">
            <v>SKIVE</v>
          </cell>
          <cell r="C14030" t="str">
            <v>HANDICAP</v>
          </cell>
          <cell r="I14030" t="str">
            <v>Netto</v>
          </cell>
          <cell r="V14030">
            <v>2685.41</v>
          </cell>
        </row>
        <row r="14031">
          <cell r="A14031" t="str">
            <v>SKIVE</v>
          </cell>
          <cell r="C14031" t="str">
            <v>HANDICAP</v>
          </cell>
          <cell r="I14031" t="str">
            <v>Adm.omk</v>
          </cell>
          <cell r="V14031">
            <v>0</v>
          </cell>
        </row>
        <row r="14032">
          <cell r="A14032" t="str">
            <v>SKIVE</v>
          </cell>
          <cell r="C14032" t="str">
            <v>HANDICAP</v>
          </cell>
          <cell r="I14032" t="str">
            <v>EB</v>
          </cell>
          <cell r="V14032">
            <v>498</v>
          </cell>
        </row>
        <row r="14033">
          <cell r="A14033" t="str">
            <v>SKIVE</v>
          </cell>
          <cell r="C14033" t="str">
            <v>HANDICAP</v>
          </cell>
          <cell r="I14033" t="str">
            <v>Ture</v>
          </cell>
          <cell r="V14033">
            <v>1</v>
          </cell>
        </row>
        <row r="14034">
          <cell r="A14034" t="str">
            <v>SKIVE</v>
          </cell>
          <cell r="C14034" t="str">
            <v>HANDICAP</v>
          </cell>
          <cell r="I14034" t="str">
            <v>Rejselængde</v>
          </cell>
          <cell r="V14034">
            <v>83</v>
          </cell>
        </row>
        <row r="14035">
          <cell r="A14035" t="str">
            <v>SKIVE</v>
          </cell>
          <cell r="C14035" t="str">
            <v>HANDICAP</v>
          </cell>
          <cell r="I14035" t="str">
            <v>Passagerer</v>
          </cell>
          <cell r="V14035">
            <v>2</v>
          </cell>
        </row>
        <row r="14036">
          <cell r="A14036" t="str">
            <v>SKIVE</v>
          </cell>
          <cell r="C14036" t="str">
            <v>HANDICAP</v>
          </cell>
          <cell r="I14036" t="str">
            <v>Netto</v>
          </cell>
          <cell r="V14036">
            <v>819.3</v>
          </cell>
        </row>
        <row r="14037">
          <cell r="A14037" t="str">
            <v>SKIVE</v>
          </cell>
          <cell r="C14037" t="str">
            <v>HANDICAP</v>
          </cell>
          <cell r="I14037" t="str">
            <v>Adm.omk</v>
          </cell>
          <cell r="V14037">
            <v>0</v>
          </cell>
        </row>
        <row r="14038">
          <cell r="A14038" t="str">
            <v>SKIVE</v>
          </cell>
          <cell r="C14038" t="str">
            <v>HANDICAP</v>
          </cell>
          <cell r="I14038" t="str">
            <v>EB</v>
          </cell>
          <cell r="V14038">
            <v>860</v>
          </cell>
        </row>
        <row r="14039">
          <cell r="A14039" t="str">
            <v>SKIVE</v>
          </cell>
          <cell r="C14039" t="str">
            <v>HANDICAP</v>
          </cell>
          <cell r="I14039" t="str">
            <v>Ture</v>
          </cell>
          <cell r="V14039">
            <v>2</v>
          </cell>
        </row>
        <row r="14040">
          <cell r="A14040" t="str">
            <v>SKIVE</v>
          </cell>
          <cell r="C14040" t="str">
            <v>HANDICAP</v>
          </cell>
          <cell r="I14040" t="str">
            <v>Rejselængde</v>
          </cell>
          <cell r="V14040">
            <v>172</v>
          </cell>
        </row>
        <row r="14041">
          <cell r="A14041" t="str">
            <v>SKIVE</v>
          </cell>
          <cell r="C14041" t="str">
            <v>HANDICAP</v>
          </cell>
          <cell r="I14041" t="str">
            <v>Passagerer</v>
          </cell>
          <cell r="V14041">
            <v>3</v>
          </cell>
        </row>
        <row r="14042">
          <cell r="A14042" t="str">
            <v>SKIVE</v>
          </cell>
          <cell r="C14042" t="str">
            <v>HANDICAP</v>
          </cell>
          <cell r="I14042" t="str">
            <v>Netto</v>
          </cell>
          <cell r="V14042">
            <v>1131.8699999999999</v>
          </cell>
        </row>
        <row r="14043">
          <cell r="A14043" t="str">
            <v>SKIVE</v>
          </cell>
          <cell r="C14043" t="str">
            <v>HANDICAP</v>
          </cell>
          <cell r="I14043" t="str">
            <v>Adm.omk</v>
          </cell>
          <cell r="V14043">
            <v>0</v>
          </cell>
        </row>
        <row r="14044">
          <cell r="A14044" t="str">
            <v>SKIVE</v>
          </cell>
          <cell r="C14044" t="str">
            <v>HANDICAP</v>
          </cell>
          <cell r="I14044" t="str">
            <v>EB</v>
          </cell>
          <cell r="V14044">
            <v>340</v>
          </cell>
        </row>
        <row r="14045">
          <cell r="A14045" t="str">
            <v>SKIVE</v>
          </cell>
          <cell r="C14045" t="str">
            <v>HANDICAP</v>
          </cell>
          <cell r="I14045" t="str">
            <v>Ture</v>
          </cell>
          <cell r="V14045">
            <v>1</v>
          </cell>
        </row>
        <row r="14046">
          <cell r="A14046" t="str">
            <v>SKIVE</v>
          </cell>
          <cell r="C14046" t="str">
            <v>HANDICAP</v>
          </cell>
          <cell r="I14046" t="str">
            <v>Rejselængde</v>
          </cell>
          <cell r="V14046">
            <v>85</v>
          </cell>
        </row>
        <row r="14047">
          <cell r="A14047" t="str">
            <v>SKIVE</v>
          </cell>
          <cell r="C14047" t="str">
            <v>HANDICAP</v>
          </cell>
          <cell r="I14047" t="str">
            <v>Passagerer</v>
          </cell>
          <cell r="V14047">
            <v>1</v>
          </cell>
        </row>
        <row r="14048">
          <cell r="A14048" t="str">
            <v>SKIVE</v>
          </cell>
          <cell r="C14048" t="str">
            <v>HANDICAP</v>
          </cell>
          <cell r="I14048" t="str">
            <v>Netto</v>
          </cell>
          <cell r="V14048">
            <v>942.75</v>
          </cell>
        </row>
        <row r="14049">
          <cell r="A14049" t="str">
            <v>SKIVE</v>
          </cell>
          <cell r="C14049" t="str">
            <v>HANDICAP</v>
          </cell>
          <cell r="I14049" t="str">
            <v>Adm.omk</v>
          </cell>
          <cell r="V14049">
            <v>0</v>
          </cell>
        </row>
        <row r="14050">
          <cell r="A14050" t="str">
            <v>SKIVE</v>
          </cell>
          <cell r="C14050" t="str">
            <v>HANDICAP</v>
          </cell>
          <cell r="I14050" t="str">
            <v>EB</v>
          </cell>
          <cell r="V14050">
            <v>236</v>
          </cell>
        </row>
        <row r="14051">
          <cell r="A14051" t="str">
            <v>SKIVE</v>
          </cell>
          <cell r="C14051" t="str">
            <v>HANDICAP</v>
          </cell>
          <cell r="I14051" t="str">
            <v>Ture</v>
          </cell>
          <cell r="V14051">
            <v>1</v>
          </cell>
        </row>
        <row r="14052">
          <cell r="A14052" t="str">
            <v>SKIVE</v>
          </cell>
          <cell r="C14052" t="str">
            <v>HANDICAP</v>
          </cell>
          <cell r="I14052" t="str">
            <v>Rejselængde</v>
          </cell>
          <cell r="V14052">
            <v>59</v>
          </cell>
        </row>
        <row r="14053">
          <cell r="A14053" t="str">
            <v>SKIVE</v>
          </cell>
          <cell r="C14053" t="str">
            <v>HANDICAP</v>
          </cell>
          <cell r="I14053" t="str">
            <v>Passagerer</v>
          </cell>
          <cell r="V14053">
            <v>1</v>
          </cell>
        </row>
        <row r="14054">
          <cell r="A14054" t="str">
            <v>SKIVE</v>
          </cell>
          <cell r="C14054" t="str">
            <v>HANDICAP</v>
          </cell>
          <cell r="I14054" t="str">
            <v>Netto</v>
          </cell>
          <cell r="V14054">
            <v>937.22</v>
          </cell>
        </row>
        <row r="14055">
          <cell r="A14055" t="str">
            <v>SKIVE</v>
          </cell>
          <cell r="C14055" t="str">
            <v>HANDICAP</v>
          </cell>
          <cell r="I14055" t="str">
            <v>Adm.omk</v>
          </cell>
          <cell r="V14055">
            <v>0</v>
          </cell>
        </row>
        <row r="14056">
          <cell r="A14056" t="str">
            <v>SKIVE</v>
          </cell>
          <cell r="C14056" t="str">
            <v>HANDICAP</v>
          </cell>
          <cell r="I14056" t="str">
            <v>EB</v>
          </cell>
          <cell r="V14056">
            <v>1022</v>
          </cell>
        </row>
        <row r="14057">
          <cell r="A14057" t="str">
            <v>SKIVE</v>
          </cell>
          <cell r="C14057" t="str">
            <v>HANDICAP</v>
          </cell>
          <cell r="I14057" t="str">
            <v>Ture</v>
          </cell>
          <cell r="V14057">
            <v>2</v>
          </cell>
        </row>
        <row r="14058">
          <cell r="A14058" t="str">
            <v>SKIVE</v>
          </cell>
          <cell r="C14058" t="str">
            <v>HANDICAP</v>
          </cell>
          <cell r="I14058" t="str">
            <v>Rejselængde</v>
          </cell>
          <cell r="V14058">
            <v>174</v>
          </cell>
        </row>
        <row r="14059">
          <cell r="A14059" t="str">
            <v>SKIVE</v>
          </cell>
          <cell r="C14059" t="str">
            <v>HANDICAP</v>
          </cell>
          <cell r="I14059" t="str">
            <v>Passagerer</v>
          </cell>
          <cell r="V14059">
            <v>4</v>
          </cell>
        </row>
        <row r="14060">
          <cell r="A14060" t="str">
            <v>SKIVE</v>
          </cell>
          <cell r="C14060" t="str">
            <v>HANDICAP</v>
          </cell>
          <cell r="I14060" t="str">
            <v>Netto</v>
          </cell>
          <cell r="V14060">
            <v>2742.38</v>
          </cell>
        </row>
        <row r="14061">
          <cell r="A14061" t="str">
            <v>SKIVE</v>
          </cell>
          <cell r="C14061" t="str">
            <v>HANDICAP</v>
          </cell>
          <cell r="I14061" t="str">
            <v>Adm.omk</v>
          </cell>
          <cell r="V14061">
            <v>0</v>
          </cell>
        </row>
        <row r="14062">
          <cell r="A14062" t="str">
            <v>SKIVE</v>
          </cell>
          <cell r="C14062" t="str">
            <v>HANDICAP</v>
          </cell>
          <cell r="I14062" t="str">
            <v>EB</v>
          </cell>
          <cell r="V14062">
            <v>1240</v>
          </cell>
        </row>
        <row r="14063">
          <cell r="A14063" t="str">
            <v>SKIVE</v>
          </cell>
          <cell r="C14063" t="str">
            <v>HANDICAP</v>
          </cell>
          <cell r="I14063" t="str">
            <v>Ture</v>
          </cell>
          <cell r="V14063">
            <v>2</v>
          </cell>
        </row>
        <row r="14064">
          <cell r="A14064" t="str">
            <v>SKIVE</v>
          </cell>
          <cell r="C14064" t="str">
            <v>HANDICAP</v>
          </cell>
          <cell r="I14064" t="str">
            <v>Rejselængde</v>
          </cell>
          <cell r="V14064">
            <v>175</v>
          </cell>
        </row>
        <row r="14065">
          <cell r="A14065" t="str">
            <v>SKIVE</v>
          </cell>
          <cell r="C14065" t="str">
            <v>HANDICAP</v>
          </cell>
          <cell r="I14065" t="str">
            <v>Passagerer</v>
          </cell>
          <cell r="V14065">
            <v>5</v>
          </cell>
        </row>
        <row r="14066">
          <cell r="A14066" t="str">
            <v>SKIVE</v>
          </cell>
          <cell r="C14066" t="str">
            <v>HANDICAP</v>
          </cell>
          <cell r="I14066" t="str">
            <v>Netto</v>
          </cell>
          <cell r="V14066">
            <v>2057.7399999999998</v>
          </cell>
        </row>
        <row r="14067">
          <cell r="A14067" t="str">
            <v>SKIVE</v>
          </cell>
          <cell r="C14067" t="str">
            <v>HANDICAP</v>
          </cell>
          <cell r="I14067" t="str">
            <v>Adm.omk</v>
          </cell>
          <cell r="V14067">
            <v>0</v>
          </cell>
        </row>
        <row r="14068">
          <cell r="A14068" t="str">
            <v>SKIVE</v>
          </cell>
          <cell r="C14068" t="str">
            <v>HANDICAP</v>
          </cell>
          <cell r="I14068" t="str">
            <v>EB</v>
          </cell>
          <cell r="V14068">
            <v>1961</v>
          </cell>
        </row>
        <row r="14069">
          <cell r="A14069" t="str">
            <v>SKIVE</v>
          </cell>
          <cell r="C14069" t="str">
            <v>HANDICAP</v>
          </cell>
          <cell r="I14069" t="str">
            <v>Ture</v>
          </cell>
          <cell r="V14069">
            <v>5</v>
          </cell>
        </row>
        <row r="14070">
          <cell r="A14070" t="str">
            <v>SKIVE</v>
          </cell>
          <cell r="C14070" t="str">
            <v>HANDICAP</v>
          </cell>
          <cell r="I14070" t="str">
            <v>Rejselængde</v>
          </cell>
          <cell r="V14070">
            <v>488</v>
          </cell>
        </row>
        <row r="14071">
          <cell r="A14071" t="str">
            <v>SKIVE</v>
          </cell>
          <cell r="C14071" t="str">
            <v>HANDICAP</v>
          </cell>
          <cell r="I14071" t="str">
            <v>Passagerer</v>
          </cell>
          <cell r="V14071">
            <v>5</v>
          </cell>
        </row>
        <row r="14072">
          <cell r="A14072" t="str">
            <v>SKIVE</v>
          </cell>
          <cell r="C14072" t="str">
            <v>HANDICAP</v>
          </cell>
          <cell r="I14072" t="str">
            <v>Netto</v>
          </cell>
          <cell r="V14072">
            <v>3453.48</v>
          </cell>
        </row>
        <row r="14073">
          <cell r="A14073" t="str">
            <v>SKIVE</v>
          </cell>
          <cell r="C14073" t="str">
            <v>HANDICAP</v>
          </cell>
          <cell r="I14073" t="str">
            <v>Adm.omk</v>
          </cell>
          <cell r="V14073">
            <v>0</v>
          </cell>
        </row>
        <row r="14074">
          <cell r="A14074" t="str">
            <v>SKIVE</v>
          </cell>
          <cell r="C14074" t="str">
            <v>HANDICAP</v>
          </cell>
          <cell r="I14074" t="str">
            <v>EB</v>
          </cell>
          <cell r="V14074">
            <v>1435</v>
          </cell>
        </row>
        <row r="14075">
          <cell r="A14075" t="str">
            <v>SKIVE</v>
          </cell>
          <cell r="C14075" t="str">
            <v>HANDICAP</v>
          </cell>
          <cell r="I14075" t="str">
            <v>Ture</v>
          </cell>
          <cell r="V14075">
            <v>5</v>
          </cell>
        </row>
        <row r="14076">
          <cell r="A14076" t="str">
            <v>SKIVE</v>
          </cell>
          <cell r="C14076" t="str">
            <v>HANDICAP</v>
          </cell>
          <cell r="I14076" t="str">
            <v>Rejselængde</v>
          </cell>
          <cell r="V14076">
            <v>292</v>
          </cell>
        </row>
        <row r="14077">
          <cell r="A14077" t="str">
            <v>SKIVE</v>
          </cell>
          <cell r="C14077" t="str">
            <v>HANDICAP</v>
          </cell>
          <cell r="I14077" t="str">
            <v>Passagerer</v>
          </cell>
          <cell r="V14077">
            <v>7</v>
          </cell>
        </row>
        <row r="14078">
          <cell r="A14078" t="str">
            <v>SKIVE</v>
          </cell>
          <cell r="C14078" t="str">
            <v>HANDICAP</v>
          </cell>
          <cell r="I14078" t="str">
            <v>Netto</v>
          </cell>
          <cell r="V14078">
            <v>6384.86</v>
          </cell>
        </row>
        <row r="14079">
          <cell r="A14079" t="str">
            <v>SKIVE</v>
          </cell>
          <cell r="C14079" t="str">
            <v>HANDICAP</v>
          </cell>
          <cell r="I14079" t="str">
            <v>Adm.omk</v>
          </cell>
          <cell r="V14079">
            <v>0</v>
          </cell>
        </row>
        <row r="14080">
          <cell r="A14080" t="str">
            <v>SKIVE</v>
          </cell>
          <cell r="C14080" t="str">
            <v>HANDICAP</v>
          </cell>
          <cell r="I14080" t="str">
            <v>EB</v>
          </cell>
          <cell r="V14080">
            <v>5499</v>
          </cell>
        </row>
        <row r="14081">
          <cell r="A14081" t="str">
            <v>SKIVE</v>
          </cell>
          <cell r="C14081" t="str">
            <v>HANDICAP</v>
          </cell>
          <cell r="I14081" t="str">
            <v>Ture</v>
          </cell>
          <cell r="V14081">
            <v>10</v>
          </cell>
        </row>
        <row r="14082">
          <cell r="A14082" t="str">
            <v>SKIVE</v>
          </cell>
          <cell r="C14082" t="str">
            <v>HANDICAP</v>
          </cell>
          <cell r="I14082" t="str">
            <v>Rejselængde</v>
          </cell>
          <cell r="V14082">
            <v>1098</v>
          </cell>
        </row>
        <row r="14083">
          <cell r="A14083" t="str">
            <v>SKIVE</v>
          </cell>
          <cell r="C14083" t="str">
            <v>HANDICAP</v>
          </cell>
          <cell r="I14083" t="str">
            <v>Passagerer</v>
          </cell>
          <cell r="V14083">
            <v>10</v>
          </cell>
        </row>
        <row r="14084">
          <cell r="A14084" t="str">
            <v>SKIVE</v>
          </cell>
          <cell r="C14084" t="str">
            <v>HANDICAP</v>
          </cell>
          <cell r="I14084" t="str">
            <v>Netto</v>
          </cell>
          <cell r="V14084">
            <v>2528.96</v>
          </cell>
        </row>
        <row r="14085">
          <cell r="A14085" t="str">
            <v>SKIVE</v>
          </cell>
          <cell r="C14085" t="str">
            <v>HANDICAP</v>
          </cell>
          <cell r="I14085" t="str">
            <v>Adm.omk</v>
          </cell>
          <cell r="V14085">
            <v>0</v>
          </cell>
        </row>
        <row r="14086">
          <cell r="A14086" t="str">
            <v>SKIVE</v>
          </cell>
          <cell r="C14086" t="str">
            <v>HANDICAP</v>
          </cell>
          <cell r="I14086" t="str">
            <v>EB</v>
          </cell>
          <cell r="V14086">
            <v>784</v>
          </cell>
        </row>
        <row r="14087">
          <cell r="A14087" t="str">
            <v>SKIVE</v>
          </cell>
          <cell r="C14087" t="str">
            <v>HANDICAP</v>
          </cell>
          <cell r="I14087" t="str">
            <v>Ture</v>
          </cell>
          <cell r="V14087">
            <v>2</v>
          </cell>
        </row>
        <row r="14088">
          <cell r="A14088" t="str">
            <v>SKIVE</v>
          </cell>
          <cell r="C14088" t="str">
            <v>HANDICAP</v>
          </cell>
          <cell r="I14088" t="str">
            <v>Rejselængde</v>
          </cell>
          <cell r="V14088">
            <v>196</v>
          </cell>
        </row>
        <row r="14089">
          <cell r="A14089" t="str">
            <v>SKIVE</v>
          </cell>
          <cell r="C14089" t="str">
            <v>HANDICAP</v>
          </cell>
          <cell r="I14089" t="str">
            <v>Passagerer</v>
          </cell>
          <cell r="V14089">
            <v>4</v>
          </cell>
        </row>
        <row r="14090">
          <cell r="A14090" t="str">
            <v>SKIVE</v>
          </cell>
          <cell r="C14090" t="str">
            <v>HANDICAP</v>
          </cell>
          <cell r="I14090" t="str">
            <v>Netto</v>
          </cell>
          <cell r="V14090">
            <v>470.98</v>
          </cell>
        </row>
        <row r="14091">
          <cell r="A14091" t="str">
            <v>SKIVE</v>
          </cell>
          <cell r="C14091" t="str">
            <v>HANDICAP</v>
          </cell>
          <cell r="I14091" t="str">
            <v>Adm.omk</v>
          </cell>
          <cell r="V14091">
            <v>0</v>
          </cell>
        </row>
        <row r="14092">
          <cell r="A14092" t="str">
            <v>SKIVE</v>
          </cell>
          <cell r="C14092" t="str">
            <v>HANDICAP</v>
          </cell>
          <cell r="I14092" t="str">
            <v>EB</v>
          </cell>
          <cell r="V14092">
            <v>595</v>
          </cell>
        </row>
        <row r="14093">
          <cell r="A14093" t="str">
            <v>SKIVE</v>
          </cell>
          <cell r="C14093" t="str">
            <v>HANDICAP</v>
          </cell>
          <cell r="I14093" t="str">
            <v>Ture</v>
          </cell>
          <cell r="V14093">
            <v>1</v>
          </cell>
        </row>
        <row r="14094">
          <cell r="A14094" t="str">
            <v>SKIVE</v>
          </cell>
          <cell r="C14094" t="str">
            <v>HANDICAP</v>
          </cell>
          <cell r="I14094" t="str">
            <v>Rejselængde</v>
          </cell>
          <cell r="V14094">
            <v>115</v>
          </cell>
        </row>
        <row r="14095">
          <cell r="A14095" t="str">
            <v>SKIVE</v>
          </cell>
          <cell r="C14095" t="str">
            <v>HANDICAP</v>
          </cell>
          <cell r="I14095" t="str">
            <v>Passagerer</v>
          </cell>
          <cell r="V14095">
            <v>1</v>
          </cell>
        </row>
        <row r="14096">
          <cell r="A14096" t="str">
            <v>SKIVE</v>
          </cell>
          <cell r="C14096" t="str">
            <v>HANDICAP</v>
          </cell>
          <cell r="I14096" t="str">
            <v>Netto</v>
          </cell>
          <cell r="V14096">
            <v>3050.4300000000003</v>
          </cell>
        </row>
        <row r="14097">
          <cell r="A14097" t="str">
            <v>SKIVE</v>
          </cell>
          <cell r="C14097" t="str">
            <v>HANDICAP</v>
          </cell>
          <cell r="I14097" t="str">
            <v>Adm.omk</v>
          </cell>
          <cell r="V14097">
            <v>0</v>
          </cell>
        </row>
        <row r="14098">
          <cell r="A14098" t="str">
            <v>SKIVE</v>
          </cell>
          <cell r="C14098" t="str">
            <v>HANDICAP</v>
          </cell>
          <cell r="I14098" t="str">
            <v>EB</v>
          </cell>
          <cell r="V14098">
            <v>1152</v>
          </cell>
        </row>
        <row r="14099">
          <cell r="A14099" t="str">
            <v>SKIVE</v>
          </cell>
          <cell r="C14099" t="str">
            <v>HANDICAP</v>
          </cell>
          <cell r="I14099" t="str">
            <v>Ture</v>
          </cell>
          <cell r="V14099">
            <v>4</v>
          </cell>
        </row>
        <row r="14100">
          <cell r="A14100" t="str">
            <v>SKIVE</v>
          </cell>
          <cell r="C14100" t="str">
            <v>HANDICAP</v>
          </cell>
          <cell r="I14100" t="str">
            <v>Rejselængde</v>
          </cell>
          <cell r="V14100">
            <v>288</v>
          </cell>
        </row>
        <row r="14101">
          <cell r="A14101" t="str">
            <v>SKIVE</v>
          </cell>
          <cell r="C14101" t="str">
            <v>HANDICAP</v>
          </cell>
          <cell r="I14101" t="str">
            <v>Passagerer</v>
          </cell>
          <cell r="V14101">
            <v>4</v>
          </cell>
        </row>
        <row r="14102">
          <cell r="A14102" t="str">
            <v>SKIVE</v>
          </cell>
          <cell r="C14102" t="str">
            <v>HANDICAP</v>
          </cell>
          <cell r="I14102" t="str">
            <v>Netto</v>
          </cell>
          <cell r="V14102">
            <v>4843.18</v>
          </cell>
        </row>
        <row r="14103">
          <cell r="A14103" t="str">
            <v>SKIVE</v>
          </cell>
          <cell r="C14103" t="str">
            <v>HANDICAP</v>
          </cell>
          <cell r="I14103" t="str">
            <v>Adm.omk</v>
          </cell>
          <cell r="V14103">
            <v>0</v>
          </cell>
        </row>
        <row r="14104">
          <cell r="A14104" t="str">
            <v>SKIVE</v>
          </cell>
          <cell r="C14104" t="str">
            <v>HANDICAP</v>
          </cell>
          <cell r="I14104" t="str">
            <v>EB</v>
          </cell>
          <cell r="V14104">
            <v>8698</v>
          </cell>
        </row>
        <row r="14105">
          <cell r="A14105" t="str">
            <v>SKIVE</v>
          </cell>
          <cell r="C14105" t="str">
            <v>HANDICAP</v>
          </cell>
          <cell r="I14105" t="str">
            <v>Ture</v>
          </cell>
          <cell r="V14105">
            <v>11</v>
          </cell>
        </row>
        <row r="14106">
          <cell r="A14106" t="str">
            <v>SKIVE</v>
          </cell>
          <cell r="C14106" t="str">
            <v>HANDICAP</v>
          </cell>
          <cell r="I14106" t="str">
            <v>Rejselængde</v>
          </cell>
          <cell r="V14106">
            <v>1440</v>
          </cell>
        </row>
        <row r="14107">
          <cell r="A14107" t="str">
            <v>SKIVE</v>
          </cell>
          <cell r="C14107" t="str">
            <v>HANDICAP</v>
          </cell>
          <cell r="I14107" t="str">
            <v>Passagerer</v>
          </cell>
          <cell r="V14107">
            <v>11</v>
          </cell>
        </row>
        <row r="14108">
          <cell r="A14108" t="str">
            <v>SKIVE</v>
          </cell>
          <cell r="C14108" t="str">
            <v>HANDICAP</v>
          </cell>
          <cell r="I14108" t="str">
            <v>Netto</v>
          </cell>
          <cell r="V14108">
            <v>490.11</v>
          </cell>
        </row>
        <row r="14109">
          <cell r="A14109" t="str">
            <v>SKIVE</v>
          </cell>
          <cell r="C14109" t="str">
            <v>HANDICAP</v>
          </cell>
          <cell r="I14109" t="str">
            <v>Adm.omk</v>
          </cell>
          <cell r="V14109">
            <v>0</v>
          </cell>
        </row>
        <row r="14110">
          <cell r="A14110" t="str">
            <v>SKIVE</v>
          </cell>
          <cell r="C14110" t="str">
            <v>HANDICAP</v>
          </cell>
          <cell r="I14110" t="str">
            <v>EB</v>
          </cell>
          <cell r="V14110">
            <v>1089</v>
          </cell>
        </row>
        <row r="14111">
          <cell r="A14111" t="str">
            <v>SKIVE</v>
          </cell>
          <cell r="C14111" t="str">
            <v>HANDICAP</v>
          </cell>
          <cell r="I14111" t="str">
            <v>Ture</v>
          </cell>
          <cell r="V14111">
            <v>1</v>
          </cell>
        </row>
        <row r="14112">
          <cell r="A14112" t="str">
            <v>SKIVE</v>
          </cell>
          <cell r="C14112" t="str">
            <v>HANDICAP</v>
          </cell>
          <cell r="I14112" t="str">
            <v>Rejselængde</v>
          </cell>
          <cell r="V14112">
            <v>153</v>
          </cell>
        </row>
        <row r="14113">
          <cell r="A14113" t="str">
            <v>SKIVE</v>
          </cell>
          <cell r="C14113" t="str">
            <v>HANDICAP</v>
          </cell>
          <cell r="I14113" t="str">
            <v>Passagerer</v>
          </cell>
          <cell r="V14113">
            <v>1</v>
          </cell>
        </row>
        <row r="14114">
          <cell r="A14114" t="str">
            <v>SKIVE</v>
          </cell>
          <cell r="C14114" t="str">
            <v>HANDICAP</v>
          </cell>
          <cell r="I14114" t="str">
            <v>Netto</v>
          </cell>
          <cell r="V14114">
            <v>500.7</v>
          </cell>
        </row>
        <row r="14115">
          <cell r="A14115" t="str">
            <v>SKIVE</v>
          </cell>
          <cell r="C14115" t="str">
            <v>HANDICAP</v>
          </cell>
          <cell r="I14115" t="str">
            <v>Adm.omk</v>
          </cell>
          <cell r="V14115">
            <v>0</v>
          </cell>
        </row>
        <row r="14116">
          <cell r="A14116" t="str">
            <v>SKIVE</v>
          </cell>
          <cell r="C14116" t="str">
            <v>HANDICAP</v>
          </cell>
          <cell r="I14116" t="str">
            <v>EB</v>
          </cell>
          <cell r="V14116">
            <v>520</v>
          </cell>
        </row>
        <row r="14117">
          <cell r="A14117" t="str">
            <v>SKIVE</v>
          </cell>
          <cell r="C14117" t="str">
            <v>HANDICAP</v>
          </cell>
          <cell r="I14117" t="str">
            <v>Ture</v>
          </cell>
          <cell r="V14117">
            <v>1</v>
          </cell>
        </row>
        <row r="14118">
          <cell r="A14118" t="str">
            <v>SKIVE</v>
          </cell>
          <cell r="C14118" t="str">
            <v>HANDICAP</v>
          </cell>
          <cell r="I14118" t="str">
            <v>Rejselængde</v>
          </cell>
          <cell r="V14118">
            <v>110</v>
          </cell>
        </row>
        <row r="14119">
          <cell r="A14119" t="str">
            <v>SKIVE</v>
          </cell>
          <cell r="C14119" t="str">
            <v>HANDICAP</v>
          </cell>
          <cell r="I14119" t="str">
            <v>Passagerer</v>
          </cell>
          <cell r="V14119">
            <v>1</v>
          </cell>
        </row>
        <row r="14120">
          <cell r="A14120" t="str">
            <v>SKIVE</v>
          </cell>
          <cell r="C14120" t="str">
            <v>HANDICAP</v>
          </cell>
          <cell r="I14120" t="str">
            <v>Netto</v>
          </cell>
          <cell r="V14120">
            <v>1530.03</v>
          </cell>
        </row>
        <row r="14121">
          <cell r="A14121" t="str">
            <v>SKIVE</v>
          </cell>
          <cell r="C14121" t="str">
            <v>HANDICAP</v>
          </cell>
          <cell r="I14121" t="str">
            <v>Adm.omk</v>
          </cell>
          <cell r="V14121">
            <v>0</v>
          </cell>
        </row>
        <row r="14122">
          <cell r="A14122" t="str">
            <v>SKIVE</v>
          </cell>
          <cell r="C14122" t="str">
            <v>HANDICAP</v>
          </cell>
          <cell r="I14122" t="str">
            <v>EB</v>
          </cell>
          <cell r="V14122">
            <v>496</v>
          </cell>
        </row>
        <row r="14123">
          <cell r="A14123" t="str">
            <v>SKIVE</v>
          </cell>
          <cell r="C14123" t="str">
            <v>HANDICAP</v>
          </cell>
          <cell r="I14123" t="str">
            <v>Ture</v>
          </cell>
          <cell r="V14123">
            <v>2</v>
          </cell>
        </row>
        <row r="14124">
          <cell r="A14124" t="str">
            <v>SKIVE</v>
          </cell>
          <cell r="C14124" t="str">
            <v>HANDICAP</v>
          </cell>
          <cell r="I14124" t="str">
            <v>Rejselængde</v>
          </cell>
          <cell r="V14124">
            <v>79</v>
          </cell>
        </row>
        <row r="14125">
          <cell r="A14125" t="str">
            <v>SKIVE</v>
          </cell>
          <cell r="C14125" t="str">
            <v>HANDICAP</v>
          </cell>
          <cell r="I14125" t="str">
            <v>Passagerer</v>
          </cell>
          <cell r="V14125">
            <v>4</v>
          </cell>
        </row>
        <row r="14126">
          <cell r="A14126" t="str">
            <v>SKIVE</v>
          </cell>
          <cell r="C14126" t="str">
            <v>HANDICAP</v>
          </cell>
          <cell r="I14126" t="str">
            <v>Netto</v>
          </cell>
          <cell r="V14126">
            <v>2142.48</v>
          </cell>
        </row>
        <row r="14127">
          <cell r="A14127" t="str">
            <v>SKIVE</v>
          </cell>
          <cell r="C14127" t="str">
            <v>HANDICAP</v>
          </cell>
          <cell r="I14127" t="str">
            <v>Adm.omk</v>
          </cell>
          <cell r="V14127">
            <v>0</v>
          </cell>
        </row>
        <row r="14128">
          <cell r="A14128" t="str">
            <v>SKIVE</v>
          </cell>
          <cell r="C14128" t="str">
            <v>HANDICAP</v>
          </cell>
          <cell r="I14128" t="str">
            <v>EB</v>
          </cell>
          <cell r="V14128">
            <v>688</v>
          </cell>
        </row>
        <row r="14129">
          <cell r="A14129" t="str">
            <v>SKIVE</v>
          </cell>
          <cell r="C14129" t="str">
            <v>HANDICAP</v>
          </cell>
          <cell r="I14129" t="str">
            <v>Ture</v>
          </cell>
          <cell r="V14129">
            <v>3</v>
          </cell>
        </row>
        <row r="14130">
          <cell r="A14130" t="str">
            <v>SKIVE</v>
          </cell>
          <cell r="C14130" t="str">
            <v>HANDICAP</v>
          </cell>
          <cell r="I14130" t="str">
            <v>Rejselængde</v>
          </cell>
          <cell r="V14130">
            <v>172</v>
          </cell>
        </row>
        <row r="14131">
          <cell r="A14131" t="str">
            <v>SKIVE</v>
          </cell>
          <cell r="C14131" t="str">
            <v>HANDICAP</v>
          </cell>
          <cell r="I14131" t="str">
            <v>Passagerer</v>
          </cell>
          <cell r="V14131">
            <v>3</v>
          </cell>
        </row>
        <row r="14132">
          <cell r="A14132" t="str">
            <v>SKIVE</v>
          </cell>
          <cell r="C14132" t="str">
            <v>HANDICAP</v>
          </cell>
          <cell r="I14132" t="str">
            <v>Netto</v>
          </cell>
          <cell r="V14132">
            <v>6201.2100000000009</v>
          </cell>
        </row>
        <row r="14133">
          <cell r="A14133" t="str">
            <v>SKIVE</v>
          </cell>
          <cell r="C14133" t="str">
            <v>HANDICAP</v>
          </cell>
          <cell r="I14133" t="str">
            <v>Adm.omk</v>
          </cell>
          <cell r="V14133">
            <v>0</v>
          </cell>
        </row>
        <row r="14134">
          <cell r="A14134" t="str">
            <v>SKIVE</v>
          </cell>
          <cell r="C14134" t="str">
            <v>HANDICAP</v>
          </cell>
          <cell r="I14134" t="str">
            <v>EB</v>
          </cell>
          <cell r="V14134">
            <v>1594</v>
          </cell>
        </row>
        <row r="14135">
          <cell r="A14135" t="str">
            <v>SKIVE</v>
          </cell>
          <cell r="C14135" t="str">
            <v>HANDICAP</v>
          </cell>
          <cell r="I14135" t="str">
            <v>Ture</v>
          </cell>
          <cell r="V14135">
            <v>6</v>
          </cell>
        </row>
        <row r="14136">
          <cell r="A14136" t="str">
            <v>SKIVE</v>
          </cell>
          <cell r="C14136" t="str">
            <v>HANDICAP</v>
          </cell>
          <cell r="I14136" t="str">
            <v>Rejselængde</v>
          </cell>
          <cell r="V14136">
            <v>333</v>
          </cell>
        </row>
        <row r="14137">
          <cell r="A14137" t="str">
            <v>SKIVE</v>
          </cell>
          <cell r="C14137" t="str">
            <v>HANDICAP</v>
          </cell>
          <cell r="I14137" t="str">
            <v>Passagerer</v>
          </cell>
          <cell r="V14137">
            <v>8</v>
          </cell>
        </row>
        <row r="14138">
          <cell r="A14138" t="str">
            <v>SKIVE</v>
          </cell>
          <cell r="C14138" t="str">
            <v>HANDICAP</v>
          </cell>
          <cell r="I14138" t="str">
            <v>Netto</v>
          </cell>
          <cell r="V14138">
            <v>17839.920000000002</v>
          </cell>
        </row>
        <row r="14139">
          <cell r="A14139" t="str">
            <v>SKIVE</v>
          </cell>
          <cell r="C14139" t="str">
            <v>HANDICAP</v>
          </cell>
          <cell r="I14139" t="str">
            <v>Adm.omk</v>
          </cell>
          <cell r="V14139">
            <v>0</v>
          </cell>
        </row>
        <row r="14140">
          <cell r="A14140" t="str">
            <v>SKIVE</v>
          </cell>
          <cell r="C14140" t="str">
            <v>HANDICAP</v>
          </cell>
          <cell r="I14140" t="str">
            <v>EB</v>
          </cell>
          <cell r="V14140">
            <v>6132</v>
          </cell>
        </row>
        <row r="14141">
          <cell r="A14141" t="str">
            <v>SKIVE</v>
          </cell>
          <cell r="C14141" t="str">
            <v>HANDICAP</v>
          </cell>
          <cell r="I14141" t="str">
            <v>Ture</v>
          </cell>
          <cell r="V14141">
            <v>21</v>
          </cell>
        </row>
        <row r="14142">
          <cell r="A14142" t="str">
            <v>SKIVE</v>
          </cell>
          <cell r="C14142" t="str">
            <v>HANDICAP</v>
          </cell>
          <cell r="I14142" t="str">
            <v>Rejselængde</v>
          </cell>
          <cell r="V14142">
            <v>1533</v>
          </cell>
        </row>
        <row r="14143">
          <cell r="A14143" t="str">
            <v>SKIVE</v>
          </cell>
          <cell r="C14143" t="str">
            <v>HANDICAP</v>
          </cell>
          <cell r="I14143" t="str">
            <v>Passagerer</v>
          </cell>
          <cell r="V14143">
            <v>21</v>
          </cell>
        </row>
        <row r="14144">
          <cell r="A14144" t="str">
            <v>SKIVE</v>
          </cell>
          <cell r="C14144" t="str">
            <v>HANDICAP</v>
          </cell>
          <cell r="I14144" t="str">
            <v>Netto</v>
          </cell>
          <cell r="V14144">
            <v>1221.47</v>
          </cell>
        </row>
        <row r="14145">
          <cell r="A14145" t="str">
            <v>SKIVE</v>
          </cell>
          <cell r="C14145" t="str">
            <v>HANDICAP</v>
          </cell>
          <cell r="I14145" t="str">
            <v>Adm.omk</v>
          </cell>
          <cell r="V14145">
            <v>0</v>
          </cell>
        </row>
        <row r="14146">
          <cell r="A14146" t="str">
            <v>SKIVE</v>
          </cell>
          <cell r="C14146" t="str">
            <v>HANDICAP</v>
          </cell>
          <cell r="I14146" t="str">
            <v>EB</v>
          </cell>
          <cell r="V14146">
            <v>260</v>
          </cell>
        </row>
        <row r="14147">
          <cell r="A14147" t="str">
            <v>SKIVE</v>
          </cell>
          <cell r="C14147" t="str">
            <v>HANDICAP</v>
          </cell>
          <cell r="I14147" t="str">
            <v>Ture</v>
          </cell>
          <cell r="V14147">
            <v>1</v>
          </cell>
        </row>
        <row r="14148">
          <cell r="A14148" t="str">
            <v>SKIVE</v>
          </cell>
          <cell r="C14148" t="str">
            <v>HANDICAP</v>
          </cell>
          <cell r="I14148" t="str">
            <v>Rejselængde</v>
          </cell>
          <cell r="V14148">
            <v>65</v>
          </cell>
        </row>
        <row r="14149">
          <cell r="A14149" t="str">
            <v>SKIVE</v>
          </cell>
          <cell r="C14149" t="str">
            <v>HANDICAP</v>
          </cell>
          <cell r="I14149" t="str">
            <v>Passagerer</v>
          </cell>
          <cell r="V14149">
            <v>1</v>
          </cell>
        </row>
        <row r="14150">
          <cell r="A14150" t="str">
            <v>SKIVE</v>
          </cell>
          <cell r="C14150" t="str">
            <v>HANDICAP</v>
          </cell>
          <cell r="I14150" t="str">
            <v>Netto</v>
          </cell>
          <cell r="V14150">
            <v>4567.76</v>
          </cell>
        </row>
        <row r="14151">
          <cell r="A14151" t="str">
            <v>SKIVE</v>
          </cell>
          <cell r="C14151" t="str">
            <v>HANDICAP</v>
          </cell>
          <cell r="I14151" t="str">
            <v>Adm.omk</v>
          </cell>
          <cell r="V14151">
            <v>0</v>
          </cell>
        </row>
        <row r="14152">
          <cell r="A14152" t="str">
            <v>SKIVE</v>
          </cell>
          <cell r="C14152" t="str">
            <v>HANDICAP</v>
          </cell>
          <cell r="I14152" t="str">
            <v>EB</v>
          </cell>
          <cell r="V14152">
            <v>888</v>
          </cell>
        </row>
        <row r="14153">
          <cell r="A14153" t="str">
            <v>SKIVE</v>
          </cell>
          <cell r="C14153" t="str">
            <v>HANDICAP</v>
          </cell>
          <cell r="I14153" t="str">
            <v>Ture</v>
          </cell>
          <cell r="V14153">
            <v>6</v>
          </cell>
        </row>
        <row r="14154">
          <cell r="A14154" t="str">
            <v>SKIVE</v>
          </cell>
          <cell r="C14154" t="str">
            <v>HANDICAP</v>
          </cell>
          <cell r="I14154" t="str">
            <v>Rejselængde</v>
          </cell>
          <cell r="V14154">
            <v>157</v>
          </cell>
        </row>
        <row r="14155">
          <cell r="A14155" t="str">
            <v>SKIVE</v>
          </cell>
          <cell r="C14155" t="str">
            <v>HANDICAP</v>
          </cell>
          <cell r="I14155" t="str">
            <v>Passagerer</v>
          </cell>
          <cell r="V14155">
            <v>11</v>
          </cell>
        </row>
        <row r="14156">
          <cell r="A14156" t="str">
            <v>SKIVE</v>
          </cell>
          <cell r="C14156" t="str">
            <v>HANDICAP</v>
          </cell>
          <cell r="I14156" t="str">
            <v>Netto</v>
          </cell>
          <cell r="V14156">
            <v>5397.6799999999994</v>
          </cell>
        </row>
        <row r="14157">
          <cell r="A14157" t="str">
            <v>SKIVE</v>
          </cell>
          <cell r="C14157" t="str">
            <v>HANDICAP</v>
          </cell>
          <cell r="I14157" t="str">
            <v>Adm.omk</v>
          </cell>
          <cell r="V14157">
            <v>0</v>
          </cell>
        </row>
        <row r="14158">
          <cell r="A14158" t="str">
            <v>SKIVE</v>
          </cell>
          <cell r="C14158" t="str">
            <v>HANDICAP</v>
          </cell>
          <cell r="I14158" t="str">
            <v>EB</v>
          </cell>
          <cell r="V14158">
            <v>1512</v>
          </cell>
        </row>
        <row r="14159">
          <cell r="A14159" t="str">
            <v>SKIVE</v>
          </cell>
          <cell r="C14159" t="str">
            <v>HANDICAP</v>
          </cell>
          <cell r="I14159" t="str">
            <v>Ture</v>
          </cell>
          <cell r="V14159">
            <v>13</v>
          </cell>
        </row>
        <row r="14160">
          <cell r="A14160" t="str">
            <v>SKIVE</v>
          </cell>
          <cell r="C14160" t="str">
            <v>HANDICAP</v>
          </cell>
          <cell r="I14160" t="str">
            <v>Rejselængde</v>
          </cell>
          <cell r="V14160">
            <v>351</v>
          </cell>
        </row>
        <row r="14161">
          <cell r="A14161" t="str">
            <v>SKIVE</v>
          </cell>
          <cell r="C14161" t="str">
            <v>HANDICAP</v>
          </cell>
          <cell r="I14161" t="str">
            <v>Passagerer</v>
          </cell>
          <cell r="V14161">
            <v>16</v>
          </cell>
        </row>
        <row r="14162">
          <cell r="A14162" t="str">
            <v>SKIVE</v>
          </cell>
          <cell r="C14162" t="str">
            <v>HANDICAP</v>
          </cell>
          <cell r="I14162" t="str">
            <v>Netto</v>
          </cell>
          <cell r="V14162">
            <v>5047.93</v>
          </cell>
        </row>
        <row r="14163">
          <cell r="A14163" t="str">
            <v>SKIVE</v>
          </cell>
          <cell r="C14163" t="str">
            <v>HANDICAP</v>
          </cell>
          <cell r="I14163" t="str">
            <v>Adm.omk</v>
          </cell>
          <cell r="V14163">
            <v>0</v>
          </cell>
        </row>
        <row r="14164">
          <cell r="A14164" t="str">
            <v>SKIVE</v>
          </cell>
          <cell r="C14164" t="str">
            <v>HANDICAP</v>
          </cell>
          <cell r="I14164" t="str">
            <v>EB</v>
          </cell>
          <cell r="V14164">
            <v>533</v>
          </cell>
        </row>
        <row r="14165">
          <cell r="A14165" t="str">
            <v>SKIVE</v>
          </cell>
          <cell r="C14165" t="str">
            <v>HANDICAP</v>
          </cell>
          <cell r="I14165" t="str">
            <v>Ture</v>
          </cell>
          <cell r="V14165">
            <v>5</v>
          </cell>
        </row>
        <row r="14166">
          <cell r="A14166" t="str">
            <v>SKIVE</v>
          </cell>
          <cell r="C14166" t="str">
            <v>HANDICAP</v>
          </cell>
          <cell r="I14166" t="str">
            <v>Rejselængde</v>
          </cell>
          <cell r="V14166">
            <v>95</v>
          </cell>
        </row>
        <row r="14167">
          <cell r="A14167" t="str">
            <v>SKIVE</v>
          </cell>
          <cell r="C14167" t="str">
            <v>HANDICAP</v>
          </cell>
          <cell r="I14167" t="str">
            <v>Passagerer</v>
          </cell>
          <cell r="V14167">
            <v>5</v>
          </cell>
        </row>
        <row r="14168">
          <cell r="A14168" t="str">
            <v>SKIVE</v>
          </cell>
          <cell r="C14168" t="str">
            <v>HANDICAP</v>
          </cell>
          <cell r="I14168" t="str">
            <v>Netto</v>
          </cell>
          <cell r="V14168">
            <v>5532.96</v>
          </cell>
        </row>
        <row r="14169">
          <cell r="A14169" t="str">
            <v>SKIVE</v>
          </cell>
          <cell r="C14169" t="str">
            <v>HANDICAP</v>
          </cell>
          <cell r="I14169" t="str">
            <v>Adm.omk</v>
          </cell>
          <cell r="V14169">
            <v>0</v>
          </cell>
        </row>
        <row r="14170">
          <cell r="A14170" t="str">
            <v>SKIVE</v>
          </cell>
          <cell r="C14170" t="str">
            <v>HANDICAP</v>
          </cell>
          <cell r="I14170" t="str">
            <v>EB</v>
          </cell>
          <cell r="V14170">
            <v>2084</v>
          </cell>
        </row>
        <row r="14171">
          <cell r="A14171" t="str">
            <v>SKIVE</v>
          </cell>
          <cell r="C14171" t="str">
            <v>HANDICAP</v>
          </cell>
          <cell r="I14171" t="str">
            <v>Ture</v>
          </cell>
          <cell r="V14171">
            <v>15</v>
          </cell>
        </row>
        <row r="14172">
          <cell r="A14172" t="str">
            <v>SKIVE</v>
          </cell>
          <cell r="C14172" t="str">
            <v>HANDICAP</v>
          </cell>
          <cell r="I14172" t="str">
            <v>Rejselængde</v>
          </cell>
          <cell r="V14172">
            <v>521</v>
          </cell>
        </row>
        <row r="14173">
          <cell r="A14173" t="str">
            <v>SKIVE</v>
          </cell>
          <cell r="C14173" t="str">
            <v>HANDICAP</v>
          </cell>
          <cell r="I14173" t="str">
            <v>Passagerer</v>
          </cell>
          <cell r="V14173">
            <v>15</v>
          </cell>
        </row>
        <row r="14174">
          <cell r="A14174" t="str">
            <v>SKIVE</v>
          </cell>
          <cell r="C14174" t="str">
            <v>HANDICAP</v>
          </cell>
          <cell r="I14174" t="str">
            <v>Netto</v>
          </cell>
          <cell r="V14174">
            <v>792.48</v>
          </cell>
        </row>
        <row r="14175">
          <cell r="A14175" t="str">
            <v>SKIVE</v>
          </cell>
          <cell r="C14175" t="str">
            <v>HANDICAP</v>
          </cell>
          <cell r="I14175" t="str">
            <v>Adm.omk</v>
          </cell>
          <cell r="V14175">
            <v>0</v>
          </cell>
        </row>
        <row r="14176">
          <cell r="A14176" t="str">
            <v>SKIVE</v>
          </cell>
          <cell r="C14176" t="str">
            <v>HANDICAP</v>
          </cell>
          <cell r="I14176" t="str">
            <v>EB</v>
          </cell>
          <cell r="V14176">
            <v>152</v>
          </cell>
        </row>
        <row r="14177">
          <cell r="A14177" t="str">
            <v>SKIVE</v>
          </cell>
          <cell r="C14177" t="str">
            <v>HANDICAP</v>
          </cell>
          <cell r="I14177" t="str">
            <v>Ture</v>
          </cell>
          <cell r="V14177">
            <v>1</v>
          </cell>
        </row>
        <row r="14178">
          <cell r="A14178" t="str">
            <v>SKIVE</v>
          </cell>
          <cell r="C14178" t="str">
            <v>HANDICAP</v>
          </cell>
          <cell r="I14178" t="str">
            <v>Rejselængde</v>
          </cell>
          <cell r="V14178">
            <v>38</v>
          </cell>
        </row>
        <row r="14179">
          <cell r="A14179" t="str">
            <v>SKIVE</v>
          </cell>
          <cell r="C14179" t="str">
            <v>HANDICAP</v>
          </cell>
          <cell r="I14179" t="str">
            <v>Passagerer</v>
          </cell>
          <cell r="V14179">
            <v>1</v>
          </cell>
        </row>
        <row r="14180">
          <cell r="A14180" t="str">
            <v>SKIVE</v>
          </cell>
          <cell r="C14180" t="str">
            <v>HANDICAP</v>
          </cell>
          <cell r="I14180" t="str">
            <v>Netto</v>
          </cell>
          <cell r="V14180">
            <v>1556.64</v>
          </cell>
        </row>
        <row r="14181">
          <cell r="A14181" t="str">
            <v>SKIVE</v>
          </cell>
          <cell r="C14181" t="str">
            <v>HANDICAP</v>
          </cell>
          <cell r="I14181" t="str">
            <v>Adm.omk</v>
          </cell>
          <cell r="V14181">
            <v>0</v>
          </cell>
        </row>
        <row r="14182">
          <cell r="A14182" t="str">
            <v>SKIVE</v>
          </cell>
          <cell r="C14182" t="str">
            <v>HANDICAP</v>
          </cell>
          <cell r="I14182" t="str">
            <v>EB</v>
          </cell>
          <cell r="V14182">
            <v>478</v>
          </cell>
        </row>
        <row r="14183">
          <cell r="A14183" t="str">
            <v>SKIVE</v>
          </cell>
          <cell r="C14183" t="str">
            <v>HANDICAP</v>
          </cell>
          <cell r="I14183" t="str">
            <v>Ture</v>
          </cell>
          <cell r="V14183">
            <v>1</v>
          </cell>
        </row>
        <row r="14184">
          <cell r="A14184" t="str">
            <v>SKIVE</v>
          </cell>
          <cell r="C14184" t="str">
            <v>HANDICAP</v>
          </cell>
          <cell r="I14184" t="str">
            <v>Rejselængde</v>
          </cell>
          <cell r="V14184">
            <v>106</v>
          </cell>
        </row>
        <row r="14185">
          <cell r="A14185" t="str">
            <v>SKIVE</v>
          </cell>
          <cell r="C14185" t="str">
            <v>HANDICAP</v>
          </cell>
          <cell r="I14185" t="str">
            <v>Passagerer</v>
          </cell>
          <cell r="V14185">
            <v>1</v>
          </cell>
        </row>
        <row r="14186">
          <cell r="A14186" t="str">
            <v>SKIVE</v>
          </cell>
          <cell r="C14186" t="str">
            <v>HANDICAP</v>
          </cell>
          <cell r="I14186" t="str">
            <v>Netto</v>
          </cell>
          <cell r="V14186">
            <v>1049.19</v>
          </cell>
        </row>
        <row r="14187">
          <cell r="A14187" t="str">
            <v>SKIVE</v>
          </cell>
          <cell r="C14187" t="str">
            <v>HANDICAP</v>
          </cell>
          <cell r="I14187" t="str">
            <v>Adm.omk</v>
          </cell>
          <cell r="V14187">
            <v>0</v>
          </cell>
        </row>
        <row r="14188">
          <cell r="A14188" t="str">
            <v>SKIVE</v>
          </cell>
          <cell r="C14188" t="str">
            <v>HANDICAP</v>
          </cell>
          <cell r="I14188" t="str">
            <v>EB</v>
          </cell>
          <cell r="V14188">
            <v>336</v>
          </cell>
        </row>
        <row r="14189">
          <cell r="A14189" t="str">
            <v>SKIVE</v>
          </cell>
          <cell r="C14189" t="str">
            <v>HANDICAP</v>
          </cell>
          <cell r="I14189" t="str">
            <v>Ture</v>
          </cell>
          <cell r="V14189">
            <v>1</v>
          </cell>
        </row>
        <row r="14190">
          <cell r="A14190" t="str">
            <v>SKIVE</v>
          </cell>
          <cell r="C14190" t="str">
            <v>HANDICAP</v>
          </cell>
          <cell r="I14190" t="str">
            <v>Rejselængde</v>
          </cell>
          <cell r="V14190">
            <v>84</v>
          </cell>
        </row>
        <row r="14191">
          <cell r="A14191" t="str">
            <v>SKIVE</v>
          </cell>
          <cell r="C14191" t="str">
            <v>HANDICAP</v>
          </cell>
          <cell r="I14191" t="str">
            <v>Passagerer</v>
          </cell>
          <cell r="V14191">
            <v>1</v>
          </cell>
        </row>
        <row r="14192">
          <cell r="A14192" t="str">
            <v>SKIVE</v>
          </cell>
          <cell r="C14192" t="str">
            <v>HANDICAP</v>
          </cell>
          <cell r="I14192" t="str">
            <v>Netto</v>
          </cell>
          <cell r="V14192">
            <v>5403.92</v>
          </cell>
        </row>
        <row r="14193">
          <cell r="A14193" t="str">
            <v>SKIVE</v>
          </cell>
          <cell r="C14193" t="str">
            <v>HANDICAP</v>
          </cell>
          <cell r="I14193" t="str">
            <v>Adm.omk</v>
          </cell>
          <cell r="V14193">
            <v>0</v>
          </cell>
        </row>
        <row r="14194">
          <cell r="A14194" t="str">
            <v>SKIVE</v>
          </cell>
          <cell r="C14194" t="str">
            <v>HANDICAP</v>
          </cell>
          <cell r="I14194" t="str">
            <v>EB</v>
          </cell>
          <cell r="V14194">
            <v>1240</v>
          </cell>
        </row>
        <row r="14195">
          <cell r="A14195" t="str">
            <v>SKIVE</v>
          </cell>
          <cell r="C14195" t="str">
            <v>HANDICAP</v>
          </cell>
          <cell r="I14195" t="str">
            <v>Ture</v>
          </cell>
          <cell r="V14195">
            <v>4</v>
          </cell>
        </row>
        <row r="14196">
          <cell r="A14196" t="str">
            <v>SKIVE</v>
          </cell>
          <cell r="C14196" t="str">
            <v>HANDICAP</v>
          </cell>
          <cell r="I14196" t="str">
            <v>Rejselængde</v>
          </cell>
          <cell r="V14196">
            <v>270</v>
          </cell>
        </row>
        <row r="14197">
          <cell r="A14197" t="str">
            <v>SKIVE</v>
          </cell>
          <cell r="C14197" t="str">
            <v>HANDICAP</v>
          </cell>
          <cell r="I14197" t="str">
            <v>Passagerer</v>
          </cell>
          <cell r="V14197">
            <v>5</v>
          </cell>
        </row>
        <row r="14198">
          <cell r="A14198" t="str">
            <v>SKIVE</v>
          </cell>
          <cell r="C14198" t="str">
            <v>HANDICAP</v>
          </cell>
          <cell r="I14198" t="str">
            <v>Netto</v>
          </cell>
          <cell r="V14198">
            <v>463.62</v>
          </cell>
        </row>
        <row r="14199">
          <cell r="A14199" t="str">
            <v>SKIVE</v>
          </cell>
          <cell r="C14199" t="str">
            <v>HANDICAP</v>
          </cell>
          <cell r="I14199" t="str">
            <v>Adm.omk</v>
          </cell>
          <cell r="V14199">
            <v>0</v>
          </cell>
        </row>
        <row r="14200">
          <cell r="A14200" t="str">
            <v>SKIVE</v>
          </cell>
          <cell r="C14200" t="str">
            <v>HANDICAP</v>
          </cell>
          <cell r="I14200" t="str">
            <v>EB</v>
          </cell>
          <cell r="V14200">
            <v>228</v>
          </cell>
        </row>
        <row r="14201">
          <cell r="A14201" t="str">
            <v>SKIVE</v>
          </cell>
          <cell r="C14201" t="str">
            <v>HANDICAP</v>
          </cell>
          <cell r="I14201" t="str">
            <v>Ture</v>
          </cell>
          <cell r="V14201">
            <v>1</v>
          </cell>
        </row>
        <row r="14202">
          <cell r="A14202" t="str">
            <v>SKIVE</v>
          </cell>
          <cell r="C14202" t="str">
            <v>HANDICAP</v>
          </cell>
          <cell r="I14202" t="str">
            <v>Rejselængde</v>
          </cell>
          <cell r="V14202">
            <v>57</v>
          </cell>
        </row>
        <row r="14203">
          <cell r="A14203" t="str">
            <v>SKIVE</v>
          </cell>
          <cell r="C14203" t="str">
            <v>HANDICAP</v>
          </cell>
          <cell r="I14203" t="str">
            <v>Passagerer</v>
          </cell>
          <cell r="V14203">
            <v>1</v>
          </cell>
        </row>
        <row r="14204">
          <cell r="A14204" t="str">
            <v>SKIVE</v>
          </cell>
          <cell r="C14204" t="str">
            <v>HANDICAP</v>
          </cell>
          <cell r="I14204" t="str">
            <v>Netto</v>
          </cell>
          <cell r="V14204">
            <v>2649.94</v>
          </cell>
        </row>
        <row r="14205">
          <cell r="A14205" t="str">
            <v>SKIVE</v>
          </cell>
          <cell r="C14205" t="str">
            <v>HANDICAP</v>
          </cell>
          <cell r="I14205" t="str">
            <v>Adm.omk</v>
          </cell>
          <cell r="V14205">
            <v>0</v>
          </cell>
        </row>
        <row r="14206">
          <cell r="A14206" t="str">
            <v>SKIVE</v>
          </cell>
          <cell r="C14206" t="str">
            <v>HANDICAP</v>
          </cell>
          <cell r="I14206" t="str">
            <v>EB</v>
          </cell>
          <cell r="V14206">
            <v>600</v>
          </cell>
        </row>
        <row r="14207">
          <cell r="A14207" t="str">
            <v>SKIVE</v>
          </cell>
          <cell r="C14207" t="str">
            <v>HANDICAP</v>
          </cell>
          <cell r="I14207" t="str">
            <v>Ture</v>
          </cell>
          <cell r="V14207">
            <v>2</v>
          </cell>
        </row>
        <row r="14208">
          <cell r="A14208" t="str">
            <v>SKIVE</v>
          </cell>
          <cell r="C14208" t="str">
            <v>HANDICAP</v>
          </cell>
          <cell r="I14208" t="str">
            <v>Rejselængde</v>
          </cell>
          <cell r="V14208">
            <v>150</v>
          </cell>
        </row>
        <row r="14209">
          <cell r="A14209" t="str">
            <v>SKIVE</v>
          </cell>
          <cell r="C14209" t="str">
            <v>HANDICAP</v>
          </cell>
          <cell r="I14209" t="str">
            <v>Passagerer</v>
          </cell>
          <cell r="V14209">
            <v>2</v>
          </cell>
        </row>
        <row r="14210">
          <cell r="A14210" t="str">
            <v>SKIVE</v>
          </cell>
          <cell r="C14210" t="str">
            <v>HANDICAP</v>
          </cell>
          <cell r="I14210" t="str">
            <v>Netto</v>
          </cell>
          <cell r="V14210">
            <v>1662.21</v>
          </cell>
        </row>
        <row r="14211">
          <cell r="A14211" t="str">
            <v>SKIVE</v>
          </cell>
          <cell r="C14211" t="str">
            <v>HANDICAP</v>
          </cell>
          <cell r="I14211" t="str">
            <v>Adm.omk</v>
          </cell>
          <cell r="V14211">
            <v>0</v>
          </cell>
        </row>
        <row r="14212">
          <cell r="A14212" t="str">
            <v>SKIVE</v>
          </cell>
          <cell r="C14212" t="str">
            <v>HANDICAP</v>
          </cell>
          <cell r="I14212" t="str">
            <v>EB</v>
          </cell>
          <cell r="V14212">
            <v>1308</v>
          </cell>
        </row>
        <row r="14213">
          <cell r="A14213" t="str">
            <v>SKIVE</v>
          </cell>
          <cell r="C14213" t="str">
            <v>HANDICAP</v>
          </cell>
          <cell r="I14213" t="str">
            <v>Ture</v>
          </cell>
          <cell r="V14213">
            <v>3</v>
          </cell>
        </row>
        <row r="14214">
          <cell r="A14214" t="str">
            <v>SKIVE</v>
          </cell>
          <cell r="C14214" t="str">
            <v>HANDICAP</v>
          </cell>
          <cell r="I14214" t="str">
            <v>Rejselængde</v>
          </cell>
          <cell r="V14214">
            <v>245</v>
          </cell>
        </row>
        <row r="14215">
          <cell r="A14215" t="str">
            <v>SKIVE</v>
          </cell>
          <cell r="C14215" t="str">
            <v>HANDICAP</v>
          </cell>
          <cell r="I14215" t="str">
            <v>Passagerer</v>
          </cell>
          <cell r="V14215">
            <v>5</v>
          </cell>
        </row>
        <row r="14216">
          <cell r="A14216" t="str">
            <v>SKIVE</v>
          </cell>
          <cell r="C14216" t="str">
            <v>HANDICAP</v>
          </cell>
          <cell r="I14216" t="str">
            <v>Netto</v>
          </cell>
          <cell r="V14216">
            <v>266.16000000000003</v>
          </cell>
        </row>
        <row r="14217">
          <cell r="A14217" t="str">
            <v>SKIVE</v>
          </cell>
          <cell r="C14217" t="str">
            <v>HANDICAP</v>
          </cell>
          <cell r="I14217" t="str">
            <v>Adm.omk</v>
          </cell>
          <cell r="V14217">
            <v>0</v>
          </cell>
        </row>
        <row r="14218">
          <cell r="A14218" t="str">
            <v>SKIVE</v>
          </cell>
          <cell r="C14218" t="str">
            <v>HANDICAP</v>
          </cell>
          <cell r="I14218" t="str">
            <v>EB</v>
          </cell>
          <cell r="V14218">
            <v>829</v>
          </cell>
        </row>
        <row r="14219">
          <cell r="A14219" t="str">
            <v>SKIVE</v>
          </cell>
          <cell r="C14219" t="str">
            <v>HANDICAP</v>
          </cell>
          <cell r="I14219" t="str">
            <v>Ture</v>
          </cell>
          <cell r="V14219">
            <v>1</v>
          </cell>
        </row>
        <row r="14220">
          <cell r="A14220" t="str">
            <v>SKIVE</v>
          </cell>
          <cell r="C14220" t="str">
            <v>HANDICAP</v>
          </cell>
          <cell r="I14220" t="str">
            <v>Rejselængde</v>
          </cell>
          <cell r="V14220">
            <v>133</v>
          </cell>
        </row>
        <row r="14221">
          <cell r="A14221" t="str">
            <v>SKIVE</v>
          </cell>
          <cell r="C14221" t="str">
            <v>HANDICAP</v>
          </cell>
          <cell r="I14221" t="str">
            <v>Passagerer</v>
          </cell>
          <cell r="V14221">
            <v>1</v>
          </cell>
        </row>
        <row r="14222">
          <cell r="A14222" t="str">
            <v>SKIVE</v>
          </cell>
          <cell r="C14222" t="str">
            <v>HANDICAP</v>
          </cell>
          <cell r="I14222" t="str">
            <v>Netto</v>
          </cell>
          <cell r="V14222">
            <v>921.52</v>
          </cell>
        </row>
        <row r="14223">
          <cell r="A14223" t="str">
            <v>SKIVE</v>
          </cell>
          <cell r="C14223" t="str">
            <v>HANDICAP</v>
          </cell>
          <cell r="I14223" t="str">
            <v>Adm.omk</v>
          </cell>
          <cell r="V14223">
            <v>0</v>
          </cell>
        </row>
        <row r="14224">
          <cell r="A14224" t="str">
            <v>SKIVE</v>
          </cell>
          <cell r="C14224" t="str">
            <v>HANDICAP</v>
          </cell>
          <cell r="I14224" t="str">
            <v>EB</v>
          </cell>
          <cell r="V14224">
            <v>1473</v>
          </cell>
        </row>
        <row r="14225">
          <cell r="A14225" t="str">
            <v>SKIVE</v>
          </cell>
          <cell r="C14225" t="str">
            <v>HANDICAP</v>
          </cell>
          <cell r="I14225" t="str">
            <v>Ture</v>
          </cell>
          <cell r="V14225">
            <v>4</v>
          </cell>
        </row>
        <row r="14226">
          <cell r="A14226" t="str">
            <v>SKIVE</v>
          </cell>
          <cell r="C14226" t="str">
            <v>HANDICAP</v>
          </cell>
          <cell r="I14226" t="str">
            <v>Rejselængde</v>
          </cell>
          <cell r="V14226">
            <v>156</v>
          </cell>
        </row>
        <row r="14227">
          <cell r="A14227" t="str">
            <v>SKIVE</v>
          </cell>
          <cell r="C14227" t="str">
            <v>HANDICAP</v>
          </cell>
          <cell r="I14227" t="str">
            <v>Passagerer</v>
          </cell>
          <cell r="V14227">
            <v>8</v>
          </cell>
        </row>
        <row r="14228">
          <cell r="A14228" t="str">
            <v>SKIVE</v>
          </cell>
          <cell r="C14228" t="str">
            <v>HANDICAP</v>
          </cell>
          <cell r="I14228" t="str">
            <v>Netto</v>
          </cell>
          <cell r="V14228">
            <v>9186.9299999999985</v>
          </cell>
        </row>
        <row r="14229">
          <cell r="A14229" t="str">
            <v>SKIVE</v>
          </cell>
          <cell r="C14229" t="str">
            <v>HANDICAP</v>
          </cell>
          <cell r="I14229" t="str">
            <v>Adm.omk</v>
          </cell>
          <cell r="V14229">
            <v>0</v>
          </cell>
        </row>
        <row r="14230">
          <cell r="A14230" t="str">
            <v>SKIVE</v>
          </cell>
          <cell r="C14230" t="str">
            <v>HANDICAP</v>
          </cell>
          <cell r="I14230" t="str">
            <v>EB</v>
          </cell>
          <cell r="V14230">
            <v>1696</v>
          </cell>
        </row>
        <row r="14231">
          <cell r="A14231" t="str">
            <v>SKIVE</v>
          </cell>
          <cell r="C14231" t="str">
            <v>HANDICAP</v>
          </cell>
          <cell r="I14231" t="str">
            <v>Ture</v>
          </cell>
          <cell r="V14231">
            <v>12</v>
          </cell>
        </row>
        <row r="14232">
          <cell r="A14232" t="str">
            <v>SKIVE</v>
          </cell>
          <cell r="C14232" t="str">
            <v>HANDICAP</v>
          </cell>
          <cell r="I14232" t="str">
            <v>Rejselængde</v>
          </cell>
          <cell r="V14232">
            <v>339</v>
          </cell>
        </row>
        <row r="14233">
          <cell r="A14233" t="str">
            <v>SKIVE</v>
          </cell>
          <cell r="C14233" t="str">
            <v>HANDICAP</v>
          </cell>
          <cell r="I14233" t="str">
            <v>Passagerer</v>
          </cell>
          <cell r="V14233">
            <v>19</v>
          </cell>
        </row>
        <row r="14234">
          <cell r="A14234" t="str">
            <v>SKIVE</v>
          </cell>
          <cell r="C14234" t="str">
            <v>HANDICAP</v>
          </cell>
          <cell r="I14234" t="str">
            <v>Netto</v>
          </cell>
          <cell r="V14234">
            <v>13196.15</v>
          </cell>
        </row>
        <row r="14235">
          <cell r="A14235" t="str">
            <v>SKIVE</v>
          </cell>
          <cell r="C14235" t="str">
            <v>HANDICAP</v>
          </cell>
          <cell r="I14235" t="str">
            <v>Adm.omk</v>
          </cell>
          <cell r="V14235">
            <v>0</v>
          </cell>
        </row>
        <row r="14236">
          <cell r="A14236" t="str">
            <v>SKIVE</v>
          </cell>
          <cell r="C14236" t="str">
            <v>HANDICAP</v>
          </cell>
          <cell r="I14236" t="str">
            <v>EB</v>
          </cell>
          <cell r="V14236">
            <v>4948</v>
          </cell>
        </row>
        <row r="14237">
          <cell r="A14237" t="str">
            <v>SKIVE</v>
          </cell>
          <cell r="C14237" t="str">
            <v>HANDICAP</v>
          </cell>
          <cell r="I14237" t="str">
            <v>Ture</v>
          </cell>
          <cell r="V14237">
            <v>44</v>
          </cell>
        </row>
        <row r="14238">
          <cell r="A14238" t="str">
            <v>SKIVE</v>
          </cell>
          <cell r="C14238" t="str">
            <v>HANDICAP</v>
          </cell>
          <cell r="I14238" t="str">
            <v>Rejselængde</v>
          </cell>
          <cell r="V14238">
            <v>949</v>
          </cell>
        </row>
        <row r="14239">
          <cell r="A14239" t="str">
            <v>SKIVE</v>
          </cell>
          <cell r="C14239" t="str">
            <v>HANDICAP</v>
          </cell>
          <cell r="I14239" t="str">
            <v>Passagerer</v>
          </cell>
          <cell r="V14239">
            <v>67</v>
          </cell>
        </row>
        <row r="14240">
          <cell r="A14240" t="str">
            <v>SKIVE</v>
          </cell>
          <cell r="C14240" t="str">
            <v>HANDICAP</v>
          </cell>
          <cell r="I14240" t="str">
            <v>Netto</v>
          </cell>
          <cell r="V14240">
            <v>619.44000000000005</v>
          </cell>
        </row>
        <row r="14241">
          <cell r="A14241" t="str">
            <v>SKIVE</v>
          </cell>
          <cell r="C14241" t="str">
            <v>HANDICAP</v>
          </cell>
          <cell r="I14241" t="str">
            <v>Adm.omk</v>
          </cell>
          <cell r="V14241">
            <v>0</v>
          </cell>
        </row>
        <row r="14242">
          <cell r="A14242" t="str">
            <v>SKIVE</v>
          </cell>
          <cell r="C14242" t="str">
            <v>HANDICAP</v>
          </cell>
          <cell r="I14242" t="str">
            <v>EB</v>
          </cell>
          <cell r="V14242">
            <v>144</v>
          </cell>
        </row>
        <row r="14243">
          <cell r="A14243" t="str">
            <v>SKIVE</v>
          </cell>
          <cell r="C14243" t="str">
            <v>HANDICAP</v>
          </cell>
          <cell r="I14243" t="str">
            <v>Ture</v>
          </cell>
          <cell r="V14243">
            <v>1</v>
          </cell>
        </row>
        <row r="14244">
          <cell r="A14244" t="str">
            <v>SKIVE</v>
          </cell>
          <cell r="C14244" t="str">
            <v>HANDICAP</v>
          </cell>
          <cell r="I14244" t="str">
            <v>Rejselængde</v>
          </cell>
          <cell r="V14244">
            <v>24</v>
          </cell>
        </row>
        <row r="14245">
          <cell r="A14245" t="str">
            <v>SKIVE</v>
          </cell>
          <cell r="C14245" t="str">
            <v>HANDICAP</v>
          </cell>
          <cell r="I14245" t="str">
            <v>Passagerer</v>
          </cell>
          <cell r="V14245">
            <v>2</v>
          </cell>
        </row>
        <row r="14246">
          <cell r="A14246" t="str">
            <v>SKIVE</v>
          </cell>
          <cell r="C14246" t="str">
            <v>HANDICAP</v>
          </cell>
          <cell r="I14246" t="str">
            <v>Netto</v>
          </cell>
          <cell r="V14246">
            <v>1871.08</v>
          </cell>
        </row>
        <row r="14247">
          <cell r="A14247" t="str">
            <v>SKIVE</v>
          </cell>
          <cell r="C14247" t="str">
            <v>HANDICAP</v>
          </cell>
          <cell r="I14247" t="str">
            <v>Adm.omk</v>
          </cell>
          <cell r="V14247">
            <v>0</v>
          </cell>
        </row>
        <row r="14248">
          <cell r="A14248" t="str">
            <v>SKIVE</v>
          </cell>
          <cell r="C14248" t="str">
            <v>HANDICAP</v>
          </cell>
          <cell r="I14248" t="str">
            <v>EB</v>
          </cell>
          <cell r="V14248">
            <v>502</v>
          </cell>
        </row>
        <row r="14249">
          <cell r="A14249" t="str">
            <v>SKIVE</v>
          </cell>
          <cell r="C14249" t="str">
            <v>HANDICAP</v>
          </cell>
          <cell r="I14249" t="str">
            <v>Ture</v>
          </cell>
          <cell r="V14249">
            <v>7</v>
          </cell>
        </row>
        <row r="14250">
          <cell r="A14250" t="str">
            <v>SKIVE</v>
          </cell>
          <cell r="C14250" t="str">
            <v>HANDICAP</v>
          </cell>
          <cell r="I14250" t="str">
            <v>Rejselængde</v>
          </cell>
          <cell r="V14250">
            <v>125</v>
          </cell>
        </row>
        <row r="14251">
          <cell r="A14251" t="str">
            <v>SKIVE</v>
          </cell>
          <cell r="C14251" t="str">
            <v>HANDICAP</v>
          </cell>
          <cell r="I14251" t="str">
            <v>Passagerer</v>
          </cell>
          <cell r="V14251">
            <v>7</v>
          </cell>
        </row>
        <row r="14252">
          <cell r="A14252" t="str">
            <v>SKIVE</v>
          </cell>
          <cell r="C14252" t="str">
            <v>HANDICAP</v>
          </cell>
          <cell r="I14252" t="str">
            <v>Netto</v>
          </cell>
          <cell r="V14252">
            <v>2912.7799999999997</v>
          </cell>
        </row>
        <row r="14253">
          <cell r="A14253" t="str">
            <v>SKIVE</v>
          </cell>
          <cell r="C14253" t="str">
            <v>HANDICAP</v>
          </cell>
          <cell r="I14253" t="str">
            <v>Adm.omk</v>
          </cell>
          <cell r="V14253">
            <v>0</v>
          </cell>
        </row>
        <row r="14254">
          <cell r="A14254" t="str">
            <v>SKIVE</v>
          </cell>
          <cell r="C14254" t="str">
            <v>HANDICAP</v>
          </cell>
          <cell r="I14254" t="str">
            <v>EB</v>
          </cell>
          <cell r="V14254">
            <v>1424</v>
          </cell>
        </row>
        <row r="14255">
          <cell r="A14255" t="str">
            <v>SKIVE</v>
          </cell>
          <cell r="C14255" t="str">
            <v>HANDICAP</v>
          </cell>
          <cell r="I14255" t="str">
            <v>Ture</v>
          </cell>
          <cell r="V14255">
            <v>2</v>
          </cell>
        </row>
        <row r="14256">
          <cell r="A14256" t="str">
            <v>SKIVE</v>
          </cell>
          <cell r="C14256" t="str">
            <v>HANDICAP</v>
          </cell>
          <cell r="I14256" t="str">
            <v>Rejselængde</v>
          </cell>
          <cell r="V14256">
            <v>201</v>
          </cell>
        </row>
        <row r="14257">
          <cell r="A14257" t="str">
            <v>SKIVE</v>
          </cell>
          <cell r="C14257" t="str">
            <v>HANDICAP</v>
          </cell>
          <cell r="I14257" t="str">
            <v>Passagerer</v>
          </cell>
          <cell r="V14257">
            <v>4</v>
          </cell>
        </row>
        <row r="14258">
          <cell r="A14258" t="str">
            <v>SKIVE</v>
          </cell>
          <cell r="C14258" t="str">
            <v>HANDICAP</v>
          </cell>
          <cell r="I14258" t="str">
            <v>Netto</v>
          </cell>
          <cell r="V14258">
            <v>1139.8699999999999</v>
          </cell>
        </row>
        <row r="14259">
          <cell r="A14259" t="str">
            <v>SKIVE</v>
          </cell>
          <cell r="C14259" t="str">
            <v>HANDICAP</v>
          </cell>
          <cell r="I14259" t="str">
            <v>Adm.omk</v>
          </cell>
          <cell r="V14259">
            <v>0</v>
          </cell>
        </row>
        <row r="14260">
          <cell r="A14260" t="str">
            <v>SKIVE</v>
          </cell>
          <cell r="C14260" t="str">
            <v>HANDICAP</v>
          </cell>
          <cell r="I14260" t="str">
            <v>EB</v>
          </cell>
          <cell r="V14260">
            <v>1271</v>
          </cell>
        </row>
        <row r="14261">
          <cell r="A14261" t="str">
            <v>SKIVE</v>
          </cell>
          <cell r="C14261" t="str">
            <v>HANDICAP</v>
          </cell>
          <cell r="I14261" t="str">
            <v>Ture</v>
          </cell>
          <cell r="V14261">
            <v>1</v>
          </cell>
        </row>
        <row r="14262">
          <cell r="A14262" t="str">
            <v>SKIVE</v>
          </cell>
          <cell r="C14262" t="str">
            <v>HANDICAP</v>
          </cell>
          <cell r="I14262" t="str">
            <v>Rejselængde</v>
          </cell>
          <cell r="V14262">
            <v>167</v>
          </cell>
        </row>
        <row r="14263">
          <cell r="A14263" t="str">
            <v>SKIVE</v>
          </cell>
          <cell r="C14263" t="str">
            <v>HANDICAP</v>
          </cell>
          <cell r="I14263" t="str">
            <v>Passagerer</v>
          </cell>
          <cell r="V14263">
            <v>1</v>
          </cell>
        </row>
        <row r="14264">
          <cell r="A14264" t="str">
            <v>SKIVE</v>
          </cell>
          <cell r="C14264" t="str">
            <v>HANDICAP</v>
          </cell>
          <cell r="I14264" t="str">
            <v>Netto</v>
          </cell>
          <cell r="V14264">
            <v>643.66</v>
          </cell>
        </row>
        <row r="14265">
          <cell r="A14265" t="str">
            <v>SKIVE</v>
          </cell>
          <cell r="C14265" t="str">
            <v>HANDICAP</v>
          </cell>
          <cell r="I14265" t="str">
            <v>Adm.omk</v>
          </cell>
          <cell r="V14265">
            <v>0</v>
          </cell>
        </row>
        <row r="14266">
          <cell r="A14266" t="str">
            <v>SKIVE</v>
          </cell>
          <cell r="C14266" t="str">
            <v>HANDICAP</v>
          </cell>
          <cell r="I14266" t="str">
            <v>EB</v>
          </cell>
          <cell r="V14266">
            <v>764</v>
          </cell>
        </row>
        <row r="14267">
          <cell r="A14267" t="str">
            <v>SKIVE</v>
          </cell>
          <cell r="C14267" t="str">
            <v>HANDICAP</v>
          </cell>
          <cell r="I14267" t="str">
            <v>Ture</v>
          </cell>
          <cell r="V14267">
            <v>1</v>
          </cell>
        </row>
        <row r="14268">
          <cell r="A14268" t="str">
            <v>SKIVE</v>
          </cell>
          <cell r="C14268" t="str">
            <v>HANDICAP</v>
          </cell>
          <cell r="I14268" t="str">
            <v>Rejselængde</v>
          </cell>
          <cell r="V14268">
            <v>128</v>
          </cell>
        </row>
        <row r="14269">
          <cell r="A14269" t="str">
            <v>SKIVE</v>
          </cell>
          <cell r="C14269" t="str">
            <v>HANDICAP</v>
          </cell>
          <cell r="I14269" t="str">
            <v>Passagerer</v>
          </cell>
          <cell r="V14269">
            <v>1</v>
          </cell>
        </row>
        <row r="14270">
          <cell r="A14270" t="str">
            <v>SKIVE</v>
          </cell>
          <cell r="C14270" t="str">
            <v>HANDICAP</v>
          </cell>
          <cell r="I14270" t="str">
            <v>Netto</v>
          </cell>
          <cell r="V14270">
            <v>208.67</v>
          </cell>
        </row>
        <row r="14271">
          <cell r="A14271" t="str">
            <v>SKIVE</v>
          </cell>
          <cell r="C14271" t="str">
            <v>HANDICAP</v>
          </cell>
          <cell r="I14271" t="str">
            <v>Adm.omk</v>
          </cell>
          <cell r="V14271">
            <v>0</v>
          </cell>
        </row>
        <row r="14272">
          <cell r="A14272" t="str">
            <v>SKIVE</v>
          </cell>
          <cell r="C14272" t="str">
            <v>HANDICAP</v>
          </cell>
          <cell r="I14272" t="str">
            <v>EB</v>
          </cell>
          <cell r="V14272">
            <v>272</v>
          </cell>
        </row>
        <row r="14273">
          <cell r="A14273" t="str">
            <v>SKIVE</v>
          </cell>
          <cell r="C14273" t="str">
            <v>HANDICAP</v>
          </cell>
          <cell r="I14273" t="str">
            <v>Ture</v>
          </cell>
          <cell r="V14273">
            <v>1</v>
          </cell>
        </row>
        <row r="14274">
          <cell r="A14274" t="str">
            <v>SKIVE</v>
          </cell>
          <cell r="C14274" t="str">
            <v>HANDICAP</v>
          </cell>
          <cell r="I14274" t="str">
            <v>Rejselængde</v>
          </cell>
          <cell r="V14274">
            <v>68</v>
          </cell>
        </row>
        <row r="14275">
          <cell r="A14275" t="str">
            <v>SKIVE</v>
          </cell>
          <cell r="C14275" t="str">
            <v>HANDICAP</v>
          </cell>
          <cell r="I14275" t="str">
            <v>Passagerer</v>
          </cell>
          <cell r="V14275">
            <v>1</v>
          </cell>
        </row>
        <row r="14276">
          <cell r="A14276" t="str">
            <v>SKIVE</v>
          </cell>
          <cell r="C14276" t="str">
            <v>HANDICAP</v>
          </cell>
          <cell r="I14276" t="str">
            <v>Netto</v>
          </cell>
          <cell r="V14276">
            <v>1135.8499999999999</v>
          </cell>
        </row>
        <row r="14277">
          <cell r="A14277" t="str">
            <v>SKIVE</v>
          </cell>
          <cell r="C14277" t="str">
            <v>HANDICAP</v>
          </cell>
          <cell r="I14277" t="str">
            <v>Adm.omk</v>
          </cell>
          <cell r="V14277">
            <v>0</v>
          </cell>
        </row>
        <row r="14278">
          <cell r="A14278" t="str">
            <v>SKIVE</v>
          </cell>
          <cell r="C14278" t="str">
            <v>HANDICAP</v>
          </cell>
          <cell r="I14278" t="str">
            <v>EB</v>
          </cell>
          <cell r="V14278">
            <v>450</v>
          </cell>
        </row>
        <row r="14279">
          <cell r="A14279" t="str">
            <v>SKIVE</v>
          </cell>
          <cell r="C14279" t="str">
            <v>HANDICAP</v>
          </cell>
          <cell r="I14279" t="str">
            <v>Ture</v>
          </cell>
          <cell r="V14279">
            <v>1</v>
          </cell>
        </row>
        <row r="14280">
          <cell r="A14280" t="str">
            <v>SKIVE</v>
          </cell>
          <cell r="C14280" t="str">
            <v>HANDICAP</v>
          </cell>
          <cell r="I14280" t="str">
            <v>Rejselængde</v>
          </cell>
          <cell r="V14280">
            <v>75</v>
          </cell>
        </row>
        <row r="14281">
          <cell r="A14281" t="str">
            <v>SKIVE</v>
          </cell>
          <cell r="C14281" t="str">
            <v>HANDICAP</v>
          </cell>
          <cell r="I14281" t="str">
            <v>Passagerer</v>
          </cell>
          <cell r="V14281">
            <v>2</v>
          </cell>
        </row>
        <row r="14282">
          <cell r="A14282" t="str">
            <v>SKIVE</v>
          </cell>
          <cell r="C14282" t="str">
            <v>HANDICAP</v>
          </cell>
          <cell r="I14282" t="str">
            <v>Netto</v>
          </cell>
          <cell r="V14282">
            <v>436.77</v>
          </cell>
        </row>
        <row r="14283">
          <cell r="A14283" t="str">
            <v>SKIVE</v>
          </cell>
          <cell r="C14283" t="str">
            <v>HANDICAP</v>
          </cell>
          <cell r="I14283" t="str">
            <v>Adm.omk</v>
          </cell>
          <cell r="V14283">
            <v>0</v>
          </cell>
        </row>
        <row r="14284">
          <cell r="A14284" t="str">
            <v>SKIVE</v>
          </cell>
          <cell r="C14284" t="str">
            <v>HANDICAP</v>
          </cell>
          <cell r="I14284" t="str">
            <v>EB</v>
          </cell>
          <cell r="V14284">
            <v>344</v>
          </cell>
        </row>
        <row r="14285">
          <cell r="A14285" t="str">
            <v>SKIVE</v>
          </cell>
          <cell r="C14285" t="str">
            <v>HANDICAP</v>
          </cell>
          <cell r="I14285" t="str">
            <v>Ture</v>
          </cell>
          <cell r="V14285">
            <v>1</v>
          </cell>
        </row>
        <row r="14286">
          <cell r="A14286" t="str">
            <v>SKIVE</v>
          </cell>
          <cell r="C14286" t="str">
            <v>HANDICAP</v>
          </cell>
          <cell r="I14286" t="str">
            <v>Rejselængde</v>
          </cell>
          <cell r="V14286">
            <v>86</v>
          </cell>
        </row>
        <row r="14287">
          <cell r="A14287" t="str">
            <v>SKIVE</v>
          </cell>
          <cell r="C14287" t="str">
            <v>HANDICAP</v>
          </cell>
          <cell r="I14287" t="str">
            <v>Passagerer</v>
          </cell>
          <cell r="V14287">
            <v>1</v>
          </cell>
        </row>
        <row r="14288">
          <cell r="A14288" t="str">
            <v>SKIVE</v>
          </cell>
          <cell r="C14288" t="str">
            <v>HANDICAP</v>
          </cell>
          <cell r="I14288" t="str">
            <v>Netto</v>
          </cell>
          <cell r="V14288">
            <v>1038.3599999999999</v>
          </cell>
        </row>
        <row r="14289">
          <cell r="A14289" t="str">
            <v>SKIVE</v>
          </cell>
          <cell r="C14289" t="str">
            <v>HANDICAP</v>
          </cell>
          <cell r="I14289" t="str">
            <v>Adm.omk</v>
          </cell>
          <cell r="V14289">
            <v>0</v>
          </cell>
        </row>
        <row r="14290">
          <cell r="A14290" t="str">
            <v>SKIVE</v>
          </cell>
          <cell r="C14290" t="str">
            <v>HANDICAP</v>
          </cell>
          <cell r="I14290" t="str">
            <v>EB</v>
          </cell>
          <cell r="V14290">
            <v>272</v>
          </cell>
        </row>
        <row r="14291">
          <cell r="A14291" t="str">
            <v>SKIVE</v>
          </cell>
          <cell r="C14291" t="str">
            <v>HANDICAP</v>
          </cell>
          <cell r="I14291" t="str">
            <v>Ture</v>
          </cell>
          <cell r="V14291">
            <v>1</v>
          </cell>
        </row>
        <row r="14292">
          <cell r="A14292" t="str">
            <v>SKIVE</v>
          </cell>
          <cell r="C14292" t="str">
            <v>HANDICAP</v>
          </cell>
          <cell r="I14292" t="str">
            <v>Rejselængde</v>
          </cell>
          <cell r="V14292">
            <v>68</v>
          </cell>
        </row>
        <row r="14293">
          <cell r="A14293" t="str">
            <v>SKIVE</v>
          </cell>
          <cell r="C14293" t="str">
            <v>HANDICAP</v>
          </cell>
          <cell r="I14293" t="str">
            <v>Passagerer</v>
          </cell>
          <cell r="V14293">
            <v>1</v>
          </cell>
        </row>
        <row r="14294">
          <cell r="A14294" t="str">
            <v>SKIVE</v>
          </cell>
          <cell r="C14294" t="str">
            <v>HANDICAP</v>
          </cell>
          <cell r="I14294" t="str">
            <v>Netto</v>
          </cell>
          <cell r="V14294">
            <v>261.27999999999997</v>
          </cell>
        </row>
        <row r="14295">
          <cell r="A14295" t="str">
            <v>SKIVE</v>
          </cell>
          <cell r="C14295" t="str">
            <v>HANDICAP</v>
          </cell>
          <cell r="I14295" t="str">
            <v>Adm.omk</v>
          </cell>
          <cell r="V14295">
            <v>0</v>
          </cell>
        </row>
        <row r="14296">
          <cell r="A14296" t="str">
            <v>SKIVE</v>
          </cell>
          <cell r="C14296" t="str">
            <v>HANDICAP</v>
          </cell>
          <cell r="I14296" t="str">
            <v>EB</v>
          </cell>
          <cell r="V14296">
            <v>936</v>
          </cell>
        </row>
        <row r="14297">
          <cell r="A14297" t="str">
            <v>SKIVE</v>
          </cell>
          <cell r="C14297" t="str">
            <v>HANDICAP</v>
          </cell>
          <cell r="I14297" t="str">
            <v>Ture</v>
          </cell>
          <cell r="V14297">
            <v>2</v>
          </cell>
        </row>
        <row r="14298">
          <cell r="A14298" t="str">
            <v>SKIVE</v>
          </cell>
          <cell r="C14298" t="str">
            <v>HANDICAP</v>
          </cell>
          <cell r="I14298" t="str">
            <v>Rejselængde</v>
          </cell>
          <cell r="V14298">
            <v>192</v>
          </cell>
        </row>
        <row r="14299">
          <cell r="A14299" t="str">
            <v>SKIVE</v>
          </cell>
          <cell r="C14299" t="str">
            <v>HANDICAP</v>
          </cell>
          <cell r="I14299" t="str">
            <v>Passagerer</v>
          </cell>
          <cell r="V14299">
            <v>3</v>
          </cell>
        </row>
        <row r="14300">
          <cell r="A14300" t="str">
            <v>SKIVE</v>
          </cell>
          <cell r="C14300" t="str">
            <v>HANDICAP</v>
          </cell>
          <cell r="I14300" t="str">
            <v>Netto</v>
          </cell>
          <cell r="V14300">
            <v>825.64</v>
          </cell>
        </row>
        <row r="14301">
          <cell r="A14301" t="str">
            <v>SKIVE</v>
          </cell>
          <cell r="C14301" t="str">
            <v>HANDICAP</v>
          </cell>
          <cell r="I14301" t="str">
            <v>Adm.omk</v>
          </cell>
          <cell r="V14301">
            <v>0</v>
          </cell>
        </row>
        <row r="14302">
          <cell r="A14302" t="str">
            <v>SKIVE</v>
          </cell>
          <cell r="C14302" t="str">
            <v>HANDICAP</v>
          </cell>
          <cell r="I14302" t="str">
            <v>EB</v>
          </cell>
          <cell r="V14302">
            <v>246</v>
          </cell>
        </row>
        <row r="14303">
          <cell r="A14303" t="str">
            <v>SKIVE</v>
          </cell>
          <cell r="C14303" t="str">
            <v>HANDICAP</v>
          </cell>
          <cell r="I14303" t="str">
            <v>Ture</v>
          </cell>
          <cell r="V14303">
            <v>1</v>
          </cell>
        </row>
        <row r="14304">
          <cell r="A14304" t="str">
            <v>SKIVE</v>
          </cell>
          <cell r="C14304" t="str">
            <v>HANDICAP</v>
          </cell>
          <cell r="I14304" t="str">
            <v>Rejselængde</v>
          </cell>
          <cell r="V14304">
            <v>41</v>
          </cell>
        </row>
        <row r="14305">
          <cell r="A14305" t="str">
            <v>SKIVE</v>
          </cell>
          <cell r="C14305" t="str">
            <v>HANDICAP</v>
          </cell>
          <cell r="I14305" t="str">
            <v>Passagerer</v>
          </cell>
          <cell r="V14305">
            <v>2</v>
          </cell>
        </row>
        <row r="14306">
          <cell r="A14306" t="str">
            <v>SKIVE</v>
          </cell>
          <cell r="C14306" t="str">
            <v>HANDICAP</v>
          </cell>
          <cell r="I14306" t="str">
            <v>Netto</v>
          </cell>
          <cell r="V14306">
            <v>2436.3500000000004</v>
          </cell>
        </row>
        <row r="14307">
          <cell r="A14307" t="str">
            <v>SKIVE</v>
          </cell>
          <cell r="C14307" t="str">
            <v>HANDICAP</v>
          </cell>
          <cell r="I14307" t="str">
            <v>Adm.omk</v>
          </cell>
          <cell r="V14307">
            <v>0</v>
          </cell>
        </row>
        <row r="14308">
          <cell r="A14308" t="str">
            <v>SKIVE</v>
          </cell>
          <cell r="C14308" t="str">
            <v>HANDICAP</v>
          </cell>
          <cell r="I14308" t="str">
            <v>EB</v>
          </cell>
          <cell r="V14308">
            <v>884</v>
          </cell>
        </row>
        <row r="14309">
          <cell r="A14309" t="str">
            <v>SKIVE</v>
          </cell>
          <cell r="C14309" t="str">
            <v>HANDICAP</v>
          </cell>
          <cell r="I14309" t="str">
            <v>Ture</v>
          </cell>
          <cell r="V14309">
            <v>3</v>
          </cell>
        </row>
        <row r="14310">
          <cell r="A14310" t="str">
            <v>SKIVE</v>
          </cell>
          <cell r="C14310" t="str">
            <v>HANDICAP</v>
          </cell>
          <cell r="I14310" t="str">
            <v>Rejselængde</v>
          </cell>
          <cell r="V14310">
            <v>221</v>
          </cell>
        </row>
        <row r="14311">
          <cell r="A14311" t="str">
            <v>SKIVE</v>
          </cell>
          <cell r="C14311" t="str">
            <v>HANDICAP</v>
          </cell>
          <cell r="I14311" t="str">
            <v>Passagerer</v>
          </cell>
          <cell r="V14311">
            <v>3</v>
          </cell>
        </row>
        <row r="14312">
          <cell r="A14312" t="str">
            <v>SKIVE</v>
          </cell>
          <cell r="C14312" t="str">
            <v>HANDICAP</v>
          </cell>
          <cell r="I14312" t="str">
            <v>Netto</v>
          </cell>
          <cell r="V14312">
            <v>3108.8999999999996</v>
          </cell>
        </row>
        <row r="14313">
          <cell r="A14313" t="str">
            <v>SKIVE</v>
          </cell>
          <cell r="C14313" t="str">
            <v>HANDICAP</v>
          </cell>
          <cell r="I14313" t="str">
            <v>Adm.omk</v>
          </cell>
          <cell r="V14313">
            <v>0</v>
          </cell>
        </row>
        <row r="14314">
          <cell r="A14314" t="str">
            <v>SKIVE</v>
          </cell>
          <cell r="C14314" t="str">
            <v>HANDICAP</v>
          </cell>
          <cell r="I14314" t="str">
            <v>EB</v>
          </cell>
          <cell r="V14314">
            <v>866</v>
          </cell>
        </row>
        <row r="14315">
          <cell r="A14315" t="str">
            <v>SKIVE</v>
          </cell>
          <cell r="C14315" t="str">
            <v>HANDICAP</v>
          </cell>
          <cell r="I14315" t="str">
            <v>Ture</v>
          </cell>
          <cell r="V14315">
            <v>3</v>
          </cell>
        </row>
        <row r="14316">
          <cell r="A14316" t="str">
            <v>SKIVE</v>
          </cell>
          <cell r="C14316" t="str">
            <v>HANDICAP</v>
          </cell>
          <cell r="I14316" t="str">
            <v>Rejselængde</v>
          </cell>
          <cell r="V14316">
            <v>193</v>
          </cell>
        </row>
        <row r="14317">
          <cell r="A14317" t="str">
            <v>SKIVE</v>
          </cell>
          <cell r="C14317" t="str">
            <v>HANDICAP</v>
          </cell>
          <cell r="I14317" t="str">
            <v>Passagerer</v>
          </cell>
          <cell r="V14317">
            <v>4</v>
          </cell>
        </row>
        <row r="14318">
          <cell r="A14318" t="str">
            <v>SKIVE</v>
          </cell>
          <cell r="C14318" t="str">
            <v>HANDICAP</v>
          </cell>
          <cell r="I14318" t="str">
            <v>Netto</v>
          </cell>
          <cell r="V14318">
            <v>7000.36</v>
          </cell>
        </row>
        <row r="14319">
          <cell r="A14319" t="str">
            <v>SKIVE</v>
          </cell>
          <cell r="C14319" t="str">
            <v>HANDICAP</v>
          </cell>
          <cell r="I14319" t="str">
            <v>Adm.omk</v>
          </cell>
          <cell r="V14319">
            <v>0</v>
          </cell>
        </row>
        <row r="14320">
          <cell r="A14320" t="str">
            <v>SKIVE</v>
          </cell>
          <cell r="C14320" t="str">
            <v>HANDICAP</v>
          </cell>
          <cell r="I14320" t="str">
            <v>EB</v>
          </cell>
          <cell r="V14320">
            <v>2638</v>
          </cell>
        </row>
        <row r="14321">
          <cell r="A14321" t="str">
            <v>SKIVE</v>
          </cell>
          <cell r="C14321" t="str">
            <v>HANDICAP</v>
          </cell>
          <cell r="I14321" t="str">
            <v>Ture</v>
          </cell>
          <cell r="V14321">
            <v>9</v>
          </cell>
        </row>
        <row r="14322">
          <cell r="A14322" t="str">
            <v>SKIVE</v>
          </cell>
          <cell r="C14322" t="str">
            <v>HANDICAP</v>
          </cell>
          <cell r="I14322" t="str">
            <v>Rejselængde</v>
          </cell>
          <cell r="V14322">
            <v>589</v>
          </cell>
        </row>
        <row r="14323">
          <cell r="A14323" t="str">
            <v>SKIVE</v>
          </cell>
          <cell r="C14323" t="str">
            <v>HANDICAP</v>
          </cell>
          <cell r="I14323" t="str">
            <v>Passagerer</v>
          </cell>
          <cell r="V14323">
            <v>11</v>
          </cell>
        </row>
        <row r="14324">
          <cell r="A14324" t="str">
            <v>SKIVE</v>
          </cell>
          <cell r="C14324" t="str">
            <v>HANDICAP</v>
          </cell>
          <cell r="I14324" t="str">
            <v>Netto</v>
          </cell>
          <cell r="V14324">
            <v>2137.71</v>
          </cell>
        </row>
        <row r="14325">
          <cell r="A14325" t="str">
            <v>SKIVE</v>
          </cell>
          <cell r="C14325" t="str">
            <v>HANDICAP</v>
          </cell>
          <cell r="I14325" t="str">
            <v>Adm.omk</v>
          </cell>
          <cell r="V14325">
            <v>0</v>
          </cell>
        </row>
        <row r="14326">
          <cell r="A14326" t="str">
            <v>SKIVE</v>
          </cell>
          <cell r="C14326" t="str">
            <v>HANDICAP</v>
          </cell>
          <cell r="I14326" t="str">
            <v>EB</v>
          </cell>
          <cell r="V14326">
            <v>648</v>
          </cell>
        </row>
        <row r="14327">
          <cell r="A14327" t="str">
            <v>SKIVE</v>
          </cell>
          <cell r="C14327" t="str">
            <v>HANDICAP</v>
          </cell>
          <cell r="I14327" t="str">
            <v>Ture</v>
          </cell>
          <cell r="V14327">
            <v>3</v>
          </cell>
        </row>
        <row r="14328">
          <cell r="A14328" t="str">
            <v>SKIVE</v>
          </cell>
          <cell r="C14328" t="str">
            <v>HANDICAP</v>
          </cell>
          <cell r="I14328" t="str">
            <v>Rejselængde</v>
          </cell>
          <cell r="V14328">
            <v>162</v>
          </cell>
        </row>
        <row r="14329">
          <cell r="A14329" t="str">
            <v>SKIVE</v>
          </cell>
          <cell r="C14329" t="str">
            <v>HANDICAP</v>
          </cell>
          <cell r="I14329" t="str">
            <v>Passagerer</v>
          </cell>
          <cell r="V14329">
            <v>3</v>
          </cell>
        </row>
        <row r="14330">
          <cell r="A14330" t="str">
            <v>SKIVE</v>
          </cell>
          <cell r="C14330" t="str">
            <v>HANDICAP</v>
          </cell>
          <cell r="I14330" t="str">
            <v>Netto</v>
          </cell>
          <cell r="V14330">
            <v>233.3</v>
          </cell>
        </row>
        <row r="14331">
          <cell r="A14331" t="str">
            <v>SKIVE</v>
          </cell>
          <cell r="C14331" t="str">
            <v>HANDICAP</v>
          </cell>
          <cell r="I14331" t="str">
            <v>Adm.omk</v>
          </cell>
          <cell r="V14331">
            <v>0</v>
          </cell>
        </row>
        <row r="14332">
          <cell r="A14332" t="str">
            <v>SKIVE</v>
          </cell>
          <cell r="C14332" t="str">
            <v>HANDICAP</v>
          </cell>
          <cell r="I14332" t="str">
            <v>EB</v>
          </cell>
          <cell r="V14332">
            <v>0</v>
          </cell>
        </row>
        <row r="14333">
          <cell r="A14333" t="str">
            <v>SKIVE</v>
          </cell>
          <cell r="C14333" t="str">
            <v>HANDICAP</v>
          </cell>
          <cell r="I14333" t="str">
            <v>Ture</v>
          </cell>
          <cell r="V14333">
            <v>1</v>
          </cell>
        </row>
        <row r="14334">
          <cell r="A14334" t="str">
            <v>SKIVE</v>
          </cell>
          <cell r="C14334" t="str">
            <v>HANDICAP</v>
          </cell>
          <cell r="I14334" t="str">
            <v>Rejselængde</v>
          </cell>
          <cell r="V14334">
            <v>9</v>
          </cell>
        </row>
        <row r="14335">
          <cell r="A14335" t="str">
            <v>SKIVE</v>
          </cell>
          <cell r="C14335" t="str">
            <v>HANDICAP</v>
          </cell>
          <cell r="I14335" t="str">
            <v>Passagerer</v>
          </cell>
          <cell r="V14335">
            <v>1</v>
          </cell>
        </row>
        <row r="14336">
          <cell r="A14336" t="str">
            <v>SKIVE</v>
          </cell>
          <cell r="C14336" t="str">
            <v>HANDICAP</v>
          </cell>
          <cell r="I14336" t="str">
            <v>Netto</v>
          </cell>
          <cell r="V14336">
            <v>924.82</v>
          </cell>
        </row>
        <row r="14337">
          <cell r="A14337" t="str">
            <v>SKIVE</v>
          </cell>
          <cell r="C14337" t="str">
            <v>HANDICAP</v>
          </cell>
          <cell r="I14337" t="str">
            <v>Adm.omk</v>
          </cell>
          <cell r="V14337">
            <v>0</v>
          </cell>
        </row>
        <row r="14338">
          <cell r="A14338" t="str">
            <v>SKIVE</v>
          </cell>
          <cell r="C14338" t="str">
            <v>HANDICAP</v>
          </cell>
          <cell r="I14338" t="str">
            <v>EB</v>
          </cell>
          <cell r="V14338">
            <v>444</v>
          </cell>
        </row>
        <row r="14339">
          <cell r="A14339" t="str">
            <v>SKIVE</v>
          </cell>
          <cell r="C14339" t="str">
            <v>HANDICAP</v>
          </cell>
          <cell r="I14339" t="str">
            <v>Ture</v>
          </cell>
          <cell r="V14339">
            <v>1</v>
          </cell>
        </row>
        <row r="14340">
          <cell r="A14340" t="str">
            <v>SKIVE</v>
          </cell>
          <cell r="C14340" t="str">
            <v>HANDICAP</v>
          </cell>
          <cell r="I14340" t="str">
            <v>Rejselængde</v>
          </cell>
          <cell r="V14340">
            <v>74</v>
          </cell>
        </row>
        <row r="14341">
          <cell r="A14341" t="str">
            <v>SKIVE</v>
          </cell>
          <cell r="C14341" t="str">
            <v>HANDICAP</v>
          </cell>
          <cell r="I14341" t="str">
            <v>Passagerer</v>
          </cell>
          <cell r="V14341">
            <v>2</v>
          </cell>
        </row>
        <row r="14342">
          <cell r="A14342" t="str">
            <v>SKIVE</v>
          </cell>
          <cell r="C14342" t="str">
            <v>HANDICAP</v>
          </cell>
          <cell r="I14342" t="str">
            <v>Netto</v>
          </cell>
          <cell r="V14342">
            <v>4294.46</v>
          </cell>
        </row>
        <row r="14343">
          <cell r="A14343" t="str">
            <v>SKIVE</v>
          </cell>
          <cell r="C14343" t="str">
            <v>HANDICAP</v>
          </cell>
          <cell r="I14343" t="str">
            <v>Adm.omk</v>
          </cell>
          <cell r="V14343">
            <v>0</v>
          </cell>
        </row>
        <row r="14344">
          <cell r="A14344" t="str">
            <v>SKIVE</v>
          </cell>
          <cell r="C14344" t="str">
            <v>HANDICAP</v>
          </cell>
          <cell r="I14344" t="str">
            <v>EB</v>
          </cell>
          <cell r="V14344">
            <v>2160</v>
          </cell>
        </row>
        <row r="14345">
          <cell r="A14345" t="str">
            <v>SKIVE</v>
          </cell>
          <cell r="C14345" t="str">
            <v>HANDICAP</v>
          </cell>
          <cell r="I14345" t="str">
            <v>Ture</v>
          </cell>
          <cell r="V14345">
            <v>6</v>
          </cell>
        </row>
        <row r="14346">
          <cell r="A14346" t="str">
            <v>SKIVE</v>
          </cell>
          <cell r="C14346" t="str">
            <v>HANDICAP</v>
          </cell>
          <cell r="I14346" t="str">
            <v>Rejselængde</v>
          </cell>
          <cell r="V14346">
            <v>540</v>
          </cell>
        </row>
        <row r="14347">
          <cell r="A14347" t="str">
            <v>SKIVE</v>
          </cell>
          <cell r="C14347" t="str">
            <v>HANDICAP</v>
          </cell>
          <cell r="I14347" t="str">
            <v>Passagerer</v>
          </cell>
          <cell r="V14347">
            <v>6</v>
          </cell>
        </row>
        <row r="14348">
          <cell r="A14348" t="str">
            <v>SKIVE</v>
          </cell>
          <cell r="C14348" t="str">
            <v>HANDICAP</v>
          </cell>
          <cell r="I14348" t="str">
            <v>Netto</v>
          </cell>
          <cell r="V14348">
            <v>1625.36</v>
          </cell>
        </row>
        <row r="14349">
          <cell r="A14349" t="str">
            <v>SKIVE</v>
          </cell>
          <cell r="C14349" t="str">
            <v>HANDICAP</v>
          </cell>
          <cell r="I14349" t="str">
            <v>Adm.omk</v>
          </cell>
          <cell r="V14349">
            <v>0</v>
          </cell>
        </row>
        <row r="14350">
          <cell r="A14350" t="str">
            <v>SKIVE</v>
          </cell>
          <cell r="C14350" t="str">
            <v>HANDICAP</v>
          </cell>
          <cell r="I14350" t="str">
            <v>EB</v>
          </cell>
          <cell r="V14350">
            <v>546</v>
          </cell>
        </row>
        <row r="14351">
          <cell r="A14351" t="str">
            <v>SKIVE</v>
          </cell>
          <cell r="C14351" t="str">
            <v>HANDICAP</v>
          </cell>
          <cell r="I14351" t="str">
            <v>Ture</v>
          </cell>
          <cell r="V14351">
            <v>1</v>
          </cell>
        </row>
        <row r="14352">
          <cell r="A14352" t="str">
            <v>SKIVE</v>
          </cell>
          <cell r="C14352" t="str">
            <v>HANDICAP</v>
          </cell>
          <cell r="I14352" t="str">
            <v>Rejselængde</v>
          </cell>
          <cell r="V14352">
            <v>91</v>
          </cell>
        </row>
        <row r="14353">
          <cell r="A14353" t="str">
            <v>SKIVE</v>
          </cell>
          <cell r="C14353" t="str">
            <v>HANDICAP</v>
          </cell>
          <cell r="I14353" t="str">
            <v>Passagerer</v>
          </cell>
          <cell r="V14353">
            <v>2</v>
          </cell>
        </row>
        <row r="14354">
          <cell r="A14354" t="str">
            <v>SKIVE</v>
          </cell>
          <cell r="C14354" t="str">
            <v>HANDICAP</v>
          </cell>
          <cell r="I14354" t="str">
            <v>Netto</v>
          </cell>
          <cell r="V14354">
            <v>276.66000000000003</v>
          </cell>
        </row>
        <row r="14355">
          <cell r="A14355" t="str">
            <v>SKIVE</v>
          </cell>
          <cell r="C14355" t="str">
            <v>HANDICAP</v>
          </cell>
          <cell r="I14355" t="str">
            <v>Adm.omk</v>
          </cell>
          <cell r="V14355">
            <v>0</v>
          </cell>
        </row>
        <row r="14356">
          <cell r="A14356" t="str">
            <v>SKIVE</v>
          </cell>
          <cell r="C14356" t="str">
            <v>HANDICAP</v>
          </cell>
          <cell r="I14356" t="str">
            <v>EB</v>
          </cell>
          <cell r="V14356">
            <v>356</v>
          </cell>
        </row>
        <row r="14357">
          <cell r="A14357" t="str">
            <v>SKIVE</v>
          </cell>
          <cell r="C14357" t="str">
            <v>HANDICAP</v>
          </cell>
          <cell r="I14357" t="str">
            <v>Ture</v>
          </cell>
          <cell r="V14357">
            <v>1</v>
          </cell>
        </row>
        <row r="14358">
          <cell r="A14358" t="str">
            <v>SKIVE</v>
          </cell>
          <cell r="C14358" t="str">
            <v>HANDICAP</v>
          </cell>
          <cell r="I14358" t="str">
            <v>Rejselængde</v>
          </cell>
          <cell r="V14358">
            <v>89</v>
          </cell>
        </row>
        <row r="14359">
          <cell r="A14359" t="str">
            <v>SKIVE</v>
          </cell>
          <cell r="C14359" t="str">
            <v>HANDICAP</v>
          </cell>
          <cell r="I14359" t="str">
            <v>Passagerer</v>
          </cell>
          <cell r="V14359">
            <v>1</v>
          </cell>
        </row>
        <row r="14360">
          <cell r="A14360" t="str">
            <v>SKIVE</v>
          </cell>
          <cell r="C14360" t="str">
            <v>FLEXTUR</v>
          </cell>
          <cell r="I14360" t="str">
            <v>Netto</v>
          </cell>
          <cell r="V14360">
            <v>178.44</v>
          </cell>
        </row>
        <row r="14361">
          <cell r="A14361" t="str">
            <v>SKIVE</v>
          </cell>
          <cell r="C14361" t="str">
            <v>FLEXTUR</v>
          </cell>
          <cell r="I14361" t="str">
            <v>Adm.omk</v>
          </cell>
          <cell r="V14361">
            <v>64.319999999999993</v>
          </cell>
        </row>
        <row r="14362">
          <cell r="A14362" t="str">
            <v>SKIVE</v>
          </cell>
          <cell r="C14362" t="str">
            <v>FLEXTUR</v>
          </cell>
          <cell r="I14362" t="str">
            <v>EB</v>
          </cell>
          <cell r="V14362">
            <v>231</v>
          </cell>
        </row>
        <row r="14363">
          <cell r="A14363" t="str">
            <v>SKIVE</v>
          </cell>
          <cell r="C14363" t="str">
            <v>FLEXTUR</v>
          </cell>
          <cell r="I14363" t="str">
            <v>Ture</v>
          </cell>
          <cell r="V14363">
            <v>2</v>
          </cell>
        </row>
        <row r="14364">
          <cell r="A14364" t="str">
            <v>SKIVE</v>
          </cell>
          <cell r="C14364" t="str">
            <v>FLEXTUR</v>
          </cell>
          <cell r="I14364" t="str">
            <v>Rejselængde</v>
          </cell>
          <cell r="V14364">
            <v>15</v>
          </cell>
        </row>
        <row r="14365">
          <cell r="A14365" t="str">
            <v>SKIVE</v>
          </cell>
          <cell r="C14365" t="str">
            <v>FLEXTUR</v>
          </cell>
          <cell r="I14365" t="str">
            <v>Passagerer</v>
          </cell>
          <cell r="V14365">
            <v>5</v>
          </cell>
        </row>
        <row r="14366">
          <cell r="A14366" t="str">
            <v>SKIVE</v>
          </cell>
          <cell r="C14366" t="str">
            <v>FLEXTUR</v>
          </cell>
          <cell r="I14366" t="str">
            <v>Netto</v>
          </cell>
          <cell r="V14366">
            <v>173203</v>
          </cell>
        </row>
        <row r="14367">
          <cell r="A14367" t="str">
            <v>SKIVE</v>
          </cell>
          <cell r="C14367" t="str">
            <v>FLEXTUR</v>
          </cell>
          <cell r="I14367" t="str">
            <v>Adm.omk</v>
          </cell>
          <cell r="V14367">
            <v>42708.479999999996</v>
          </cell>
        </row>
        <row r="14368">
          <cell r="A14368" t="str">
            <v>SKIVE</v>
          </cell>
          <cell r="C14368" t="str">
            <v>FLEXTUR</v>
          </cell>
          <cell r="I14368" t="str">
            <v>EB</v>
          </cell>
          <cell r="V14368">
            <v>84295</v>
          </cell>
        </row>
        <row r="14369">
          <cell r="A14369" t="str">
            <v>SKIVE</v>
          </cell>
          <cell r="C14369" t="str">
            <v>FLEXTUR</v>
          </cell>
          <cell r="I14369" t="str">
            <v>Ture</v>
          </cell>
          <cell r="V14369">
            <v>1328</v>
          </cell>
        </row>
        <row r="14370">
          <cell r="A14370" t="str">
            <v>SKIVE</v>
          </cell>
          <cell r="C14370" t="str">
            <v>FLEXTUR</v>
          </cell>
          <cell r="I14370" t="str">
            <v>Rejselængde</v>
          </cell>
          <cell r="V14370">
            <v>15355</v>
          </cell>
        </row>
        <row r="14371">
          <cell r="A14371" t="str">
            <v>SKIVE</v>
          </cell>
          <cell r="C14371" t="str">
            <v>FLEXTUR</v>
          </cell>
          <cell r="I14371" t="str">
            <v>Passagerer</v>
          </cell>
          <cell r="V14371">
            <v>1503</v>
          </cell>
        </row>
        <row r="14372">
          <cell r="A14372" t="str">
            <v>SKIVE</v>
          </cell>
          <cell r="C14372" t="str">
            <v>FLEXTUR</v>
          </cell>
          <cell r="I14372" t="str">
            <v>Netto</v>
          </cell>
          <cell r="V14372">
            <v>-52.37</v>
          </cell>
        </row>
        <row r="14373">
          <cell r="A14373" t="str">
            <v>SKIVE</v>
          </cell>
          <cell r="C14373" t="str">
            <v>FLEXTUR</v>
          </cell>
          <cell r="I14373" t="str">
            <v>Adm.omk</v>
          </cell>
          <cell r="V14373">
            <v>32.159999999999997</v>
          </cell>
        </row>
        <row r="14374">
          <cell r="A14374" t="str">
            <v>SKIVE</v>
          </cell>
          <cell r="C14374" t="str">
            <v>FLEXTUR</v>
          </cell>
          <cell r="I14374" t="str">
            <v>EB</v>
          </cell>
          <cell r="V14374">
            <v>126</v>
          </cell>
        </row>
        <row r="14375">
          <cell r="A14375" t="str">
            <v>SKIVE</v>
          </cell>
          <cell r="C14375" t="str">
            <v>FLEXTUR</v>
          </cell>
          <cell r="I14375" t="str">
            <v>Ture</v>
          </cell>
          <cell r="V14375">
            <v>1</v>
          </cell>
        </row>
        <row r="14376">
          <cell r="A14376" t="str">
            <v>SKIVE</v>
          </cell>
          <cell r="C14376" t="str">
            <v>FLEXTUR</v>
          </cell>
          <cell r="I14376" t="str">
            <v>Rejselængde</v>
          </cell>
          <cell r="V14376">
            <v>6</v>
          </cell>
        </row>
        <row r="14377">
          <cell r="A14377" t="str">
            <v>SKIVE</v>
          </cell>
          <cell r="C14377" t="str">
            <v>FLEXTUR</v>
          </cell>
          <cell r="I14377" t="str">
            <v>Passagerer</v>
          </cell>
          <cell r="V14377">
            <v>3</v>
          </cell>
        </row>
        <row r="14378">
          <cell r="A14378" t="str">
            <v>SKIVE</v>
          </cell>
          <cell r="C14378" t="str">
            <v>FLEXTUR</v>
          </cell>
          <cell r="I14378" t="str">
            <v>Netto</v>
          </cell>
          <cell r="V14378">
            <v>360.78</v>
          </cell>
        </row>
        <row r="14379">
          <cell r="A14379" t="str">
            <v>SKIVE</v>
          </cell>
          <cell r="C14379" t="str">
            <v>FLEXTUR</v>
          </cell>
          <cell r="I14379" t="str">
            <v>Adm.omk</v>
          </cell>
          <cell r="V14379">
            <v>32.159999999999997</v>
          </cell>
        </row>
        <row r="14380">
          <cell r="A14380" t="str">
            <v>SKIVE</v>
          </cell>
          <cell r="C14380" t="str">
            <v>FLEXTUR</v>
          </cell>
          <cell r="I14380" t="str">
            <v>EB</v>
          </cell>
          <cell r="V14380">
            <v>96</v>
          </cell>
        </row>
        <row r="14381">
          <cell r="A14381" t="str">
            <v>SKIVE</v>
          </cell>
          <cell r="C14381" t="str">
            <v>FLEXTUR</v>
          </cell>
          <cell r="I14381" t="str">
            <v>Ture</v>
          </cell>
          <cell r="V14381">
            <v>1</v>
          </cell>
        </row>
        <row r="14382">
          <cell r="A14382" t="str">
            <v>SKIVE</v>
          </cell>
          <cell r="C14382" t="str">
            <v>FLEXTUR</v>
          </cell>
          <cell r="I14382" t="str">
            <v>Rejselængde</v>
          </cell>
          <cell r="V14382">
            <v>8</v>
          </cell>
        </row>
        <row r="14383">
          <cell r="A14383" t="str">
            <v>SKIVE</v>
          </cell>
          <cell r="C14383" t="str">
            <v>FLEXTUR</v>
          </cell>
          <cell r="I14383" t="str">
            <v>Passagerer</v>
          </cell>
          <cell r="V14383">
            <v>4</v>
          </cell>
        </row>
        <row r="14384">
          <cell r="A14384" t="str">
            <v>SKIVE</v>
          </cell>
          <cell r="C14384" t="str">
            <v>FLEXTUR</v>
          </cell>
          <cell r="I14384" t="str">
            <v>Netto</v>
          </cell>
          <cell r="V14384">
            <v>65531.94</v>
          </cell>
        </row>
        <row r="14385">
          <cell r="A14385" t="str">
            <v>SKIVE</v>
          </cell>
          <cell r="C14385" t="str">
            <v>FLEXTUR</v>
          </cell>
          <cell r="I14385" t="str">
            <v>Adm.omk</v>
          </cell>
          <cell r="V14385">
            <v>17591.520000000004</v>
          </cell>
        </row>
        <row r="14386">
          <cell r="A14386" t="str">
            <v>SKIVE</v>
          </cell>
          <cell r="C14386" t="str">
            <v>FLEXTUR</v>
          </cell>
          <cell r="I14386" t="str">
            <v>EB</v>
          </cell>
          <cell r="V14386">
            <v>25621</v>
          </cell>
        </row>
        <row r="14387">
          <cell r="A14387" t="str">
            <v>SKIVE</v>
          </cell>
          <cell r="C14387" t="str">
            <v>FLEXTUR</v>
          </cell>
          <cell r="I14387" t="str">
            <v>Ture</v>
          </cell>
          <cell r="V14387">
            <v>547</v>
          </cell>
        </row>
        <row r="14388">
          <cell r="A14388" t="str">
            <v>SKIVE</v>
          </cell>
          <cell r="C14388" t="str">
            <v>FLEXTUR</v>
          </cell>
          <cell r="I14388" t="str">
            <v>Rejselængde</v>
          </cell>
          <cell r="V14388">
            <v>5144</v>
          </cell>
        </row>
        <row r="14389">
          <cell r="A14389" t="str">
            <v>SKIVE</v>
          </cell>
          <cell r="C14389" t="str">
            <v>FLEXTUR</v>
          </cell>
          <cell r="I14389" t="str">
            <v>Passagerer</v>
          </cell>
          <cell r="V14389">
            <v>627</v>
          </cell>
        </row>
        <row r="14390">
          <cell r="A14390" t="str">
            <v>SKIVE</v>
          </cell>
          <cell r="C14390" t="str">
            <v>FLEXTUR</v>
          </cell>
          <cell r="I14390" t="str">
            <v>Netto</v>
          </cell>
          <cell r="V14390">
            <v>133.58000000000001</v>
          </cell>
        </row>
        <row r="14391">
          <cell r="A14391" t="str">
            <v>SKIVE</v>
          </cell>
          <cell r="C14391" t="str">
            <v>FLEXTUR</v>
          </cell>
          <cell r="I14391" t="str">
            <v>Adm.omk</v>
          </cell>
          <cell r="V14391">
            <v>64.319999999999993</v>
          </cell>
        </row>
        <row r="14392">
          <cell r="A14392" t="str">
            <v>SKIVE</v>
          </cell>
          <cell r="C14392" t="str">
            <v>FLEXTUR</v>
          </cell>
          <cell r="I14392" t="str">
            <v>EB</v>
          </cell>
          <cell r="V14392">
            <v>42</v>
          </cell>
        </row>
        <row r="14393">
          <cell r="A14393" t="str">
            <v>SKIVE</v>
          </cell>
          <cell r="C14393" t="str">
            <v>FLEXTUR</v>
          </cell>
          <cell r="I14393" t="str">
            <v>Ture</v>
          </cell>
          <cell r="V14393">
            <v>2</v>
          </cell>
        </row>
        <row r="14394">
          <cell r="A14394" t="str">
            <v>SKIVE</v>
          </cell>
          <cell r="C14394" t="str">
            <v>FLEXTUR</v>
          </cell>
          <cell r="I14394" t="str">
            <v>Rejselængde</v>
          </cell>
          <cell r="V14394">
            <v>5</v>
          </cell>
        </row>
        <row r="14395">
          <cell r="A14395" t="str">
            <v>SKIVE</v>
          </cell>
          <cell r="C14395" t="str">
            <v>FLEXTUR</v>
          </cell>
          <cell r="I14395" t="str">
            <v>Passagerer</v>
          </cell>
          <cell r="V14395">
            <v>5</v>
          </cell>
        </row>
        <row r="14396">
          <cell r="A14396" t="str">
            <v>SKIVE</v>
          </cell>
          <cell r="C14396" t="str">
            <v>FLEXTUR</v>
          </cell>
          <cell r="I14396" t="str">
            <v>Netto</v>
          </cell>
          <cell r="V14396">
            <v>21943.05</v>
          </cell>
        </row>
        <row r="14397">
          <cell r="A14397" t="str">
            <v>SKIVE</v>
          </cell>
          <cell r="C14397" t="str">
            <v>FLEXTUR</v>
          </cell>
          <cell r="I14397" t="str">
            <v>Adm.omk</v>
          </cell>
          <cell r="V14397">
            <v>4180.8</v>
          </cell>
        </row>
        <row r="14398">
          <cell r="A14398" t="str">
            <v>SKIVE</v>
          </cell>
          <cell r="C14398" t="str">
            <v>FLEXTUR</v>
          </cell>
          <cell r="I14398" t="str">
            <v>EB</v>
          </cell>
          <cell r="V14398">
            <v>9918</v>
          </cell>
        </row>
        <row r="14399">
          <cell r="A14399" t="str">
            <v>SKIVE</v>
          </cell>
          <cell r="C14399" t="str">
            <v>FLEXTUR</v>
          </cell>
          <cell r="I14399" t="str">
            <v>Ture</v>
          </cell>
          <cell r="V14399">
            <v>130</v>
          </cell>
        </row>
        <row r="14400">
          <cell r="A14400" t="str">
            <v>SKIVE</v>
          </cell>
          <cell r="C14400" t="str">
            <v>FLEXTUR</v>
          </cell>
          <cell r="I14400" t="str">
            <v>Rejselængde</v>
          </cell>
          <cell r="V14400">
            <v>1581</v>
          </cell>
        </row>
        <row r="14401">
          <cell r="A14401" t="str">
            <v>SKIVE</v>
          </cell>
          <cell r="C14401" t="str">
            <v>FLEXTUR</v>
          </cell>
          <cell r="I14401" t="str">
            <v>Passagerer</v>
          </cell>
          <cell r="V14401">
            <v>156</v>
          </cell>
        </row>
        <row r="14402">
          <cell r="A14402" t="str">
            <v>SKIVE</v>
          </cell>
          <cell r="C14402" t="str">
            <v>FLEXTUR</v>
          </cell>
          <cell r="I14402" t="str">
            <v>Netto</v>
          </cell>
          <cell r="V14402">
            <v>33335.78</v>
          </cell>
        </row>
        <row r="14403">
          <cell r="A14403" t="str">
            <v>SKIVE</v>
          </cell>
          <cell r="C14403" t="str">
            <v>FLEXTUR</v>
          </cell>
          <cell r="I14403" t="str">
            <v>Adm.omk</v>
          </cell>
          <cell r="V14403">
            <v>6046.08</v>
          </cell>
        </row>
        <row r="14404">
          <cell r="A14404" t="str">
            <v>SKIVE</v>
          </cell>
          <cell r="C14404" t="str">
            <v>FLEXTUR</v>
          </cell>
          <cell r="I14404" t="str">
            <v>EB</v>
          </cell>
          <cell r="V14404">
            <v>11775</v>
          </cell>
        </row>
        <row r="14405">
          <cell r="A14405" t="str">
            <v>SKIVE</v>
          </cell>
          <cell r="C14405" t="str">
            <v>FLEXTUR</v>
          </cell>
          <cell r="I14405" t="str">
            <v>Ture</v>
          </cell>
          <cell r="V14405">
            <v>188</v>
          </cell>
        </row>
        <row r="14406">
          <cell r="A14406" t="str">
            <v>SKIVE</v>
          </cell>
          <cell r="C14406" t="str">
            <v>FLEXTUR</v>
          </cell>
          <cell r="I14406" t="str">
            <v>Rejselængde</v>
          </cell>
          <cell r="V14406">
            <v>2472</v>
          </cell>
        </row>
        <row r="14407">
          <cell r="A14407" t="str">
            <v>SKIVE</v>
          </cell>
          <cell r="C14407" t="str">
            <v>FLEXTUR</v>
          </cell>
          <cell r="I14407" t="str">
            <v>Passagerer</v>
          </cell>
          <cell r="V14407">
            <v>211</v>
          </cell>
        </row>
        <row r="14408">
          <cell r="A14408" t="str">
            <v>SKIVE</v>
          </cell>
          <cell r="C14408" t="str">
            <v>FLEXTUR</v>
          </cell>
          <cell r="I14408" t="str">
            <v>Netto</v>
          </cell>
          <cell r="V14408">
            <v>-171.35</v>
          </cell>
        </row>
        <row r="14409">
          <cell r="A14409" t="str">
            <v>SKIVE</v>
          </cell>
          <cell r="C14409" t="str">
            <v>FLEXTUR</v>
          </cell>
          <cell r="I14409" t="str">
            <v>Adm.omk</v>
          </cell>
          <cell r="V14409">
            <v>128.63999999999999</v>
          </cell>
        </row>
        <row r="14410">
          <cell r="A14410" t="str">
            <v>SKIVE</v>
          </cell>
          <cell r="C14410" t="str">
            <v>FLEXTUR</v>
          </cell>
          <cell r="I14410" t="str">
            <v>EB</v>
          </cell>
          <cell r="V14410">
            <v>1432</v>
          </cell>
        </row>
        <row r="14411">
          <cell r="A14411" t="str">
            <v>SKIVE</v>
          </cell>
          <cell r="C14411" t="str">
            <v>FLEXTUR</v>
          </cell>
          <cell r="I14411" t="str">
            <v>Ture</v>
          </cell>
          <cell r="V14411">
            <v>4</v>
          </cell>
        </row>
        <row r="14412">
          <cell r="A14412" t="str">
            <v>SKIVE</v>
          </cell>
          <cell r="C14412" t="str">
            <v>FLEXTUR</v>
          </cell>
          <cell r="I14412" t="str">
            <v>Rejselængde</v>
          </cell>
          <cell r="V14412">
            <v>107</v>
          </cell>
        </row>
        <row r="14413">
          <cell r="A14413" t="str">
            <v>SKIVE</v>
          </cell>
          <cell r="C14413" t="str">
            <v>FLEXTUR</v>
          </cell>
          <cell r="I14413" t="str">
            <v>Passagerer</v>
          </cell>
          <cell r="V14413">
            <v>4</v>
          </cell>
        </row>
        <row r="14414">
          <cell r="A14414" t="str">
            <v>SKIVE</v>
          </cell>
          <cell r="C14414" t="str">
            <v>HANDICAP</v>
          </cell>
          <cell r="I14414" t="str">
            <v>Netto</v>
          </cell>
          <cell r="V14414">
            <v>855.98</v>
          </cell>
        </row>
        <row r="14415">
          <cell r="A14415" t="str">
            <v>SKIVE</v>
          </cell>
          <cell r="C14415" t="str">
            <v>HANDICAP</v>
          </cell>
          <cell r="I14415" t="str">
            <v>Adm.omk</v>
          </cell>
          <cell r="V14415">
            <v>0</v>
          </cell>
        </row>
        <row r="14416">
          <cell r="A14416" t="str">
            <v>SKIVE</v>
          </cell>
          <cell r="C14416" t="str">
            <v>HANDICAP</v>
          </cell>
          <cell r="I14416" t="str">
            <v>EB</v>
          </cell>
          <cell r="V14416">
            <v>0</v>
          </cell>
        </row>
        <row r="14417">
          <cell r="A14417" t="str">
            <v>SKIVE</v>
          </cell>
          <cell r="C14417" t="str">
            <v>HANDICAP</v>
          </cell>
          <cell r="I14417" t="str">
            <v>Ture</v>
          </cell>
          <cell r="V14417">
            <v>3</v>
          </cell>
        </row>
        <row r="14418">
          <cell r="A14418" t="str">
            <v>SKIVE</v>
          </cell>
          <cell r="C14418" t="str">
            <v>HANDICAP</v>
          </cell>
          <cell r="I14418" t="str">
            <v>Rejselængde</v>
          </cell>
          <cell r="V14418">
            <v>29</v>
          </cell>
        </row>
        <row r="14419">
          <cell r="A14419" t="str">
            <v>SKIVE</v>
          </cell>
          <cell r="C14419" t="str">
            <v>HANDICAP</v>
          </cell>
          <cell r="I14419" t="str">
            <v>Passagerer</v>
          </cell>
          <cell r="V14419">
            <v>3</v>
          </cell>
        </row>
        <row r="14420">
          <cell r="A14420" t="str">
            <v>SKIVE</v>
          </cell>
          <cell r="C14420" t="str">
            <v>HANDICAP</v>
          </cell>
          <cell r="I14420" t="str">
            <v>Netto</v>
          </cell>
          <cell r="V14420">
            <v>407.9</v>
          </cell>
        </row>
        <row r="14421">
          <cell r="A14421" t="str">
            <v>SKIVE</v>
          </cell>
          <cell r="C14421" t="str">
            <v>HANDICAP</v>
          </cell>
          <cell r="I14421" t="str">
            <v>Adm.omk</v>
          </cell>
          <cell r="V14421">
            <v>0</v>
          </cell>
        </row>
        <row r="14422">
          <cell r="A14422" t="str">
            <v>SKIVE</v>
          </cell>
          <cell r="C14422" t="str">
            <v>HANDICAP</v>
          </cell>
          <cell r="I14422" t="str">
            <v>EB</v>
          </cell>
          <cell r="V14422">
            <v>0</v>
          </cell>
        </row>
        <row r="14423">
          <cell r="A14423" t="str">
            <v>SKIVE</v>
          </cell>
          <cell r="C14423" t="str">
            <v>HANDICAP</v>
          </cell>
          <cell r="I14423" t="str">
            <v>Ture</v>
          </cell>
          <cell r="V14423">
            <v>1</v>
          </cell>
        </row>
        <row r="14424">
          <cell r="A14424" t="str">
            <v>SKIVE</v>
          </cell>
          <cell r="C14424" t="str">
            <v>HANDICAP</v>
          </cell>
          <cell r="I14424" t="str">
            <v>Rejselængde</v>
          </cell>
          <cell r="V14424">
            <v>86</v>
          </cell>
        </row>
        <row r="14425">
          <cell r="A14425" t="str">
            <v>SKIVE</v>
          </cell>
          <cell r="C14425" t="str">
            <v>HANDICAP</v>
          </cell>
          <cell r="I14425" t="str">
            <v>Passagerer</v>
          </cell>
          <cell r="V14425">
            <v>2</v>
          </cell>
        </row>
        <row r="14426">
          <cell r="A14426" t="str">
            <v>SKIVE</v>
          </cell>
          <cell r="C14426" t="str">
            <v>HANDICAP</v>
          </cell>
          <cell r="I14426" t="str">
            <v>Netto</v>
          </cell>
          <cell r="V14426">
            <v>0</v>
          </cell>
        </row>
        <row r="14427">
          <cell r="A14427" t="str">
            <v>SKIVE</v>
          </cell>
          <cell r="C14427" t="str">
            <v>HANDICAP</v>
          </cell>
          <cell r="I14427" t="str">
            <v>Adm.omk</v>
          </cell>
          <cell r="V14427">
            <v>0</v>
          </cell>
        </row>
        <row r="14428">
          <cell r="A14428" t="str">
            <v>SKIVE</v>
          </cell>
          <cell r="C14428" t="str">
            <v>HANDICAP</v>
          </cell>
          <cell r="I14428" t="str">
            <v>EB</v>
          </cell>
          <cell r="V14428">
            <v>0</v>
          </cell>
        </row>
        <row r="14429">
          <cell r="A14429" t="str">
            <v>SKIVE</v>
          </cell>
          <cell r="C14429" t="str">
            <v>HANDICAP</v>
          </cell>
          <cell r="I14429" t="str">
            <v>Ture</v>
          </cell>
          <cell r="V14429">
            <v>2</v>
          </cell>
        </row>
        <row r="14430">
          <cell r="A14430" t="str">
            <v>SKIVE</v>
          </cell>
          <cell r="C14430" t="str">
            <v>HANDICAP</v>
          </cell>
          <cell r="I14430" t="str">
            <v>Rejselængde</v>
          </cell>
          <cell r="V14430">
            <v>27</v>
          </cell>
        </row>
        <row r="14431">
          <cell r="A14431" t="str">
            <v>SKIVE</v>
          </cell>
          <cell r="C14431" t="str">
            <v>HANDICAP</v>
          </cell>
          <cell r="I14431" t="str">
            <v>Passagerer</v>
          </cell>
          <cell r="V14431">
            <v>2</v>
          </cell>
        </row>
        <row r="14432">
          <cell r="A14432" t="str">
            <v>SKIVE</v>
          </cell>
          <cell r="C14432" t="str">
            <v>HANDICAP</v>
          </cell>
          <cell r="I14432" t="str">
            <v>Netto</v>
          </cell>
          <cell r="V14432">
            <v>429536.76000000007</v>
          </cell>
        </row>
        <row r="14433">
          <cell r="A14433" t="str">
            <v>SKIVE</v>
          </cell>
          <cell r="C14433" t="str">
            <v>HANDICAP</v>
          </cell>
          <cell r="I14433" t="str">
            <v>Adm.omk</v>
          </cell>
          <cell r="V14433">
            <v>0</v>
          </cell>
        </row>
        <row r="14434">
          <cell r="A14434" t="str">
            <v>SKIVE</v>
          </cell>
          <cell r="C14434" t="str">
            <v>HANDICAP</v>
          </cell>
          <cell r="I14434" t="str">
            <v>EB</v>
          </cell>
          <cell r="V14434">
            <v>64479</v>
          </cell>
        </row>
        <row r="14435">
          <cell r="A14435" t="str">
            <v>SKIVE</v>
          </cell>
          <cell r="C14435" t="str">
            <v>HANDICAP</v>
          </cell>
          <cell r="I14435" t="str">
            <v>Ture</v>
          </cell>
          <cell r="V14435">
            <v>880</v>
          </cell>
        </row>
        <row r="14436">
          <cell r="A14436" t="str">
            <v>SKIVE</v>
          </cell>
          <cell r="C14436" t="str">
            <v>HANDICAP</v>
          </cell>
          <cell r="I14436" t="str">
            <v>Rejselængde</v>
          </cell>
          <cell r="V14436">
            <v>10156</v>
          </cell>
        </row>
        <row r="14437">
          <cell r="A14437" t="str">
            <v>SKIVE</v>
          </cell>
          <cell r="C14437" t="str">
            <v>HANDICAP</v>
          </cell>
          <cell r="I14437" t="str">
            <v>Passagerer</v>
          </cell>
          <cell r="V14437">
            <v>1268</v>
          </cell>
        </row>
        <row r="14438">
          <cell r="A14438" t="str">
            <v>SKIVE</v>
          </cell>
          <cell r="C14438" t="str">
            <v>HANDICAP</v>
          </cell>
          <cell r="I14438" t="str">
            <v>Netto</v>
          </cell>
          <cell r="V14438">
            <v>261787.68</v>
          </cell>
        </row>
        <row r="14439">
          <cell r="A14439" t="str">
            <v>SKIVE</v>
          </cell>
          <cell r="C14439" t="str">
            <v>HANDICAP</v>
          </cell>
          <cell r="I14439" t="str">
            <v>Adm.omk</v>
          </cell>
          <cell r="V14439">
            <v>0</v>
          </cell>
        </row>
        <row r="14440">
          <cell r="A14440" t="str">
            <v>SKIVE</v>
          </cell>
          <cell r="C14440" t="str">
            <v>HANDICAP</v>
          </cell>
          <cell r="I14440" t="str">
            <v>EB</v>
          </cell>
          <cell r="V14440">
            <v>79412</v>
          </cell>
        </row>
        <row r="14441">
          <cell r="A14441" t="str">
            <v>SKIVE</v>
          </cell>
          <cell r="C14441" t="str">
            <v>HANDICAP</v>
          </cell>
          <cell r="I14441" t="str">
            <v>Ture</v>
          </cell>
          <cell r="V14441">
            <v>1169</v>
          </cell>
        </row>
        <row r="14442">
          <cell r="A14442" t="str">
            <v>SKIVE</v>
          </cell>
          <cell r="C14442" t="str">
            <v>HANDICAP</v>
          </cell>
          <cell r="I14442" t="str">
            <v>Rejselængde</v>
          </cell>
          <cell r="V14442">
            <v>13044</v>
          </cell>
        </row>
        <row r="14443">
          <cell r="A14443" t="str">
            <v>SKIVE</v>
          </cell>
          <cell r="C14443" t="str">
            <v>HANDICAP</v>
          </cell>
          <cell r="I14443" t="str">
            <v>Passagerer</v>
          </cell>
          <cell r="V14443">
            <v>1243</v>
          </cell>
        </row>
        <row r="14444">
          <cell r="A14444" t="str">
            <v>SKIVE</v>
          </cell>
          <cell r="C14444" t="str">
            <v>HANDICAP</v>
          </cell>
          <cell r="I14444" t="str">
            <v>Netto</v>
          </cell>
          <cell r="V14444">
            <v>772495.24</v>
          </cell>
        </row>
        <row r="14445">
          <cell r="A14445" t="str">
            <v>SKIVE</v>
          </cell>
          <cell r="C14445" t="str">
            <v>HANDICAP</v>
          </cell>
          <cell r="I14445" t="str">
            <v>Adm.omk</v>
          </cell>
          <cell r="V14445">
            <v>0</v>
          </cell>
        </row>
        <row r="14446">
          <cell r="A14446" t="str">
            <v>SKIVE</v>
          </cell>
          <cell r="C14446" t="str">
            <v>HANDICAP</v>
          </cell>
          <cell r="I14446" t="str">
            <v>EB</v>
          </cell>
          <cell r="V14446">
            <v>109324</v>
          </cell>
        </row>
        <row r="14447">
          <cell r="A14447" t="str">
            <v>SKIVE</v>
          </cell>
          <cell r="C14447" t="str">
            <v>HANDICAP</v>
          </cell>
          <cell r="I14447" t="str">
            <v>Ture</v>
          </cell>
          <cell r="V14447">
            <v>1742</v>
          </cell>
        </row>
        <row r="14448">
          <cell r="A14448" t="str">
            <v>SKIVE</v>
          </cell>
          <cell r="C14448" t="str">
            <v>HANDICAP</v>
          </cell>
          <cell r="I14448" t="str">
            <v>Rejselængde</v>
          </cell>
          <cell r="V14448">
            <v>15111</v>
          </cell>
        </row>
        <row r="14449">
          <cell r="A14449" t="str">
            <v>SKIVE</v>
          </cell>
          <cell r="C14449" t="str">
            <v>HANDICAP</v>
          </cell>
          <cell r="I14449" t="str">
            <v>Passagerer</v>
          </cell>
          <cell r="V14449">
            <v>2204</v>
          </cell>
        </row>
        <row r="14450">
          <cell r="A14450" t="str">
            <v>SKIVE</v>
          </cell>
          <cell r="C14450" t="str">
            <v>HANDICAP</v>
          </cell>
          <cell r="I14450" t="str">
            <v>Netto</v>
          </cell>
          <cell r="V14450">
            <v>319271.04000000004</v>
          </cell>
        </row>
        <row r="14451">
          <cell r="A14451" t="str">
            <v>SKIVE</v>
          </cell>
          <cell r="C14451" t="str">
            <v>HANDICAP</v>
          </cell>
          <cell r="I14451" t="str">
            <v>Adm.omk</v>
          </cell>
          <cell r="V14451">
            <v>0</v>
          </cell>
        </row>
        <row r="14452">
          <cell r="A14452" t="str">
            <v>SKIVE</v>
          </cell>
          <cell r="C14452" t="str">
            <v>HANDICAP</v>
          </cell>
          <cell r="I14452" t="str">
            <v>EB</v>
          </cell>
          <cell r="V14452">
            <v>93194</v>
          </cell>
        </row>
        <row r="14453">
          <cell r="A14453" t="str">
            <v>SKIVE</v>
          </cell>
          <cell r="C14453" t="str">
            <v>HANDICAP</v>
          </cell>
          <cell r="I14453" t="str">
            <v>Ture</v>
          </cell>
          <cell r="V14453">
            <v>1411</v>
          </cell>
        </row>
        <row r="14454">
          <cell r="A14454" t="str">
            <v>SKIVE</v>
          </cell>
          <cell r="C14454" t="str">
            <v>HANDICAP</v>
          </cell>
          <cell r="I14454" t="str">
            <v>Rejselængde</v>
          </cell>
          <cell r="V14454">
            <v>13695</v>
          </cell>
        </row>
        <row r="14455">
          <cell r="A14455" t="str">
            <v>SKIVE</v>
          </cell>
          <cell r="C14455" t="str">
            <v>HANDICAP</v>
          </cell>
          <cell r="I14455" t="str">
            <v>Passagerer</v>
          </cell>
          <cell r="V14455">
            <v>1449</v>
          </cell>
        </row>
        <row r="14456">
          <cell r="A14456" t="str">
            <v>SKIVE</v>
          </cell>
          <cell r="C14456" t="str">
            <v>HANDICAP</v>
          </cell>
          <cell r="I14456" t="str">
            <v>Netto</v>
          </cell>
          <cell r="V14456">
            <v>44558.31</v>
          </cell>
        </row>
        <row r="14457">
          <cell r="A14457" t="str">
            <v>SKIVE</v>
          </cell>
          <cell r="C14457" t="str">
            <v>HANDICAP</v>
          </cell>
          <cell r="I14457" t="str">
            <v>Adm.omk</v>
          </cell>
          <cell r="V14457">
            <v>0</v>
          </cell>
        </row>
        <row r="14458">
          <cell r="A14458" t="str">
            <v>SKIVE</v>
          </cell>
          <cell r="C14458" t="str">
            <v>HANDICAP</v>
          </cell>
          <cell r="I14458" t="str">
            <v>EB</v>
          </cell>
          <cell r="V14458">
            <v>8474</v>
          </cell>
        </row>
        <row r="14459">
          <cell r="A14459" t="str">
            <v>SKIVE</v>
          </cell>
          <cell r="C14459" t="str">
            <v>HANDICAP</v>
          </cell>
          <cell r="I14459" t="str">
            <v>Ture</v>
          </cell>
          <cell r="V14459">
            <v>96</v>
          </cell>
        </row>
        <row r="14460">
          <cell r="A14460" t="str">
            <v>SKIVE</v>
          </cell>
          <cell r="C14460" t="str">
            <v>HANDICAP</v>
          </cell>
          <cell r="I14460" t="str">
            <v>Rejselængde</v>
          </cell>
          <cell r="V14460">
            <v>1742</v>
          </cell>
        </row>
        <row r="14461">
          <cell r="A14461" t="str">
            <v>SKIVE</v>
          </cell>
          <cell r="C14461" t="str">
            <v>HANDICAP</v>
          </cell>
          <cell r="I14461" t="str">
            <v>Passagerer</v>
          </cell>
          <cell r="V14461">
            <v>106</v>
          </cell>
        </row>
        <row r="14462">
          <cell r="A14462" t="str">
            <v>SKIVE</v>
          </cell>
          <cell r="C14462" t="str">
            <v>HANDICAP</v>
          </cell>
          <cell r="I14462" t="str">
            <v>Netto</v>
          </cell>
          <cell r="V14462">
            <v>13842.04</v>
          </cell>
        </row>
        <row r="14463">
          <cell r="A14463" t="str">
            <v>SKIVE</v>
          </cell>
          <cell r="C14463" t="str">
            <v>HANDICAP</v>
          </cell>
          <cell r="I14463" t="str">
            <v>Adm.omk</v>
          </cell>
          <cell r="V14463">
            <v>0</v>
          </cell>
        </row>
        <row r="14464">
          <cell r="A14464" t="str">
            <v>SKIVE</v>
          </cell>
          <cell r="C14464" t="str">
            <v>HANDICAP</v>
          </cell>
          <cell r="I14464" t="str">
            <v>EB</v>
          </cell>
          <cell r="V14464">
            <v>5344</v>
          </cell>
        </row>
        <row r="14465">
          <cell r="A14465" t="str">
            <v>SKIVE</v>
          </cell>
          <cell r="C14465" t="str">
            <v>HANDICAP</v>
          </cell>
          <cell r="I14465" t="str">
            <v>Ture</v>
          </cell>
          <cell r="V14465">
            <v>43</v>
          </cell>
        </row>
        <row r="14466">
          <cell r="A14466" t="str">
            <v>SKIVE</v>
          </cell>
          <cell r="C14466" t="str">
            <v>HANDICAP</v>
          </cell>
          <cell r="I14466" t="str">
            <v>Rejselængde</v>
          </cell>
          <cell r="V14466">
            <v>1083</v>
          </cell>
        </row>
        <row r="14467">
          <cell r="A14467" t="str">
            <v>SKIVE</v>
          </cell>
          <cell r="C14467" t="str">
            <v>HANDICAP</v>
          </cell>
          <cell r="I14467" t="str">
            <v>Passagerer</v>
          </cell>
          <cell r="V14467">
            <v>52</v>
          </cell>
        </row>
        <row r="14468">
          <cell r="A14468" t="str">
            <v>SKIVE</v>
          </cell>
          <cell r="C14468" t="str">
            <v>PLUSTUR</v>
          </cell>
          <cell r="I14468" t="str">
            <v>Netto</v>
          </cell>
          <cell r="V14468">
            <v>323.73</v>
          </cell>
        </row>
        <row r="14469">
          <cell r="A14469" t="str">
            <v>SKIVE</v>
          </cell>
          <cell r="C14469" t="str">
            <v>PLUSTUR</v>
          </cell>
          <cell r="I14469" t="str">
            <v>Adm.omk</v>
          </cell>
          <cell r="V14469">
            <v>32.159999999999997</v>
          </cell>
        </row>
        <row r="14470">
          <cell r="A14470" t="str">
            <v>SKIVE</v>
          </cell>
          <cell r="C14470" t="str">
            <v>PLUSTUR</v>
          </cell>
          <cell r="I14470" t="str">
            <v>EB</v>
          </cell>
          <cell r="V14470">
            <v>0</v>
          </cell>
        </row>
        <row r="14471">
          <cell r="A14471" t="str">
            <v>SKIVE</v>
          </cell>
          <cell r="C14471" t="str">
            <v>PLUSTUR</v>
          </cell>
          <cell r="I14471" t="str">
            <v>Ture</v>
          </cell>
          <cell r="V14471">
            <v>1</v>
          </cell>
        </row>
        <row r="14472">
          <cell r="A14472" t="str">
            <v>SKIVE</v>
          </cell>
          <cell r="C14472" t="str">
            <v>PLUSTUR</v>
          </cell>
          <cell r="I14472" t="str">
            <v>Rejselængde</v>
          </cell>
          <cell r="V14472">
            <v>22</v>
          </cell>
        </row>
        <row r="14473">
          <cell r="A14473" t="str">
            <v>SKIVE</v>
          </cell>
          <cell r="C14473" t="str">
            <v>PLUSTUR</v>
          </cell>
          <cell r="I14473" t="str">
            <v>Passagerer</v>
          </cell>
          <cell r="V14473">
            <v>3</v>
          </cell>
        </row>
        <row r="14474">
          <cell r="A14474" t="str">
            <v>SKIVE</v>
          </cell>
          <cell r="C14474" t="str">
            <v>PLUSTUR</v>
          </cell>
          <cell r="I14474" t="str">
            <v>Netto</v>
          </cell>
          <cell r="V14474">
            <v>1.78</v>
          </cell>
        </row>
        <row r="14475">
          <cell r="A14475" t="str">
            <v>SKIVE</v>
          </cell>
          <cell r="C14475" t="str">
            <v>PLUSTUR</v>
          </cell>
          <cell r="I14475" t="str">
            <v>Adm.omk</v>
          </cell>
          <cell r="V14475">
            <v>32.159999999999997</v>
          </cell>
        </row>
        <row r="14476">
          <cell r="A14476" t="str">
            <v>SKIVE</v>
          </cell>
          <cell r="C14476" t="str">
            <v>PLUSTUR</v>
          </cell>
          <cell r="I14476" t="str">
            <v>EB</v>
          </cell>
          <cell r="V14476">
            <v>0</v>
          </cell>
        </row>
        <row r="14477">
          <cell r="A14477" t="str">
            <v>SKIVE</v>
          </cell>
          <cell r="C14477" t="str">
            <v>PLUSTUR</v>
          </cell>
          <cell r="I14477" t="str">
            <v>Ture</v>
          </cell>
          <cell r="V14477">
            <v>1</v>
          </cell>
        </row>
        <row r="14478">
          <cell r="A14478" t="str">
            <v>SKIVE</v>
          </cell>
          <cell r="C14478" t="str">
            <v>PLUSTUR</v>
          </cell>
          <cell r="I14478" t="str">
            <v>Rejselængde</v>
          </cell>
          <cell r="V14478">
            <v>0</v>
          </cell>
        </row>
        <row r="14479">
          <cell r="A14479" t="str">
            <v>SKIVE</v>
          </cell>
          <cell r="C14479" t="str">
            <v>PLUSTUR</v>
          </cell>
          <cell r="I14479" t="str">
            <v>Passagerer</v>
          </cell>
          <cell r="V14479">
            <v>1</v>
          </cell>
        </row>
        <row r="14480">
          <cell r="A14480" t="str">
            <v>SKIVE</v>
          </cell>
          <cell r="C14480" t="str">
            <v>PLUSTUR</v>
          </cell>
          <cell r="I14480" t="str">
            <v>Netto</v>
          </cell>
          <cell r="V14480">
            <v>105058.65000000002</v>
          </cell>
        </row>
        <row r="14481">
          <cell r="A14481" t="str">
            <v>SKIVE</v>
          </cell>
          <cell r="C14481" t="str">
            <v>PLUSTUR</v>
          </cell>
          <cell r="I14481" t="str">
            <v>Adm.omk</v>
          </cell>
          <cell r="V14481">
            <v>18363.36</v>
          </cell>
        </row>
        <row r="14482">
          <cell r="A14482" t="str">
            <v>SKIVE</v>
          </cell>
          <cell r="C14482" t="str">
            <v>PLUSTUR</v>
          </cell>
          <cell r="I14482" t="str">
            <v>EB</v>
          </cell>
          <cell r="V14482">
            <v>16832</v>
          </cell>
        </row>
        <row r="14483">
          <cell r="A14483" t="str">
            <v>SKIVE</v>
          </cell>
          <cell r="C14483" t="str">
            <v>PLUSTUR</v>
          </cell>
          <cell r="I14483" t="str">
            <v>Ture</v>
          </cell>
          <cell r="V14483">
            <v>571</v>
          </cell>
        </row>
        <row r="14484">
          <cell r="A14484" t="str">
            <v>SKIVE</v>
          </cell>
          <cell r="C14484" t="str">
            <v>PLUSTUR</v>
          </cell>
          <cell r="I14484" t="str">
            <v>Rejselængde</v>
          </cell>
          <cell r="V14484">
            <v>6500</v>
          </cell>
        </row>
        <row r="14485">
          <cell r="A14485" t="str">
            <v>SKIVE</v>
          </cell>
          <cell r="C14485" t="str">
            <v>PLUSTUR</v>
          </cell>
          <cell r="I14485" t="str">
            <v>Passagerer</v>
          </cell>
          <cell r="V14485">
            <v>661</v>
          </cell>
        </row>
        <row r="14486">
          <cell r="A14486" t="str">
            <v>SKIVE</v>
          </cell>
          <cell r="C14486" t="str">
            <v>PLUSTUR</v>
          </cell>
          <cell r="I14486" t="str">
            <v>Netto</v>
          </cell>
          <cell r="V14486">
            <v>125147.19000000002</v>
          </cell>
        </row>
        <row r="14487">
          <cell r="A14487" t="str">
            <v>SKIVE</v>
          </cell>
          <cell r="C14487" t="str">
            <v>PLUSTUR</v>
          </cell>
          <cell r="I14487" t="str">
            <v>Adm.omk</v>
          </cell>
          <cell r="V14487">
            <v>23316</v>
          </cell>
        </row>
        <row r="14488">
          <cell r="A14488" t="str">
            <v>SKIVE</v>
          </cell>
          <cell r="C14488" t="str">
            <v>PLUSTUR</v>
          </cell>
          <cell r="I14488" t="str">
            <v>EB</v>
          </cell>
          <cell r="V14488">
            <v>25402</v>
          </cell>
        </row>
        <row r="14489">
          <cell r="A14489" t="str">
            <v>SKIVE</v>
          </cell>
          <cell r="C14489" t="str">
            <v>PLUSTUR</v>
          </cell>
          <cell r="I14489" t="str">
            <v>Ture</v>
          </cell>
          <cell r="V14489">
            <v>725</v>
          </cell>
        </row>
        <row r="14490">
          <cell r="A14490" t="str">
            <v>SKIVE</v>
          </cell>
          <cell r="C14490" t="str">
            <v>PLUSTUR</v>
          </cell>
          <cell r="I14490" t="str">
            <v>Rejselængde</v>
          </cell>
          <cell r="V14490">
            <v>9669</v>
          </cell>
        </row>
        <row r="14491">
          <cell r="A14491" t="str">
            <v>SKIVE</v>
          </cell>
          <cell r="C14491" t="str">
            <v>PLUSTUR</v>
          </cell>
          <cell r="I14491" t="str">
            <v>Passagerer</v>
          </cell>
          <cell r="V14491">
            <v>853</v>
          </cell>
        </row>
        <row r="14492">
          <cell r="A14492" t="str">
            <v>SKIVE</v>
          </cell>
          <cell r="C14492" t="str">
            <v>PLUSTUR</v>
          </cell>
          <cell r="I14492" t="str">
            <v>Netto</v>
          </cell>
          <cell r="V14492">
            <v>125.7</v>
          </cell>
        </row>
        <row r="14493">
          <cell r="A14493" t="str">
            <v>SKIVE</v>
          </cell>
          <cell r="C14493" t="str">
            <v>PLUSTUR</v>
          </cell>
          <cell r="I14493" t="str">
            <v>Adm.omk</v>
          </cell>
          <cell r="V14493">
            <v>32.159999999999997</v>
          </cell>
        </row>
        <row r="14494">
          <cell r="A14494" t="str">
            <v>SKIVE</v>
          </cell>
          <cell r="C14494" t="str">
            <v>PLUSTUR</v>
          </cell>
          <cell r="I14494" t="str">
            <v>EB</v>
          </cell>
          <cell r="V14494">
            <v>114</v>
          </cell>
        </row>
        <row r="14495">
          <cell r="A14495" t="str">
            <v>SKIVE</v>
          </cell>
          <cell r="C14495" t="str">
            <v>PLUSTUR</v>
          </cell>
          <cell r="I14495" t="str">
            <v>Ture</v>
          </cell>
          <cell r="V14495">
            <v>1</v>
          </cell>
        </row>
        <row r="14496">
          <cell r="A14496" t="str">
            <v>SKIVE</v>
          </cell>
          <cell r="C14496" t="str">
            <v>PLUSTUR</v>
          </cell>
          <cell r="I14496" t="str">
            <v>Rejselængde</v>
          </cell>
          <cell r="V14496">
            <v>16</v>
          </cell>
        </row>
        <row r="14497">
          <cell r="A14497" t="str">
            <v>SKIVE</v>
          </cell>
          <cell r="C14497" t="str">
            <v>PLUSTUR</v>
          </cell>
          <cell r="I14497" t="str">
            <v>Passagerer</v>
          </cell>
          <cell r="V14497">
            <v>2</v>
          </cell>
        </row>
        <row r="14498">
          <cell r="A14498" t="str">
            <v>SKIVE</v>
          </cell>
          <cell r="C14498" t="str">
            <v>PLUSTUR</v>
          </cell>
          <cell r="I14498" t="str">
            <v>Netto</v>
          </cell>
          <cell r="V14498">
            <v>2476.5700000000002</v>
          </cell>
        </row>
        <row r="14499">
          <cell r="A14499" t="str">
            <v>SKIVE</v>
          </cell>
          <cell r="C14499" t="str">
            <v>PLUSTUR</v>
          </cell>
          <cell r="I14499" t="str">
            <v>Adm.omk</v>
          </cell>
          <cell r="V14499">
            <v>160.79999999999998</v>
          </cell>
        </row>
        <row r="14500">
          <cell r="A14500" t="str">
            <v>SKIVE</v>
          </cell>
          <cell r="C14500" t="str">
            <v>PLUSTUR</v>
          </cell>
          <cell r="I14500" t="str">
            <v>EB</v>
          </cell>
          <cell r="V14500">
            <v>195</v>
          </cell>
        </row>
        <row r="14501">
          <cell r="A14501" t="str">
            <v>SKIVE</v>
          </cell>
          <cell r="C14501" t="str">
            <v>PLUSTUR</v>
          </cell>
          <cell r="I14501" t="str">
            <v>Ture</v>
          </cell>
          <cell r="V14501">
            <v>5</v>
          </cell>
        </row>
        <row r="14502">
          <cell r="A14502" t="str">
            <v>SKIVE</v>
          </cell>
          <cell r="C14502" t="str">
            <v>PLUSTUR</v>
          </cell>
          <cell r="I14502" t="str">
            <v>Rejselængde</v>
          </cell>
          <cell r="V14502">
            <v>122</v>
          </cell>
        </row>
        <row r="14503">
          <cell r="A14503" t="str">
            <v>SKIVE</v>
          </cell>
          <cell r="C14503" t="str">
            <v>PLUSTUR</v>
          </cell>
          <cell r="I14503" t="str">
            <v>Passagerer</v>
          </cell>
          <cell r="V14503">
            <v>5</v>
          </cell>
        </row>
        <row r="14504">
          <cell r="A14504" t="str">
            <v>SKIVE</v>
          </cell>
          <cell r="C14504" t="str">
            <v>TELETAXI</v>
          </cell>
          <cell r="I14504" t="str">
            <v>Netto</v>
          </cell>
          <cell r="V14504">
            <v>602.64</v>
          </cell>
        </row>
        <row r="14505">
          <cell r="A14505" t="str">
            <v>SKIVE</v>
          </cell>
          <cell r="C14505" t="str">
            <v>TELETAXI</v>
          </cell>
          <cell r="I14505" t="str">
            <v>Adm.omk</v>
          </cell>
          <cell r="V14505">
            <v>32.159999999999997</v>
          </cell>
        </row>
        <row r="14506">
          <cell r="A14506" t="str">
            <v>SKIVE</v>
          </cell>
          <cell r="C14506" t="str">
            <v>TELETAXI</v>
          </cell>
          <cell r="I14506" t="str">
            <v>EB</v>
          </cell>
          <cell r="V14506">
            <v>24</v>
          </cell>
        </row>
        <row r="14507">
          <cell r="A14507" t="str">
            <v>SKIVE</v>
          </cell>
          <cell r="C14507" t="str">
            <v>TELETAXI</v>
          </cell>
          <cell r="I14507" t="str">
            <v>Ture</v>
          </cell>
          <cell r="V14507">
            <v>1</v>
          </cell>
        </row>
        <row r="14508">
          <cell r="A14508" t="str">
            <v>SKIVE</v>
          </cell>
          <cell r="C14508" t="str">
            <v>TELETAXI</v>
          </cell>
          <cell r="I14508" t="str">
            <v>Rejselængde</v>
          </cell>
          <cell r="V14508">
            <v>2</v>
          </cell>
        </row>
        <row r="14509">
          <cell r="A14509" t="str">
            <v>SKIVE</v>
          </cell>
          <cell r="C14509" t="str">
            <v>TELETAXI</v>
          </cell>
          <cell r="I14509" t="str">
            <v>Passagerer</v>
          </cell>
          <cell r="V14509">
            <v>1</v>
          </cell>
        </row>
        <row r="14510">
          <cell r="A14510" t="str">
            <v>SKIVE</v>
          </cell>
          <cell r="C14510" t="str">
            <v>TELETAXI</v>
          </cell>
          <cell r="I14510" t="str">
            <v>Netto</v>
          </cell>
          <cell r="V14510">
            <v>295.91000000000003</v>
          </cell>
        </row>
        <row r="14511">
          <cell r="A14511" t="str">
            <v>SKIVE</v>
          </cell>
          <cell r="C14511" t="str">
            <v>TELETAXI</v>
          </cell>
          <cell r="I14511" t="str">
            <v>Adm.omk</v>
          </cell>
          <cell r="V14511">
            <v>32.159999999999997</v>
          </cell>
        </row>
        <row r="14512">
          <cell r="A14512" t="str">
            <v>SKIVE</v>
          </cell>
          <cell r="C14512" t="str">
            <v>TELETAXI</v>
          </cell>
          <cell r="I14512" t="str">
            <v>EB</v>
          </cell>
          <cell r="V14512">
            <v>0</v>
          </cell>
        </row>
        <row r="14513">
          <cell r="A14513" t="str">
            <v>SKIVE</v>
          </cell>
          <cell r="C14513" t="str">
            <v>TELETAXI</v>
          </cell>
          <cell r="I14513" t="str">
            <v>Ture</v>
          </cell>
          <cell r="V14513">
            <v>1</v>
          </cell>
        </row>
        <row r="14514">
          <cell r="A14514" t="str">
            <v>SKIVE</v>
          </cell>
          <cell r="C14514" t="str">
            <v>TELETAXI</v>
          </cell>
          <cell r="I14514" t="str">
            <v>Rejselængde</v>
          </cell>
          <cell r="V14514">
            <v>2</v>
          </cell>
        </row>
        <row r="14515">
          <cell r="A14515" t="str">
            <v>SKIVE</v>
          </cell>
          <cell r="C14515" t="str">
            <v>TELETAXI</v>
          </cell>
          <cell r="I14515" t="str">
            <v>Passagerer</v>
          </cell>
          <cell r="V14515">
            <v>1</v>
          </cell>
        </row>
        <row r="14516">
          <cell r="A14516" t="str">
            <v>SKIVE</v>
          </cell>
          <cell r="C14516" t="str">
            <v>TELETAXI</v>
          </cell>
          <cell r="I14516" t="str">
            <v>Netto</v>
          </cell>
          <cell r="V14516">
            <v>46.59</v>
          </cell>
        </row>
        <row r="14517">
          <cell r="A14517" t="str">
            <v>SKIVE</v>
          </cell>
          <cell r="C14517" t="str">
            <v>TELETAXI</v>
          </cell>
          <cell r="I14517" t="str">
            <v>Adm.omk</v>
          </cell>
          <cell r="V14517">
            <v>32.159999999999997</v>
          </cell>
        </row>
        <row r="14518">
          <cell r="A14518" t="str">
            <v>SKIVE</v>
          </cell>
          <cell r="C14518" t="str">
            <v>TELETAXI</v>
          </cell>
          <cell r="I14518" t="str">
            <v>EB</v>
          </cell>
          <cell r="V14518">
            <v>24</v>
          </cell>
        </row>
        <row r="14519">
          <cell r="A14519" t="str">
            <v>SKIVE</v>
          </cell>
          <cell r="C14519" t="str">
            <v>TELETAXI</v>
          </cell>
          <cell r="I14519" t="str">
            <v>Ture</v>
          </cell>
          <cell r="V14519">
            <v>1</v>
          </cell>
        </row>
        <row r="14520">
          <cell r="A14520" t="str">
            <v>SKIVE</v>
          </cell>
          <cell r="C14520" t="str">
            <v>TELETAXI</v>
          </cell>
          <cell r="I14520" t="str">
            <v>Rejselængde</v>
          </cell>
          <cell r="V14520">
            <v>1</v>
          </cell>
        </row>
        <row r="14521">
          <cell r="A14521" t="str">
            <v>SKIVE</v>
          </cell>
          <cell r="C14521" t="str">
            <v>TELETAXI</v>
          </cell>
          <cell r="I14521" t="str">
            <v>Passagerer</v>
          </cell>
          <cell r="V14521">
            <v>1</v>
          </cell>
        </row>
        <row r="14522">
          <cell r="A14522" t="str">
            <v>SKIVE</v>
          </cell>
          <cell r="C14522" t="str">
            <v>TELETAXI</v>
          </cell>
          <cell r="I14522" t="str">
            <v>Netto</v>
          </cell>
          <cell r="V14522">
            <v>527.99</v>
          </cell>
        </row>
        <row r="14523">
          <cell r="A14523" t="str">
            <v>SKIVE</v>
          </cell>
          <cell r="C14523" t="str">
            <v>TELETAXI</v>
          </cell>
          <cell r="I14523" t="str">
            <v>Adm.omk</v>
          </cell>
          <cell r="V14523">
            <v>64.319999999999993</v>
          </cell>
        </row>
        <row r="14524">
          <cell r="A14524" t="str">
            <v>SKIVE</v>
          </cell>
          <cell r="C14524" t="str">
            <v>TELETAXI</v>
          </cell>
          <cell r="I14524" t="str">
            <v>EB</v>
          </cell>
          <cell r="V14524">
            <v>0</v>
          </cell>
        </row>
        <row r="14525">
          <cell r="A14525" t="str">
            <v>SKIVE</v>
          </cell>
          <cell r="C14525" t="str">
            <v>TELETAXI</v>
          </cell>
          <cell r="I14525" t="str">
            <v>Ture</v>
          </cell>
          <cell r="V14525">
            <v>2</v>
          </cell>
        </row>
        <row r="14526">
          <cell r="A14526" t="str">
            <v>SKIVE</v>
          </cell>
          <cell r="C14526" t="str">
            <v>TELETAXI</v>
          </cell>
          <cell r="I14526" t="str">
            <v>Rejselængde</v>
          </cell>
          <cell r="V14526">
            <v>5</v>
          </cell>
        </row>
        <row r="14527">
          <cell r="A14527" t="str">
            <v>SKIVE</v>
          </cell>
          <cell r="C14527" t="str">
            <v>TELETAXI</v>
          </cell>
          <cell r="I14527" t="str">
            <v>Passagerer</v>
          </cell>
          <cell r="V14527">
            <v>2</v>
          </cell>
        </row>
        <row r="14528">
          <cell r="A14528" t="str">
            <v>SKIVE</v>
          </cell>
          <cell r="C14528" t="str">
            <v>TELETAXI</v>
          </cell>
          <cell r="I14528" t="str">
            <v>Netto</v>
          </cell>
          <cell r="V14528">
            <v>701.14</v>
          </cell>
        </row>
        <row r="14529">
          <cell r="A14529" t="str">
            <v>SKIVE</v>
          </cell>
          <cell r="C14529" t="str">
            <v>TELETAXI</v>
          </cell>
          <cell r="I14529" t="str">
            <v>Adm.omk</v>
          </cell>
          <cell r="V14529">
            <v>64.319999999999993</v>
          </cell>
        </row>
        <row r="14530">
          <cell r="A14530" t="str">
            <v>SKIVE</v>
          </cell>
          <cell r="C14530" t="str">
            <v>TELETAXI</v>
          </cell>
          <cell r="I14530" t="str">
            <v>EB</v>
          </cell>
          <cell r="V14530">
            <v>72</v>
          </cell>
        </row>
        <row r="14531">
          <cell r="A14531" t="str">
            <v>SKIVE</v>
          </cell>
          <cell r="C14531" t="str">
            <v>TELETAXI</v>
          </cell>
          <cell r="I14531" t="str">
            <v>Ture</v>
          </cell>
          <cell r="V14531">
            <v>2</v>
          </cell>
        </row>
        <row r="14532">
          <cell r="A14532" t="str">
            <v>SKIVE</v>
          </cell>
          <cell r="C14532" t="str">
            <v>TELETAXI</v>
          </cell>
          <cell r="I14532" t="str">
            <v>Rejselængde</v>
          </cell>
          <cell r="V14532">
            <v>6</v>
          </cell>
        </row>
        <row r="14533">
          <cell r="A14533" t="str">
            <v>SKIVE</v>
          </cell>
          <cell r="C14533" t="str">
            <v>TELETAXI</v>
          </cell>
          <cell r="I14533" t="str">
            <v>Passagerer</v>
          </cell>
          <cell r="V14533">
            <v>3</v>
          </cell>
        </row>
        <row r="14534">
          <cell r="A14534" t="str">
            <v>SKIVE</v>
          </cell>
          <cell r="C14534" t="str">
            <v>TELETAXI</v>
          </cell>
          <cell r="I14534" t="str">
            <v>Netto</v>
          </cell>
          <cell r="V14534">
            <v>477.35999999999996</v>
          </cell>
        </row>
        <row r="14535">
          <cell r="A14535" t="str">
            <v>SKIVE</v>
          </cell>
          <cell r="C14535" t="str">
            <v>TELETAXI</v>
          </cell>
          <cell r="I14535" t="str">
            <v>Adm.omk</v>
          </cell>
          <cell r="V14535">
            <v>96.47999999999999</v>
          </cell>
        </row>
        <row r="14536">
          <cell r="A14536" t="str">
            <v>SKIVE</v>
          </cell>
          <cell r="C14536" t="str">
            <v>TELETAXI</v>
          </cell>
          <cell r="I14536" t="str">
            <v>EB</v>
          </cell>
          <cell r="V14536">
            <v>24</v>
          </cell>
        </row>
        <row r="14537">
          <cell r="A14537" t="str">
            <v>SKIVE</v>
          </cell>
          <cell r="C14537" t="str">
            <v>TELETAXI</v>
          </cell>
          <cell r="I14537" t="str">
            <v>Ture</v>
          </cell>
          <cell r="V14537">
            <v>3</v>
          </cell>
        </row>
        <row r="14538">
          <cell r="A14538" t="str">
            <v>SKIVE</v>
          </cell>
          <cell r="C14538" t="str">
            <v>TELETAXI</v>
          </cell>
          <cell r="I14538" t="str">
            <v>Rejselængde</v>
          </cell>
          <cell r="V14538">
            <v>7</v>
          </cell>
        </row>
        <row r="14539">
          <cell r="A14539" t="str">
            <v>SKIVE</v>
          </cell>
          <cell r="C14539" t="str">
            <v>TELETAXI</v>
          </cell>
          <cell r="I14539" t="str">
            <v>Passagerer</v>
          </cell>
          <cell r="V14539">
            <v>3</v>
          </cell>
        </row>
        <row r="14540">
          <cell r="A14540" t="str">
            <v>SKIVE</v>
          </cell>
          <cell r="C14540" t="str">
            <v>TELETAXI</v>
          </cell>
          <cell r="I14540" t="str">
            <v>Netto</v>
          </cell>
          <cell r="V14540">
            <v>435.35</v>
          </cell>
        </row>
        <row r="14541">
          <cell r="A14541" t="str">
            <v>SKIVE</v>
          </cell>
          <cell r="C14541" t="str">
            <v>TELETAXI</v>
          </cell>
          <cell r="I14541" t="str">
            <v>Adm.omk</v>
          </cell>
          <cell r="V14541">
            <v>96.47999999999999</v>
          </cell>
        </row>
        <row r="14542">
          <cell r="A14542" t="str">
            <v>SKIVE</v>
          </cell>
          <cell r="C14542" t="str">
            <v>TELETAXI</v>
          </cell>
          <cell r="I14542" t="str">
            <v>EB</v>
          </cell>
          <cell r="V14542">
            <v>68</v>
          </cell>
        </row>
        <row r="14543">
          <cell r="A14543" t="str">
            <v>SKIVE</v>
          </cell>
          <cell r="C14543" t="str">
            <v>TELETAXI</v>
          </cell>
          <cell r="I14543" t="str">
            <v>Ture</v>
          </cell>
          <cell r="V14543">
            <v>3</v>
          </cell>
        </row>
        <row r="14544">
          <cell r="A14544" t="str">
            <v>SKIVE</v>
          </cell>
          <cell r="C14544" t="str">
            <v>TELETAXI</v>
          </cell>
          <cell r="I14544" t="str">
            <v>Rejselængde</v>
          </cell>
          <cell r="V14544">
            <v>3</v>
          </cell>
        </row>
        <row r="14545">
          <cell r="A14545" t="str">
            <v>SKIVE</v>
          </cell>
          <cell r="C14545" t="str">
            <v>TELETAXI</v>
          </cell>
          <cell r="I14545" t="str">
            <v>Passagerer</v>
          </cell>
          <cell r="V14545">
            <v>3</v>
          </cell>
        </row>
        <row r="14546">
          <cell r="A14546" t="str">
            <v>SKIVE</v>
          </cell>
          <cell r="C14546" t="str">
            <v>TELETAXI</v>
          </cell>
          <cell r="I14546" t="str">
            <v>Netto</v>
          </cell>
          <cell r="V14546">
            <v>666.52</v>
          </cell>
        </row>
        <row r="14547">
          <cell r="A14547" t="str">
            <v>SKIVE</v>
          </cell>
          <cell r="C14547" t="str">
            <v>TELETAXI</v>
          </cell>
          <cell r="I14547" t="str">
            <v>Adm.omk</v>
          </cell>
          <cell r="V14547">
            <v>160.79999999999998</v>
          </cell>
        </row>
        <row r="14548">
          <cell r="A14548" t="str">
            <v>SKIVE</v>
          </cell>
          <cell r="C14548" t="str">
            <v>TELETAXI</v>
          </cell>
          <cell r="I14548" t="str">
            <v>EB</v>
          </cell>
          <cell r="V14548">
            <v>120</v>
          </cell>
        </row>
        <row r="14549">
          <cell r="A14549" t="str">
            <v>SKIVE</v>
          </cell>
          <cell r="C14549" t="str">
            <v>TELETAXI</v>
          </cell>
          <cell r="I14549" t="str">
            <v>Ture</v>
          </cell>
          <cell r="V14549">
            <v>5</v>
          </cell>
        </row>
        <row r="14550">
          <cell r="A14550" t="str">
            <v>SKIVE</v>
          </cell>
          <cell r="C14550" t="str">
            <v>TELETAXI</v>
          </cell>
          <cell r="I14550" t="str">
            <v>Rejselængde</v>
          </cell>
          <cell r="V14550">
            <v>7</v>
          </cell>
        </row>
        <row r="14551">
          <cell r="A14551" t="str">
            <v>SKIVE</v>
          </cell>
          <cell r="C14551" t="str">
            <v>TELETAXI</v>
          </cell>
          <cell r="I14551" t="str">
            <v>Passagerer</v>
          </cell>
          <cell r="V14551">
            <v>5</v>
          </cell>
        </row>
        <row r="14552">
          <cell r="A14552" t="str">
            <v>SKIVE</v>
          </cell>
          <cell r="C14552" t="str">
            <v>TELETAXI</v>
          </cell>
          <cell r="I14552" t="str">
            <v>Netto</v>
          </cell>
          <cell r="V14552">
            <v>1100.99</v>
          </cell>
        </row>
        <row r="14553">
          <cell r="A14553" t="str">
            <v>SKIVE</v>
          </cell>
          <cell r="C14553" t="str">
            <v>TELETAXI</v>
          </cell>
          <cell r="I14553" t="str">
            <v>Adm.omk</v>
          </cell>
          <cell r="V14553">
            <v>96.47999999999999</v>
          </cell>
        </row>
        <row r="14554">
          <cell r="A14554" t="str">
            <v>SKIVE</v>
          </cell>
          <cell r="C14554" t="str">
            <v>TELETAXI</v>
          </cell>
          <cell r="I14554" t="str">
            <v>EB</v>
          </cell>
          <cell r="V14554">
            <v>47</v>
          </cell>
        </row>
        <row r="14555">
          <cell r="A14555" t="str">
            <v>SKIVE</v>
          </cell>
          <cell r="C14555" t="str">
            <v>TELETAXI</v>
          </cell>
          <cell r="I14555" t="str">
            <v>Ture</v>
          </cell>
          <cell r="V14555">
            <v>3</v>
          </cell>
        </row>
        <row r="14556">
          <cell r="A14556" t="str">
            <v>SKIVE</v>
          </cell>
          <cell r="C14556" t="str">
            <v>TELETAXI</v>
          </cell>
          <cell r="I14556" t="str">
            <v>Rejselængde</v>
          </cell>
          <cell r="V14556">
            <v>8</v>
          </cell>
        </row>
        <row r="14557">
          <cell r="A14557" t="str">
            <v>SKIVE</v>
          </cell>
          <cell r="C14557" t="str">
            <v>TELETAXI</v>
          </cell>
          <cell r="I14557" t="str">
            <v>Passagerer</v>
          </cell>
          <cell r="V14557">
            <v>4</v>
          </cell>
        </row>
        <row r="14558">
          <cell r="A14558" t="str">
            <v>SKIVE</v>
          </cell>
          <cell r="C14558" t="str">
            <v>TELETAXI</v>
          </cell>
          <cell r="I14558" t="str">
            <v>Netto</v>
          </cell>
          <cell r="V14558">
            <v>503.39</v>
          </cell>
        </row>
        <row r="14559">
          <cell r="A14559" t="str">
            <v>SKIVE</v>
          </cell>
          <cell r="C14559" t="str">
            <v>TELETAXI</v>
          </cell>
          <cell r="I14559" t="str">
            <v>Adm.omk</v>
          </cell>
          <cell r="V14559">
            <v>96.47999999999999</v>
          </cell>
        </row>
        <row r="14560">
          <cell r="A14560" t="str">
            <v>SKIVE</v>
          </cell>
          <cell r="C14560" t="str">
            <v>TELETAXI</v>
          </cell>
          <cell r="I14560" t="str">
            <v>EB</v>
          </cell>
          <cell r="V14560">
            <v>46</v>
          </cell>
        </row>
        <row r="14561">
          <cell r="A14561" t="str">
            <v>SKIVE</v>
          </cell>
          <cell r="C14561" t="str">
            <v>TELETAXI</v>
          </cell>
          <cell r="I14561" t="str">
            <v>Ture</v>
          </cell>
          <cell r="V14561">
            <v>3</v>
          </cell>
        </row>
        <row r="14562">
          <cell r="A14562" t="str">
            <v>SKIVE</v>
          </cell>
          <cell r="C14562" t="str">
            <v>TELETAXI</v>
          </cell>
          <cell r="I14562" t="str">
            <v>Rejselængde</v>
          </cell>
          <cell r="V14562">
            <v>2</v>
          </cell>
        </row>
        <row r="14563">
          <cell r="A14563" t="str">
            <v>SKIVE</v>
          </cell>
          <cell r="C14563" t="str">
            <v>TELETAXI</v>
          </cell>
          <cell r="I14563" t="str">
            <v>Passagerer</v>
          </cell>
          <cell r="V14563">
            <v>3</v>
          </cell>
        </row>
        <row r="14564">
          <cell r="A14564" t="str">
            <v>SKIVE</v>
          </cell>
          <cell r="C14564" t="str">
            <v>TELETAXI</v>
          </cell>
          <cell r="I14564" t="str">
            <v>Netto</v>
          </cell>
          <cell r="V14564">
            <v>1428.55</v>
          </cell>
        </row>
        <row r="14565">
          <cell r="A14565" t="str">
            <v>SKIVE</v>
          </cell>
          <cell r="C14565" t="str">
            <v>TELETAXI</v>
          </cell>
          <cell r="I14565" t="str">
            <v>Adm.omk</v>
          </cell>
          <cell r="V14565">
            <v>321.60000000000002</v>
          </cell>
        </row>
        <row r="14566">
          <cell r="A14566" t="str">
            <v>SKIVE</v>
          </cell>
          <cell r="C14566" t="str">
            <v>TELETAXI</v>
          </cell>
          <cell r="I14566" t="str">
            <v>EB</v>
          </cell>
          <cell r="V14566">
            <v>264</v>
          </cell>
        </row>
        <row r="14567">
          <cell r="A14567" t="str">
            <v>SKIVE</v>
          </cell>
          <cell r="C14567" t="str">
            <v>TELETAXI</v>
          </cell>
          <cell r="I14567" t="str">
            <v>Ture</v>
          </cell>
          <cell r="V14567">
            <v>10</v>
          </cell>
        </row>
        <row r="14568">
          <cell r="A14568" t="str">
            <v>SKIVE</v>
          </cell>
          <cell r="C14568" t="str">
            <v>TELETAXI</v>
          </cell>
          <cell r="I14568" t="str">
            <v>Rejselængde</v>
          </cell>
          <cell r="V14568">
            <v>17</v>
          </cell>
        </row>
        <row r="14569">
          <cell r="A14569" t="str">
            <v>SKIVE</v>
          </cell>
          <cell r="C14569" t="str">
            <v>TELETAXI</v>
          </cell>
          <cell r="I14569" t="str">
            <v>Passagerer</v>
          </cell>
          <cell r="V14569">
            <v>11</v>
          </cell>
        </row>
        <row r="14570">
          <cell r="A14570" t="str">
            <v>SKIVE</v>
          </cell>
          <cell r="C14570" t="str">
            <v>TELETAXI</v>
          </cell>
          <cell r="I14570" t="str">
            <v>Netto</v>
          </cell>
          <cell r="V14570">
            <v>446.76</v>
          </cell>
        </row>
        <row r="14571">
          <cell r="A14571" t="str">
            <v>SKIVE</v>
          </cell>
          <cell r="C14571" t="str">
            <v>TELETAXI</v>
          </cell>
          <cell r="I14571" t="str">
            <v>Adm.omk</v>
          </cell>
          <cell r="V14571">
            <v>32.159999999999997</v>
          </cell>
        </row>
        <row r="14572">
          <cell r="A14572" t="str">
            <v>SKIVE</v>
          </cell>
          <cell r="C14572" t="str">
            <v>TELETAXI</v>
          </cell>
          <cell r="I14572" t="str">
            <v>EB</v>
          </cell>
          <cell r="V14572">
            <v>24</v>
          </cell>
        </row>
        <row r="14573">
          <cell r="A14573" t="str">
            <v>SKIVE</v>
          </cell>
          <cell r="C14573" t="str">
            <v>TELETAXI</v>
          </cell>
          <cell r="I14573" t="str">
            <v>Ture</v>
          </cell>
          <cell r="V14573">
            <v>1</v>
          </cell>
        </row>
        <row r="14574">
          <cell r="A14574" t="str">
            <v>SKIVE</v>
          </cell>
          <cell r="C14574" t="str">
            <v>TELETAXI</v>
          </cell>
          <cell r="I14574" t="str">
            <v>Rejselængde</v>
          </cell>
          <cell r="V14574">
            <v>1</v>
          </cell>
        </row>
        <row r="14575">
          <cell r="A14575" t="str">
            <v>SKIVE</v>
          </cell>
          <cell r="C14575" t="str">
            <v>TELETAXI</v>
          </cell>
          <cell r="I14575" t="str">
            <v>Passagerer</v>
          </cell>
          <cell r="V14575">
            <v>2</v>
          </cell>
        </row>
        <row r="14576">
          <cell r="A14576" t="str">
            <v>SKIVE</v>
          </cell>
          <cell r="C14576" t="str">
            <v>TELETAXI</v>
          </cell>
          <cell r="I14576" t="str">
            <v>Netto</v>
          </cell>
          <cell r="V14576">
            <v>742.87</v>
          </cell>
        </row>
        <row r="14577">
          <cell r="A14577" t="str">
            <v>SKIVE</v>
          </cell>
          <cell r="C14577" t="str">
            <v>TELETAXI</v>
          </cell>
          <cell r="I14577" t="str">
            <v>Adm.omk</v>
          </cell>
          <cell r="V14577">
            <v>32.159999999999997</v>
          </cell>
        </row>
        <row r="14578">
          <cell r="A14578" t="str">
            <v>SKIVE</v>
          </cell>
          <cell r="C14578" t="str">
            <v>TELETAXI</v>
          </cell>
          <cell r="I14578" t="str">
            <v>EB</v>
          </cell>
          <cell r="V14578">
            <v>48</v>
          </cell>
        </row>
        <row r="14579">
          <cell r="A14579" t="str">
            <v>SKIVE</v>
          </cell>
          <cell r="C14579" t="str">
            <v>TELETAXI</v>
          </cell>
          <cell r="I14579" t="str">
            <v>Ture</v>
          </cell>
          <cell r="V14579">
            <v>1</v>
          </cell>
        </row>
        <row r="14580">
          <cell r="A14580" t="str">
            <v>SKIVE</v>
          </cell>
          <cell r="C14580" t="str">
            <v>TELETAXI</v>
          </cell>
          <cell r="I14580" t="str">
            <v>Rejselængde</v>
          </cell>
          <cell r="V14580">
            <v>1</v>
          </cell>
        </row>
        <row r="14581">
          <cell r="A14581" t="str">
            <v>SKIVE</v>
          </cell>
          <cell r="C14581" t="str">
            <v>TELETAXI</v>
          </cell>
          <cell r="I14581" t="str">
            <v>Passagerer</v>
          </cell>
          <cell r="V14581">
            <v>2</v>
          </cell>
        </row>
        <row r="14582">
          <cell r="A14582" t="str">
            <v>SKIVE</v>
          </cell>
          <cell r="C14582" t="str">
            <v>TELETAXI</v>
          </cell>
          <cell r="I14582" t="str">
            <v>Netto</v>
          </cell>
          <cell r="V14582">
            <v>24.14</v>
          </cell>
        </row>
        <row r="14583">
          <cell r="A14583" t="str">
            <v>SKIVE</v>
          </cell>
          <cell r="C14583" t="str">
            <v>TELETAXI</v>
          </cell>
          <cell r="I14583" t="str">
            <v>Adm.omk</v>
          </cell>
          <cell r="V14583">
            <v>32.159999999999997</v>
          </cell>
        </row>
        <row r="14584">
          <cell r="A14584" t="str">
            <v>SKIVE</v>
          </cell>
          <cell r="C14584" t="str">
            <v>TELETAXI</v>
          </cell>
          <cell r="I14584" t="str">
            <v>EB</v>
          </cell>
          <cell r="V14584">
            <v>0</v>
          </cell>
        </row>
        <row r="14585">
          <cell r="A14585" t="str">
            <v>SKIVE</v>
          </cell>
          <cell r="C14585" t="str">
            <v>TELETAXI</v>
          </cell>
          <cell r="I14585" t="str">
            <v>Ture</v>
          </cell>
          <cell r="V14585">
            <v>1</v>
          </cell>
        </row>
        <row r="14586">
          <cell r="A14586" t="str">
            <v>SKIVE</v>
          </cell>
          <cell r="C14586" t="str">
            <v>TELETAXI</v>
          </cell>
          <cell r="I14586" t="str">
            <v>Rejselængde</v>
          </cell>
          <cell r="V14586">
            <v>0</v>
          </cell>
        </row>
        <row r="14587">
          <cell r="A14587" t="str">
            <v>SKIVE</v>
          </cell>
          <cell r="C14587" t="str">
            <v>TELETAXI</v>
          </cell>
          <cell r="I14587" t="str">
            <v>Passagerer</v>
          </cell>
          <cell r="V14587">
            <v>1</v>
          </cell>
        </row>
        <row r="14588">
          <cell r="A14588" t="str">
            <v>SKIVE</v>
          </cell>
          <cell r="C14588" t="str">
            <v>TELETAXI</v>
          </cell>
          <cell r="I14588" t="str">
            <v>Netto</v>
          </cell>
          <cell r="V14588">
            <v>1959.46</v>
          </cell>
        </row>
        <row r="14589">
          <cell r="A14589" t="str">
            <v>SKIVE</v>
          </cell>
          <cell r="C14589" t="str">
            <v>TELETAXI</v>
          </cell>
          <cell r="I14589" t="str">
            <v>Adm.omk</v>
          </cell>
          <cell r="V14589">
            <v>482.4</v>
          </cell>
        </row>
        <row r="14590">
          <cell r="A14590" t="str">
            <v>SKIVE</v>
          </cell>
          <cell r="C14590" t="str">
            <v>TELETAXI</v>
          </cell>
          <cell r="I14590" t="str">
            <v>EB</v>
          </cell>
          <cell r="V14590">
            <v>552</v>
          </cell>
        </row>
        <row r="14591">
          <cell r="A14591" t="str">
            <v>SKIVE</v>
          </cell>
          <cell r="C14591" t="str">
            <v>TELETAXI</v>
          </cell>
          <cell r="I14591" t="str">
            <v>Ture</v>
          </cell>
          <cell r="V14591">
            <v>15</v>
          </cell>
        </row>
        <row r="14592">
          <cell r="A14592" t="str">
            <v>SKIVE</v>
          </cell>
          <cell r="C14592" t="str">
            <v>TELETAXI</v>
          </cell>
          <cell r="I14592" t="str">
            <v>Rejselængde</v>
          </cell>
          <cell r="V14592">
            <v>24</v>
          </cell>
        </row>
        <row r="14593">
          <cell r="A14593" t="str">
            <v>SKIVE</v>
          </cell>
          <cell r="C14593" t="str">
            <v>TELETAXI</v>
          </cell>
          <cell r="I14593" t="str">
            <v>Passagerer</v>
          </cell>
          <cell r="V14593">
            <v>24</v>
          </cell>
        </row>
        <row r="14594">
          <cell r="A14594" t="str">
            <v>SKIVE</v>
          </cell>
          <cell r="C14594" t="str">
            <v>TELETAXI</v>
          </cell>
          <cell r="I14594" t="str">
            <v>Netto</v>
          </cell>
          <cell r="V14594">
            <v>792.6</v>
          </cell>
        </row>
        <row r="14595">
          <cell r="A14595" t="str">
            <v>SKIVE</v>
          </cell>
          <cell r="C14595" t="str">
            <v>TELETAXI</v>
          </cell>
          <cell r="I14595" t="str">
            <v>Adm.omk</v>
          </cell>
          <cell r="V14595">
            <v>160.80000000000001</v>
          </cell>
        </row>
        <row r="14596">
          <cell r="A14596" t="str">
            <v>SKIVE</v>
          </cell>
          <cell r="C14596" t="str">
            <v>TELETAXI</v>
          </cell>
          <cell r="I14596" t="str">
            <v>EB</v>
          </cell>
          <cell r="V14596">
            <v>72</v>
          </cell>
        </row>
        <row r="14597">
          <cell r="A14597" t="str">
            <v>SKIVE</v>
          </cell>
          <cell r="C14597" t="str">
            <v>TELETAXI</v>
          </cell>
          <cell r="I14597" t="str">
            <v>Ture</v>
          </cell>
          <cell r="V14597">
            <v>5</v>
          </cell>
        </row>
        <row r="14598">
          <cell r="A14598" t="str">
            <v>SKIVE</v>
          </cell>
          <cell r="C14598" t="str">
            <v>TELETAXI</v>
          </cell>
          <cell r="I14598" t="str">
            <v>Rejselængde</v>
          </cell>
          <cell r="V14598">
            <v>9</v>
          </cell>
        </row>
        <row r="14599">
          <cell r="A14599" t="str">
            <v>SKIVE</v>
          </cell>
          <cell r="C14599" t="str">
            <v>TELETAXI</v>
          </cell>
          <cell r="I14599" t="str">
            <v>Passagerer</v>
          </cell>
          <cell r="V14599">
            <v>7</v>
          </cell>
        </row>
        <row r="14600">
          <cell r="A14600" t="str">
            <v>SKIVE</v>
          </cell>
          <cell r="C14600" t="str">
            <v>TELETAXI</v>
          </cell>
          <cell r="I14600" t="str">
            <v>Netto</v>
          </cell>
          <cell r="V14600">
            <v>589.04</v>
          </cell>
        </row>
        <row r="14601">
          <cell r="A14601" t="str">
            <v>SKIVE</v>
          </cell>
          <cell r="C14601" t="str">
            <v>TELETAXI</v>
          </cell>
          <cell r="I14601" t="str">
            <v>Adm.omk</v>
          </cell>
          <cell r="V14601">
            <v>128.63999999999999</v>
          </cell>
        </row>
        <row r="14602">
          <cell r="A14602" t="str">
            <v>SKIVE</v>
          </cell>
          <cell r="C14602" t="str">
            <v>TELETAXI</v>
          </cell>
          <cell r="I14602" t="str">
            <v>EB</v>
          </cell>
          <cell r="V14602">
            <v>58</v>
          </cell>
        </row>
        <row r="14603">
          <cell r="A14603" t="str">
            <v>SKIVE</v>
          </cell>
          <cell r="C14603" t="str">
            <v>TELETAXI</v>
          </cell>
          <cell r="I14603" t="str">
            <v>Ture</v>
          </cell>
          <cell r="V14603">
            <v>4</v>
          </cell>
        </row>
        <row r="14604">
          <cell r="A14604" t="str">
            <v>SKIVE</v>
          </cell>
          <cell r="C14604" t="str">
            <v>TELETAXI</v>
          </cell>
          <cell r="I14604" t="str">
            <v>Rejselængde</v>
          </cell>
          <cell r="V14604">
            <v>23</v>
          </cell>
        </row>
        <row r="14605">
          <cell r="A14605" t="str">
            <v>SKIVE</v>
          </cell>
          <cell r="C14605" t="str">
            <v>TELETAXI</v>
          </cell>
          <cell r="I14605" t="str">
            <v>Passagerer</v>
          </cell>
          <cell r="V14605">
            <v>4</v>
          </cell>
        </row>
        <row r="14606">
          <cell r="A14606" t="str">
            <v>SKIVE</v>
          </cell>
          <cell r="C14606" t="str">
            <v>TELETAXI</v>
          </cell>
          <cell r="I14606" t="str">
            <v>Netto</v>
          </cell>
          <cell r="V14606">
            <v>299.91000000000003</v>
          </cell>
        </row>
        <row r="14607">
          <cell r="A14607" t="str">
            <v>SKIVE</v>
          </cell>
          <cell r="C14607" t="str">
            <v>TELETAXI</v>
          </cell>
          <cell r="I14607" t="str">
            <v>Adm.omk</v>
          </cell>
          <cell r="V14607">
            <v>32.159999999999997</v>
          </cell>
        </row>
        <row r="14608">
          <cell r="A14608" t="str">
            <v>SKIVE</v>
          </cell>
          <cell r="C14608" t="str">
            <v>TELETAXI</v>
          </cell>
          <cell r="I14608" t="str">
            <v>EB</v>
          </cell>
          <cell r="V14608">
            <v>34</v>
          </cell>
        </row>
        <row r="14609">
          <cell r="A14609" t="str">
            <v>SKIVE</v>
          </cell>
          <cell r="C14609" t="str">
            <v>TELETAXI</v>
          </cell>
          <cell r="I14609" t="str">
            <v>Ture</v>
          </cell>
          <cell r="V14609">
            <v>1</v>
          </cell>
        </row>
        <row r="14610">
          <cell r="A14610" t="str">
            <v>SKIVE</v>
          </cell>
          <cell r="C14610" t="str">
            <v>TELETAXI</v>
          </cell>
          <cell r="I14610" t="str">
            <v>Rejselængde</v>
          </cell>
          <cell r="V14610">
            <v>14</v>
          </cell>
        </row>
        <row r="14611">
          <cell r="A14611" t="str">
            <v>SKIVE</v>
          </cell>
          <cell r="C14611" t="str">
            <v>TELETAXI</v>
          </cell>
          <cell r="I14611" t="str">
            <v>Passagerer</v>
          </cell>
          <cell r="V14611">
            <v>2</v>
          </cell>
        </row>
        <row r="14612">
          <cell r="A14612" t="str">
            <v>SKIVE</v>
          </cell>
          <cell r="C14612" t="str">
            <v>TELETAXI</v>
          </cell>
          <cell r="I14612" t="str">
            <v>Netto</v>
          </cell>
          <cell r="V14612">
            <v>361.84000000000003</v>
          </cell>
        </row>
        <row r="14613">
          <cell r="A14613" t="str">
            <v>SKIVE</v>
          </cell>
          <cell r="C14613" t="str">
            <v>TELETAXI</v>
          </cell>
          <cell r="I14613" t="str">
            <v>Adm.omk</v>
          </cell>
          <cell r="V14613">
            <v>64.319999999999993</v>
          </cell>
        </row>
        <row r="14614">
          <cell r="A14614" t="str">
            <v>SKIVE</v>
          </cell>
          <cell r="C14614" t="str">
            <v>TELETAXI</v>
          </cell>
          <cell r="I14614" t="str">
            <v>EB</v>
          </cell>
          <cell r="V14614">
            <v>58</v>
          </cell>
        </row>
        <row r="14615">
          <cell r="A14615" t="str">
            <v>SKIVE</v>
          </cell>
          <cell r="C14615" t="str">
            <v>TELETAXI</v>
          </cell>
          <cell r="I14615" t="str">
            <v>Ture</v>
          </cell>
          <cell r="V14615">
            <v>2</v>
          </cell>
        </row>
        <row r="14616">
          <cell r="A14616" t="str">
            <v>SKIVE</v>
          </cell>
          <cell r="C14616" t="str">
            <v>TELETAXI</v>
          </cell>
          <cell r="I14616" t="str">
            <v>Rejselængde</v>
          </cell>
          <cell r="V14616">
            <v>21</v>
          </cell>
        </row>
        <row r="14617">
          <cell r="A14617" t="str">
            <v>SKIVE</v>
          </cell>
          <cell r="C14617" t="str">
            <v>TELETAXI</v>
          </cell>
          <cell r="I14617" t="str">
            <v>Passagerer</v>
          </cell>
          <cell r="V14617">
            <v>2</v>
          </cell>
        </row>
        <row r="14618">
          <cell r="A14618" t="str">
            <v>SKIVE</v>
          </cell>
          <cell r="C14618" t="str">
            <v>TELETAXI</v>
          </cell>
          <cell r="I14618" t="str">
            <v>Netto</v>
          </cell>
          <cell r="V14618">
            <v>2447.3699999999994</v>
          </cell>
        </row>
        <row r="14619">
          <cell r="A14619" t="str">
            <v>SKIVE</v>
          </cell>
          <cell r="C14619" t="str">
            <v>TELETAXI</v>
          </cell>
          <cell r="I14619" t="str">
            <v>Adm.omk</v>
          </cell>
          <cell r="V14619">
            <v>353.76</v>
          </cell>
        </row>
        <row r="14620">
          <cell r="A14620" t="str">
            <v>SKIVE</v>
          </cell>
          <cell r="C14620" t="str">
            <v>TELETAXI</v>
          </cell>
          <cell r="I14620" t="str">
            <v>EB</v>
          </cell>
          <cell r="V14620">
            <v>65</v>
          </cell>
        </row>
        <row r="14621">
          <cell r="A14621" t="str">
            <v>SKIVE</v>
          </cell>
          <cell r="C14621" t="str">
            <v>TELETAXI</v>
          </cell>
          <cell r="I14621" t="str">
            <v>Ture</v>
          </cell>
          <cell r="V14621">
            <v>11</v>
          </cell>
        </row>
        <row r="14622">
          <cell r="A14622" t="str">
            <v>SKIVE</v>
          </cell>
          <cell r="C14622" t="str">
            <v>TELETAXI</v>
          </cell>
          <cell r="I14622" t="str">
            <v>Rejselængde</v>
          </cell>
          <cell r="V14622">
            <v>118</v>
          </cell>
        </row>
        <row r="14623">
          <cell r="A14623" t="str">
            <v>SKIVE</v>
          </cell>
          <cell r="C14623" t="str">
            <v>TELETAXI</v>
          </cell>
          <cell r="I14623" t="str">
            <v>Passagerer</v>
          </cell>
          <cell r="V14623">
            <v>12</v>
          </cell>
        </row>
        <row r="14624">
          <cell r="A14624" t="str">
            <v>SKIVE</v>
          </cell>
          <cell r="C14624" t="str">
            <v>TELETAXI</v>
          </cell>
          <cell r="I14624" t="str">
            <v>Netto</v>
          </cell>
          <cell r="V14624">
            <v>312.97000000000003</v>
          </cell>
        </row>
        <row r="14625">
          <cell r="A14625" t="str">
            <v>SKIVE</v>
          </cell>
          <cell r="C14625" t="str">
            <v>TELETAXI</v>
          </cell>
          <cell r="I14625" t="str">
            <v>Adm.omk</v>
          </cell>
          <cell r="V14625">
            <v>32.159999999999997</v>
          </cell>
        </row>
        <row r="14626">
          <cell r="A14626" t="str">
            <v>SKIVE</v>
          </cell>
          <cell r="C14626" t="str">
            <v>TELETAXI</v>
          </cell>
          <cell r="I14626" t="str">
            <v>EB</v>
          </cell>
          <cell r="V14626">
            <v>0</v>
          </cell>
        </row>
        <row r="14627">
          <cell r="A14627" t="str">
            <v>SKIVE</v>
          </cell>
          <cell r="C14627" t="str">
            <v>TELETAXI</v>
          </cell>
          <cell r="I14627" t="str">
            <v>Ture</v>
          </cell>
          <cell r="V14627">
            <v>1</v>
          </cell>
        </row>
        <row r="14628">
          <cell r="A14628" t="str">
            <v>SKIVE</v>
          </cell>
          <cell r="C14628" t="str">
            <v>TELETAXI</v>
          </cell>
          <cell r="I14628" t="str">
            <v>Rejselængde</v>
          </cell>
          <cell r="V14628">
            <v>18</v>
          </cell>
        </row>
        <row r="14629">
          <cell r="A14629" t="str">
            <v>SKIVE</v>
          </cell>
          <cell r="C14629" t="str">
            <v>TELETAXI</v>
          </cell>
          <cell r="I14629" t="str">
            <v>Passagerer</v>
          </cell>
          <cell r="V14629">
            <v>1</v>
          </cell>
        </row>
        <row r="14630">
          <cell r="A14630" t="str">
            <v>SKIVE</v>
          </cell>
          <cell r="C14630" t="str">
            <v>TELETAXI</v>
          </cell>
          <cell r="I14630" t="str">
            <v>Netto</v>
          </cell>
          <cell r="V14630">
            <v>491.78</v>
          </cell>
        </row>
        <row r="14631">
          <cell r="A14631" t="str">
            <v>SKIVE</v>
          </cell>
          <cell r="C14631" t="str">
            <v>TELETAXI</v>
          </cell>
          <cell r="I14631" t="str">
            <v>Adm.omk</v>
          </cell>
          <cell r="V14631">
            <v>64.319999999999993</v>
          </cell>
        </row>
        <row r="14632">
          <cell r="A14632" t="str">
            <v>SKIVE</v>
          </cell>
          <cell r="C14632" t="str">
            <v>TELETAXI</v>
          </cell>
          <cell r="I14632" t="str">
            <v>EB</v>
          </cell>
          <cell r="V14632">
            <v>22</v>
          </cell>
        </row>
        <row r="14633">
          <cell r="A14633" t="str">
            <v>SKIVE</v>
          </cell>
          <cell r="C14633" t="str">
            <v>TELETAXI</v>
          </cell>
          <cell r="I14633" t="str">
            <v>Ture</v>
          </cell>
          <cell r="V14633">
            <v>2</v>
          </cell>
        </row>
        <row r="14634">
          <cell r="A14634" t="str">
            <v>SKIVE</v>
          </cell>
          <cell r="C14634" t="str">
            <v>TELETAXI</v>
          </cell>
          <cell r="I14634" t="str">
            <v>Rejselængde</v>
          </cell>
          <cell r="V14634">
            <v>20</v>
          </cell>
        </row>
        <row r="14635">
          <cell r="A14635" t="str">
            <v>SKIVE</v>
          </cell>
          <cell r="C14635" t="str">
            <v>TELETAXI</v>
          </cell>
          <cell r="I14635" t="str">
            <v>Passagerer</v>
          </cell>
          <cell r="V14635">
            <v>3</v>
          </cell>
        </row>
        <row r="14636">
          <cell r="A14636" t="str">
            <v>SKIVE</v>
          </cell>
          <cell r="C14636" t="str">
            <v>TELETAXI</v>
          </cell>
          <cell r="I14636" t="str">
            <v>Netto</v>
          </cell>
          <cell r="V14636">
            <v>2531.71</v>
          </cell>
        </row>
        <row r="14637">
          <cell r="A14637" t="str">
            <v>SKIVE</v>
          </cell>
          <cell r="C14637" t="str">
            <v>TELETAXI</v>
          </cell>
          <cell r="I14637" t="str">
            <v>Adm.omk</v>
          </cell>
          <cell r="V14637">
            <v>385.91999999999996</v>
          </cell>
        </row>
        <row r="14638">
          <cell r="A14638" t="str">
            <v>SKIVE</v>
          </cell>
          <cell r="C14638" t="str">
            <v>TELETAXI</v>
          </cell>
          <cell r="I14638" t="str">
            <v>EB</v>
          </cell>
          <cell r="V14638">
            <v>334</v>
          </cell>
        </row>
        <row r="14639">
          <cell r="A14639" t="str">
            <v>SKIVE</v>
          </cell>
          <cell r="C14639" t="str">
            <v>TELETAXI</v>
          </cell>
          <cell r="I14639" t="str">
            <v>Ture</v>
          </cell>
          <cell r="V14639">
            <v>12</v>
          </cell>
        </row>
        <row r="14640">
          <cell r="A14640" t="str">
            <v>SKIVE</v>
          </cell>
          <cell r="C14640" t="str">
            <v>TELETAXI</v>
          </cell>
          <cell r="I14640" t="str">
            <v>Rejselængde</v>
          </cell>
          <cell r="V14640">
            <v>148</v>
          </cell>
        </row>
        <row r="14641">
          <cell r="A14641" t="str">
            <v>SKIVE</v>
          </cell>
          <cell r="C14641" t="str">
            <v>TELETAXI</v>
          </cell>
          <cell r="I14641" t="str">
            <v>Passagerer</v>
          </cell>
          <cell r="V14641">
            <v>13</v>
          </cell>
        </row>
        <row r="14642">
          <cell r="A14642" t="str">
            <v>SKIVE</v>
          </cell>
          <cell r="C14642" t="str">
            <v>TELETAXI</v>
          </cell>
          <cell r="I14642" t="str">
            <v>Netto</v>
          </cell>
          <cell r="V14642">
            <v>184.44</v>
          </cell>
        </row>
        <row r="14643">
          <cell r="A14643" t="str">
            <v>SKIVE</v>
          </cell>
          <cell r="C14643" t="str">
            <v>TELETAXI</v>
          </cell>
          <cell r="I14643" t="str">
            <v>Adm.omk</v>
          </cell>
          <cell r="V14643">
            <v>32.159999999999997</v>
          </cell>
        </row>
        <row r="14644">
          <cell r="A14644" t="str">
            <v>SKIVE</v>
          </cell>
          <cell r="C14644" t="str">
            <v>TELETAXI</v>
          </cell>
          <cell r="I14644" t="str">
            <v>EB</v>
          </cell>
          <cell r="V14644">
            <v>17</v>
          </cell>
        </row>
        <row r="14645">
          <cell r="A14645" t="str">
            <v>SKIVE</v>
          </cell>
          <cell r="C14645" t="str">
            <v>TELETAXI</v>
          </cell>
          <cell r="I14645" t="str">
            <v>Ture</v>
          </cell>
          <cell r="V14645">
            <v>1</v>
          </cell>
        </row>
        <row r="14646">
          <cell r="A14646" t="str">
            <v>SKIVE</v>
          </cell>
          <cell r="C14646" t="str">
            <v>TELETAXI</v>
          </cell>
          <cell r="I14646" t="str">
            <v>Rejselængde</v>
          </cell>
          <cell r="V14646">
            <v>13</v>
          </cell>
        </row>
        <row r="14647">
          <cell r="A14647" t="str">
            <v>SKIVE</v>
          </cell>
          <cell r="C14647" t="str">
            <v>TELETAXI</v>
          </cell>
          <cell r="I14647" t="str">
            <v>Passagerer</v>
          </cell>
          <cell r="V14647">
            <v>1</v>
          </cell>
        </row>
        <row r="14648">
          <cell r="A14648" t="str">
            <v>SKIVE</v>
          </cell>
          <cell r="C14648" t="str">
            <v>TELETAXI</v>
          </cell>
          <cell r="I14648" t="str">
            <v>Netto</v>
          </cell>
          <cell r="V14648">
            <v>6158.9900000000016</v>
          </cell>
        </row>
        <row r="14649">
          <cell r="A14649" t="str">
            <v>SKIVE</v>
          </cell>
          <cell r="C14649" t="str">
            <v>TELETAXI</v>
          </cell>
          <cell r="I14649" t="str">
            <v>Adm.omk</v>
          </cell>
          <cell r="V14649">
            <v>1029.1199999999999</v>
          </cell>
        </row>
        <row r="14650">
          <cell r="A14650" t="str">
            <v>SKIVE</v>
          </cell>
          <cell r="C14650" t="str">
            <v>TELETAXI</v>
          </cell>
          <cell r="I14650" t="str">
            <v>EB</v>
          </cell>
          <cell r="V14650">
            <v>1051</v>
          </cell>
        </row>
        <row r="14651">
          <cell r="A14651" t="str">
            <v>SKIVE</v>
          </cell>
          <cell r="C14651" t="str">
            <v>TELETAXI</v>
          </cell>
          <cell r="I14651" t="str">
            <v>Ture</v>
          </cell>
          <cell r="V14651">
            <v>32</v>
          </cell>
        </row>
        <row r="14652">
          <cell r="A14652" t="str">
            <v>SKIVE</v>
          </cell>
          <cell r="C14652" t="str">
            <v>TELETAXI</v>
          </cell>
          <cell r="I14652" t="str">
            <v>Rejselængde</v>
          </cell>
          <cell r="V14652">
            <v>432</v>
          </cell>
        </row>
        <row r="14653">
          <cell r="A14653" t="str">
            <v>SKIVE</v>
          </cell>
          <cell r="C14653" t="str">
            <v>TELETAXI</v>
          </cell>
          <cell r="I14653" t="str">
            <v>Passagerer</v>
          </cell>
          <cell r="V14653">
            <v>36</v>
          </cell>
        </row>
        <row r="14654">
          <cell r="A14654" t="str">
            <v>SKIVE</v>
          </cell>
          <cell r="C14654" t="str">
            <v>TELETAXI</v>
          </cell>
          <cell r="I14654" t="str">
            <v>Netto</v>
          </cell>
          <cell r="V14654">
            <v>4243.38</v>
          </cell>
        </row>
        <row r="14655">
          <cell r="A14655" t="str">
            <v>SKIVE</v>
          </cell>
          <cell r="C14655" t="str">
            <v>TELETAXI</v>
          </cell>
          <cell r="I14655" t="str">
            <v>Adm.omk</v>
          </cell>
          <cell r="V14655">
            <v>643.19999999999982</v>
          </cell>
        </row>
        <row r="14656">
          <cell r="A14656" t="str">
            <v>SKIVE</v>
          </cell>
          <cell r="C14656" t="str">
            <v>TELETAXI</v>
          </cell>
          <cell r="I14656" t="str">
            <v>EB</v>
          </cell>
          <cell r="V14656">
            <v>371</v>
          </cell>
        </row>
        <row r="14657">
          <cell r="A14657" t="str">
            <v>SKIVE</v>
          </cell>
          <cell r="C14657" t="str">
            <v>TELETAXI</v>
          </cell>
          <cell r="I14657" t="str">
            <v>Ture</v>
          </cell>
          <cell r="V14657">
            <v>20</v>
          </cell>
        </row>
        <row r="14658">
          <cell r="A14658" t="str">
            <v>SKIVE</v>
          </cell>
          <cell r="C14658" t="str">
            <v>TELETAXI</v>
          </cell>
          <cell r="I14658" t="str">
            <v>Rejselængde</v>
          </cell>
          <cell r="V14658">
            <v>235</v>
          </cell>
        </row>
        <row r="14659">
          <cell r="A14659" t="str">
            <v>SKIVE</v>
          </cell>
          <cell r="C14659" t="str">
            <v>TELETAXI</v>
          </cell>
          <cell r="I14659" t="str">
            <v>Passagerer</v>
          </cell>
          <cell r="V14659">
            <v>24</v>
          </cell>
        </row>
        <row r="14660">
          <cell r="A14660" t="str">
            <v>SKIVE</v>
          </cell>
          <cell r="C14660" t="str">
            <v>TELETAXI</v>
          </cell>
          <cell r="I14660" t="str">
            <v>Netto</v>
          </cell>
          <cell r="V14660">
            <v>142.38999999999999</v>
          </cell>
        </row>
        <row r="14661">
          <cell r="A14661" t="str">
            <v>SKIVE</v>
          </cell>
          <cell r="C14661" t="str">
            <v>TELETAXI</v>
          </cell>
          <cell r="I14661" t="str">
            <v>Adm.omk</v>
          </cell>
          <cell r="V14661">
            <v>64.319999999999993</v>
          </cell>
        </row>
        <row r="14662">
          <cell r="A14662" t="str">
            <v>SKIVE</v>
          </cell>
          <cell r="C14662" t="str">
            <v>TELETAXI</v>
          </cell>
          <cell r="I14662" t="str">
            <v>EB</v>
          </cell>
          <cell r="V14662">
            <v>0</v>
          </cell>
        </row>
        <row r="14663">
          <cell r="A14663" t="str">
            <v>SKIVE</v>
          </cell>
          <cell r="C14663" t="str">
            <v>TELETAXI</v>
          </cell>
          <cell r="I14663" t="str">
            <v>Ture</v>
          </cell>
          <cell r="V14663">
            <v>2</v>
          </cell>
        </row>
        <row r="14664">
          <cell r="A14664" t="str">
            <v>SKIVE</v>
          </cell>
          <cell r="C14664" t="str">
            <v>TELETAXI</v>
          </cell>
          <cell r="I14664" t="str">
            <v>Rejselængde</v>
          </cell>
          <cell r="V14664">
            <v>0</v>
          </cell>
        </row>
        <row r="14665">
          <cell r="A14665" t="str">
            <v>SKIVE</v>
          </cell>
          <cell r="C14665" t="str">
            <v>TELETAXI</v>
          </cell>
          <cell r="I14665" t="str">
            <v>Passagerer</v>
          </cell>
          <cell r="V14665">
            <v>2</v>
          </cell>
        </row>
        <row r="14666">
          <cell r="A14666" t="str">
            <v>SKIVE</v>
          </cell>
          <cell r="C14666" t="str">
            <v>TELETAXI</v>
          </cell>
          <cell r="I14666" t="str">
            <v>Netto</v>
          </cell>
          <cell r="V14666">
            <v>122.48</v>
          </cell>
        </row>
        <row r="14667">
          <cell r="A14667" t="str">
            <v>SKIVE</v>
          </cell>
          <cell r="C14667" t="str">
            <v>TELETAXI</v>
          </cell>
          <cell r="I14667" t="str">
            <v>Adm.omk</v>
          </cell>
          <cell r="V14667">
            <v>32.159999999999997</v>
          </cell>
        </row>
        <row r="14668">
          <cell r="A14668" t="str">
            <v>SKIVE</v>
          </cell>
          <cell r="C14668" t="str">
            <v>TELETAXI</v>
          </cell>
          <cell r="I14668" t="str">
            <v>EB</v>
          </cell>
          <cell r="V14668">
            <v>36</v>
          </cell>
        </row>
        <row r="14669">
          <cell r="A14669" t="str">
            <v>SKIVE</v>
          </cell>
          <cell r="C14669" t="str">
            <v>TELETAXI</v>
          </cell>
          <cell r="I14669" t="str">
            <v>Ture</v>
          </cell>
          <cell r="V14669">
            <v>1</v>
          </cell>
        </row>
        <row r="14670">
          <cell r="A14670" t="str">
            <v>SKIVE</v>
          </cell>
          <cell r="C14670" t="str">
            <v>TELETAXI</v>
          </cell>
          <cell r="I14670" t="str">
            <v>Rejselængde</v>
          </cell>
          <cell r="V14670">
            <v>10</v>
          </cell>
        </row>
        <row r="14671">
          <cell r="A14671" t="str">
            <v>SKIVE</v>
          </cell>
          <cell r="C14671" t="str">
            <v>TELETAXI</v>
          </cell>
          <cell r="I14671" t="str">
            <v>Passagerer</v>
          </cell>
          <cell r="V14671">
            <v>2</v>
          </cell>
        </row>
        <row r="14672">
          <cell r="A14672" t="str">
            <v>SKIVE</v>
          </cell>
          <cell r="C14672" t="str">
            <v>TELETAXI</v>
          </cell>
          <cell r="I14672" t="str">
            <v>Netto</v>
          </cell>
          <cell r="V14672">
            <v>325.23</v>
          </cell>
        </row>
        <row r="14673">
          <cell r="A14673" t="str">
            <v>SKIVE</v>
          </cell>
          <cell r="C14673" t="str">
            <v>TELETAXI</v>
          </cell>
          <cell r="I14673" t="str">
            <v>Adm.omk</v>
          </cell>
          <cell r="V14673">
            <v>64.319999999999993</v>
          </cell>
        </row>
        <row r="14674">
          <cell r="A14674" t="str">
            <v>SKIVE</v>
          </cell>
          <cell r="C14674" t="str">
            <v>TELETAXI</v>
          </cell>
          <cell r="I14674" t="str">
            <v>EB</v>
          </cell>
          <cell r="V14674">
            <v>24</v>
          </cell>
        </row>
        <row r="14675">
          <cell r="A14675" t="str">
            <v>SKIVE</v>
          </cell>
          <cell r="C14675" t="str">
            <v>TELETAXI</v>
          </cell>
          <cell r="I14675" t="str">
            <v>Ture</v>
          </cell>
          <cell r="V14675">
            <v>2</v>
          </cell>
        </row>
        <row r="14676">
          <cell r="A14676" t="str">
            <v>SKIVE</v>
          </cell>
          <cell r="C14676" t="str">
            <v>TELETAXI</v>
          </cell>
          <cell r="I14676" t="str">
            <v>Rejselængde</v>
          </cell>
          <cell r="V14676">
            <v>13</v>
          </cell>
        </row>
        <row r="14677">
          <cell r="A14677" t="str">
            <v>SKIVE</v>
          </cell>
          <cell r="C14677" t="str">
            <v>TELETAXI</v>
          </cell>
          <cell r="I14677" t="str">
            <v>Passagerer</v>
          </cell>
          <cell r="V14677">
            <v>2</v>
          </cell>
        </row>
        <row r="14678">
          <cell r="A14678" t="str">
            <v>SKIVE</v>
          </cell>
          <cell r="C14678" t="str">
            <v>TELETAXI</v>
          </cell>
          <cell r="I14678" t="str">
            <v>Netto</v>
          </cell>
          <cell r="V14678">
            <v>476.18</v>
          </cell>
        </row>
        <row r="14679">
          <cell r="A14679" t="str">
            <v>SKIVE</v>
          </cell>
          <cell r="C14679" t="str">
            <v>TELETAXI</v>
          </cell>
          <cell r="I14679" t="str">
            <v>Adm.omk</v>
          </cell>
          <cell r="V14679">
            <v>32.159999999999997</v>
          </cell>
        </row>
        <row r="14680">
          <cell r="A14680" t="str">
            <v>SKIVE</v>
          </cell>
          <cell r="C14680" t="str">
            <v>TELETAXI</v>
          </cell>
          <cell r="I14680" t="str">
            <v>EB</v>
          </cell>
          <cell r="V14680">
            <v>0</v>
          </cell>
        </row>
        <row r="14681">
          <cell r="A14681" t="str">
            <v>SKIVE</v>
          </cell>
          <cell r="C14681" t="str">
            <v>TELETAXI</v>
          </cell>
          <cell r="I14681" t="str">
            <v>Ture</v>
          </cell>
          <cell r="V14681">
            <v>1</v>
          </cell>
        </row>
        <row r="14682">
          <cell r="A14682" t="str">
            <v>SKIVE</v>
          </cell>
          <cell r="C14682" t="str">
            <v>TELETAXI</v>
          </cell>
          <cell r="I14682" t="str">
            <v>Rejselængde</v>
          </cell>
          <cell r="V14682">
            <v>6</v>
          </cell>
        </row>
        <row r="14683">
          <cell r="A14683" t="str">
            <v>SKIVE</v>
          </cell>
          <cell r="C14683" t="str">
            <v>TELETAXI</v>
          </cell>
          <cell r="I14683" t="str">
            <v>Passagerer</v>
          </cell>
          <cell r="V14683">
            <v>2</v>
          </cell>
        </row>
        <row r="14684">
          <cell r="A14684" t="str">
            <v>SKIVE</v>
          </cell>
          <cell r="C14684" t="str">
            <v>TELETAXI</v>
          </cell>
          <cell r="I14684" t="str">
            <v>Netto</v>
          </cell>
          <cell r="V14684">
            <v>5314.28</v>
          </cell>
        </row>
        <row r="14685">
          <cell r="A14685" t="str">
            <v>SKIVE</v>
          </cell>
          <cell r="C14685" t="str">
            <v>TELETAXI</v>
          </cell>
          <cell r="I14685" t="str">
            <v>Adm.omk</v>
          </cell>
          <cell r="V14685">
            <v>418.08000000000004</v>
          </cell>
        </row>
        <row r="14686">
          <cell r="A14686" t="str">
            <v>SKIVE</v>
          </cell>
          <cell r="C14686" t="str">
            <v>TELETAXI</v>
          </cell>
          <cell r="I14686" t="str">
            <v>EB</v>
          </cell>
          <cell r="V14686">
            <v>0</v>
          </cell>
        </row>
        <row r="14687">
          <cell r="A14687" t="str">
            <v>SKIVE</v>
          </cell>
          <cell r="C14687" t="str">
            <v>TELETAXI</v>
          </cell>
          <cell r="I14687" t="str">
            <v>Ture</v>
          </cell>
          <cell r="V14687">
            <v>13</v>
          </cell>
        </row>
        <row r="14688">
          <cell r="A14688" t="str">
            <v>SKIVE</v>
          </cell>
          <cell r="C14688" t="str">
            <v>TELETAXI</v>
          </cell>
          <cell r="I14688" t="str">
            <v>Rejselængde</v>
          </cell>
          <cell r="V14688">
            <v>156</v>
          </cell>
        </row>
        <row r="14689">
          <cell r="A14689" t="str">
            <v>SKIVE</v>
          </cell>
          <cell r="C14689" t="str">
            <v>TELETAXI</v>
          </cell>
          <cell r="I14689" t="str">
            <v>Passagerer</v>
          </cell>
          <cell r="V14689">
            <v>13</v>
          </cell>
        </row>
        <row r="14690">
          <cell r="A14690" t="str">
            <v>SKIVE</v>
          </cell>
          <cell r="C14690" t="str">
            <v>TELETAXI</v>
          </cell>
          <cell r="I14690" t="str">
            <v>Netto</v>
          </cell>
          <cell r="V14690">
            <v>768.56</v>
          </cell>
        </row>
        <row r="14691">
          <cell r="A14691" t="str">
            <v>SKIVE</v>
          </cell>
          <cell r="C14691" t="str">
            <v>TELETAXI</v>
          </cell>
          <cell r="I14691" t="str">
            <v>Adm.omk</v>
          </cell>
          <cell r="V14691">
            <v>64.319999999999993</v>
          </cell>
        </row>
        <row r="14692">
          <cell r="A14692" t="str">
            <v>SKIVE</v>
          </cell>
          <cell r="C14692" t="str">
            <v>TELETAXI</v>
          </cell>
          <cell r="I14692" t="str">
            <v>EB</v>
          </cell>
          <cell r="V14692">
            <v>0</v>
          </cell>
        </row>
        <row r="14693">
          <cell r="A14693" t="str">
            <v>SKIVE</v>
          </cell>
          <cell r="C14693" t="str">
            <v>TELETAXI</v>
          </cell>
          <cell r="I14693" t="str">
            <v>Ture</v>
          </cell>
          <cell r="V14693">
            <v>2</v>
          </cell>
        </row>
        <row r="14694">
          <cell r="A14694" t="str">
            <v>SKIVE</v>
          </cell>
          <cell r="C14694" t="str">
            <v>TELETAXI</v>
          </cell>
          <cell r="I14694" t="str">
            <v>Rejselængde</v>
          </cell>
          <cell r="V14694">
            <v>29</v>
          </cell>
        </row>
        <row r="14695">
          <cell r="A14695" t="str">
            <v>SKIVE</v>
          </cell>
          <cell r="C14695" t="str">
            <v>TELETAXI</v>
          </cell>
          <cell r="I14695" t="str">
            <v>Passagerer</v>
          </cell>
          <cell r="V14695">
            <v>3</v>
          </cell>
        </row>
        <row r="14696">
          <cell r="A14696" t="str">
            <v>SKIVE</v>
          </cell>
          <cell r="C14696" t="str">
            <v>TELETAXI</v>
          </cell>
          <cell r="I14696" t="str">
            <v>Netto</v>
          </cell>
          <cell r="V14696">
            <v>3335.5400000000004</v>
          </cell>
        </row>
        <row r="14697">
          <cell r="A14697" t="str">
            <v>SKIVE</v>
          </cell>
          <cell r="C14697" t="str">
            <v>TELETAXI</v>
          </cell>
          <cell r="I14697" t="str">
            <v>Adm.omk</v>
          </cell>
          <cell r="V14697">
            <v>482.4</v>
          </cell>
        </row>
        <row r="14698">
          <cell r="A14698" t="str">
            <v>SKIVE</v>
          </cell>
          <cell r="C14698" t="str">
            <v>TELETAXI</v>
          </cell>
          <cell r="I14698" t="str">
            <v>EB</v>
          </cell>
          <cell r="V14698">
            <v>552</v>
          </cell>
        </row>
        <row r="14699">
          <cell r="A14699" t="str">
            <v>SKIVE</v>
          </cell>
          <cell r="C14699" t="str">
            <v>TELETAXI</v>
          </cell>
          <cell r="I14699" t="str">
            <v>Ture</v>
          </cell>
          <cell r="V14699">
            <v>15</v>
          </cell>
        </row>
        <row r="14700">
          <cell r="A14700" t="str">
            <v>SKIVE</v>
          </cell>
          <cell r="C14700" t="str">
            <v>TELETAXI</v>
          </cell>
          <cell r="I14700" t="str">
            <v>Rejselængde</v>
          </cell>
          <cell r="V14700">
            <v>182</v>
          </cell>
        </row>
        <row r="14701">
          <cell r="A14701" t="str">
            <v>SKIVE</v>
          </cell>
          <cell r="C14701" t="str">
            <v>TELETAXI</v>
          </cell>
          <cell r="I14701" t="str">
            <v>Passagerer</v>
          </cell>
          <cell r="V14701">
            <v>16</v>
          </cell>
        </row>
        <row r="14702">
          <cell r="A14702" t="str">
            <v>SKIVE</v>
          </cell>
          <cell r="C14702" t="str">
            <v>TELETAXI</v>
          </cell>
          <cell r="I14702" t="str">
            <v>Netto</v>
          </cell>
          <cell r="V14702">
            <v>2575.34</v>
          </cell>
        </row>
        <row r="14703">
          <cell r="A14703" t="str">
            <v>SKIVE</v>
          </cell>
          <cell r="C14703" t="str">
            <v>TELETAXI</v>
          </cell>
          <cell r="I14703" t="str">
            <v>Adm.omk</v>
          </cell>
          <cell r="V14703">
            <v>450.24</v>
          </cell>
        </row>
        <row r="14704">
          <cell r="A14704" t="str">
            <v>SKIVE</v>
          </cell>
          <cell r="C14704" t="str">
            <v>TELETAXI</v>
          </cell>
          <cell r="I14704" t="str">
            <v>EB</v>
          </cell>
          <cell r="V14704">
            <v>440</v>
          </cell>
        </row>
        <row r="14705">
          <cell r="A14705" t="str">
            <v>SKIVE</v>
          </cell>
          <cell r="C14705" t="str">
            <v>TELETAXI</v>
          </cell>
          <cell r="I14705" t="str">
            <v>Ture</v>
          </cell>
          <cell r="V14705">
            <v>14</v>
          </cell>
        </row>
        <row r="14706">
          <cell r="A14706" t="str">
            <v>SKIVE</v>
          </cell>
          <cell r="C14706" t="str">
            <v>TELETAXI</v>
          </cell>
          <cell r="I14706" t="str">
            <v>Rejselængde</v>
          </cell>
          <cell r="V14706">
            <v>124</v>
          </cell>
        </row>
        <row r="14707">
          <cell r="A14707" t="str">
            <v>SKIVE</v>
          </cell>
          <cell r="C14707" t="str">
            <v>TELETAXI</v>
          </cell>
          <cell r="I14707" t="str">
            <v>Passagerer</v>
          </cell>
          <cell r="V14707">
            <v>16</v>
          </cell>
        </row>
        <row r="14708">
          <cell r="A14708" t="str">
            <v>SKIVE</v>
          </cell>
          <cell r="C14708" t="str">
            <v>TELETAXI</v>
          </cell>
          <cell r="I14708" t="str">
            <v>Netto</v>
          </cell>
          <cell r="V14708">
            <v>8584.39</v>
          </cell>
        </row>
        <row r="14709">
          <cell r="A14709" t="str">
            <v>SKIVE</v>
          </cell>
          <cell r="C14709" t="str">
            <v>TELETAXI</v>
          </cell>
          <cell r="I14709" t="str">
            <v>Adm.omk</v>
          </cell>
          <cell r="V14709">
            <v>964.80000000000007</v>
          </cell>
        </row>
        <row r="14710">
          <cell r="A14710" t="str">
            <v>SKIVE</v>
          </cell>
          <cell r="C14710" t="str">
            <v>TELETAXI</v>
          </cell>
          <cell r="I14710" t="str">
            <v>EB</v>
          </cell>
          <cell r="V14710">
            <v>312</v>
          </cell>
        </row>
        <row r="14711">
          <cell r="A14711" t="str">
            <v>SKIVE</v>
          </cell>
          <cell r="C14711" t="str">
            <v>TELETAXI</v>
          </cell>
          <cell r="I14711" t="str">
            <v>Ture</v>
          </cell>
          <cell r="V14711">
            <v>30</v>
          </cell>
        </row>
        <row r="14712">
          <cell r="A14712" t="str">
            <v>SKIVE</v>
          </cell>
          <cell r="C14712" t="str">
            <v>TELETAXI</v>
          </cell>
          <cell r="I14712" t="str">
            <v>Rejselængde</v>
          </cell>
          <cell r="V14712">
            <v>370</v>
          </cell>
        </row>
        <row r="14713">
          <cell r="A14713" t="str">
            <v>SKIVE</v>
          </cell>
          <cell r="C14713" t="str">
            <v>TELETAXI</v>
          </cell>
          <cell r="I14713" t="str">
            <v>Passagerer</v>
          </cell>
          <cell r="V14713">
            <v>34</v>
          </cell>
        </row>
        <row r="14714">
          <cell r="A14714" t="str">
            <v>SKIVE</v>
          </cell>
          <cell r="C14714" t="str">
            <v>TELETAXI</v>
          </cell>
          <cell r="I14714" t="str">
            <v>Netto</v>
          </cell>
          <cell r="V14714">
            <v>975.92000000000007</v>
          </cell>
        </row>
        <row r="14715">
          <cell r="A14715" t="str">
            <v>SKIVE</v>
          </cell>
          <cell r="C14715" t="str">
            <v>TELETAXI</v>
          </cell>
          <cell r="I14715" t="str">
            <v>Adm.omk</v>
          </cell>
          <cell r="V14715">
            <v>64.319999999999993</v>
          </cell>
        </row>
        <row r="14716">
          <cell r="A14716" t="str">
            <v>SKIVE</v>
          </cell>
          <cell r="C14716" t="str">
            <v>TELETAXI</v>
          </cell>
          <cell r="I14716" t="str">
            <v>EB</v>
          </cell>
          <cell r="V14716">
            <v>0</v>
          </cell>
        </row>
        <row r="14717">
          <cell r="A14717" t="str">
            <v>SKIVE</v>
          </cell>
          <cell r="C14717" t="str">
            <v>TELETAXI</v>
          </cell>
          <cell r="I14717" t="str">
            <v>Ture</v>
          </cell>
          <cell r="V14717">
            <v>2</v>
          </cell>
        </row>
        <row r="14718">
          <cell r="A14718" t="str">
            <v>SKIVE</v>
          </cell>
          <cell r="C14718" t="str">
            <v>TELETAXI</v>
          </cell>
          <cell r="I14718" t="str">
            <v>Rejselængde</v>
          </cell>
          <cell r="V14718">
            <v>22</v>
          </cell>
        </row>
        <row r="14719">
          <cell r="A14719" t="str">
            <v>SKIVE</v>
          </cell>
          <cell r="C14719" t="str">
            <v>TELETAXI</v>
          </cell>
          <cell r="I14719" t="str">
            <v>Passagerer</v>
          </cell>
          <cell r="V14719">
            <v>2</v>
          </cell>
        </row>
        <row r="14720">
          <cell r="A14720" t="str">
            <v>SKIVE</v>
          </cell>
          <cell r="C14720" t="str">
            <v>TELETAXI</v>
          </cell>
          <cell r="I14720" t="str">
            <v>Netto</v>
          </cell>
          <cell r="V14720">
            <v>120.58</v>
          </cell>
        </row>
        <row r="14721">
          <cell r="A14721" t="str">
            <v>SKIVE</v>
          </cell>
          <cell r="C14721" t="str">
            <v>TELETAXI</v>
          </cell>
          <cell r="I14721" t="str">
            <v>Adm.omk</v>
          </cell>
          <cell r="V14721">
            <v>32.159999999999997</v>
          </cell>
        </row>
        <row r="14722">
          <cell r="A14722" t="str">
            <v>SKIVE</v>
          </cell>
          <cell r="C14722" t="str">
            <v>TELETAXI</v>
          </cell>
          <cell r="I14722" t="str">
            <v>EB</v>
          </cell>
          <cell r="V14722">
            <v>0</v>
          </cell>
        </row>
        <row r="14723">
          <cell r="A14723" t="str">
            <v>SKIVE</v>
          </cell>
          <cell r="C14723" t="str">
            <v>TELETAXI</v>
          </cell>
          <cell r="I14723" t="str">
            <v>Ture</v>
          </cell>
          <cell r="V14723">
            <v>1</v>
          </cell>
        </row>
        <row r="14724">
          <cell r="A14724" t="str">
            <v>SKIVE</v>
          </cell>
          <cell r="C14724" t="str">
            <v>TELETAXI</v>
          </cell>
          <cell r="I14724" t="str">
            <v>Rejselængde</v>
          </cell>
          <cell r="V14724">
            <v>0</v>
          </cell>
        </row>
        <row r="14725">
          <cell r="A14725" t="str">
            <v>SKIVE</v>
          </cell>
          <cell r="C14725" t="str">
            <v>TELETAXI</v>
          </cell>
          <cell r="I14725" t="str">
            <v>Passagerer</v>
          </cell>
          <cell r="V14725">
            <v>3</v>
          </cell>
        </row>
        <row r="14726">
          <cell r="A14726" t="str">
            <v>SKIVE</v>
          </cell>
          <cell r="C14726" t="str">
            <v>TELETAXI</v>
          </cell>
          <cell r="I14726" t="str">
            <v>Netto</v>
          </cell>
          <cell r="V14726">
            <v>495.16</v>
          </cell>
        </row>
        <row r="14727">
          <cell r="A14727" t="str">
            <v>SKIVE</v>
          </cell>
          <cell r="C14727" t="str">
            <v>TELETAXI</v>
          </cell>
          <cell r="I14727" t="str">
            <v>Adm.omk</v>
          </cell>
          <cell r="V14727">
            <v>32.159999999999997</v>
          </cell>
        </row>
        <row r="14728">
          <cell r="A14728" t="str">
            <v>SKIVE</v>
          </cell>
          <cell r="C14728" t="str">
            <v>TELETAXI</v>
          </cell>
          <cell r="I14728" t="str">
            <v>EB</v>
          </cell>
          <cell r="V14728">
            <v>22</v>
          </cell>
        </row>
        <row r="14729">
          <cell r="A14729" t="str">
            <v>SKIVE</v>
          </cell>
          <cell r="C14729" t="str">
            <v>TELETAXI</v>
          </cell>
          <cell r="I14729" t="str">
            <v>Ture</v>
          </cell>
          <cell r="V14729">
            <v>1</v>
          </cell>
        </row>
        <row r="14730">
          <cell r="A14730" t="str">
            <v>SKIVE</v>
          </cell>
          <cell r="C14730" t="str">
            <v>TELETAXI</v>
          </cell>
          <cell r="I14730" t="str">
            <v>Rejselængde</v>
          </cell>
          <cell r="V14730">
            <v>15</v>
          </cell>
        </row>
        <row r="14731">
          <cell r="A14731" t="str">
            <v>SKIVE</v>
          </cell>
          <cell r="C14731" t="str">
            <v>TELETAXI</v>
          </cell>
          <cell r="I14731" t="str">
            <v>Passagerer</v>
          </cell>
          <cell r="V14731">
            <v>1</v>
          </cell>
        </row>
        <row r="14732">
          <cell r="A14732" t="str">
            <v>SKIVE</v>
          </cell>
          <cell r="C14732" t="str">
            <v>TELETAXI</v>
          </cell>
          <cell r="I14732" t="str">
            <v>Netto</v>
          </cell>
          <cell r="V14732">
            <v>15510.64</v>
          </cell>
        </row>
        <row r="14733">
          <cell r="A14733" t="str">
            <v>SKIVE</v>
          </cell>
          <cell r="C14733" t="str">
            <v>TELETAXI</v>
          </cell>
          <cell r="I14733" t="str">
            <v>Adm.omk</v>
          </cell>
          <cell r="V14733">
            <v>1254.24</v>
          </cell>
        </row>
        <row r="14734">
          <cell r="A14734" t="str">
            <v>SKIVE</v>
          </cell>
          <cell r="C14734" t="str">
            <v>TELETAXI</v>
          </cell>
          <cell r="I14734" t="str">
            <v>EB</v>
          </cell>
          <cell r="V14734">
            <v>0</v>
          </cell>
        </row>
        <row r="14735">
          <cell r="A14735" t="str">
            <v>SKIVE</v>
          </cell>
          <cell r="C14735" t="str">
            <v>TELETAXI</v>
          </cell>
          <cell r="I14735" t="str">
            <v>Ture</v>
          </cell>
          <cell r="V14735">
            <v>39</v>
          </cell>
        </row>
        <row r="14736">
          <cell r="A14736" t="str">
            <v>SKIVE</v>
          </cell>
          <cell r="C14736" t="str">
            <v>TELETAXI</v>
          </cell>
          <cell r="I14736" t="str">
            <v>Rejselængde</v>
          </cell>
          <cell r="V14736">
            <v>418</v>
          </cell>
        </row>
        <row r="14737">
          <cell r="A14737" t="str">
            <v>SKIVE</v>
          </cell>
          <cell r="C14737" t="str">
            <v>TELETAXI</v>
          </cell>
          <cell r="I14737" t="str">
            <v>Passagerer</v>
          </cell>
          <cell r="V14737">
            <v>39</v>
          </cell>
        </row>
        <row r="14738">
          <cell r="A14738" t="str">
            <v>SKIVE</v>
          </cell>
          <cell r="C14738" t="str">
            <v>TELETAXI</v>
          </cell>
          <cell r="I14738" t="str">
            <v>Netto</v>
          </cell>
          <cell r="V14738">
            <v>4527.880000000001</v>
          </cell>
        </row>
        <row r="14739">
          <cell r="A14739" t="str">
            <v>SKIVE</v>
          </cell>
          <cell r="C14739" t="str">
            <v>TELETAXI</v>
          </cell>
          <cell r="I14739" t="str">
            <v>Adm.omk</v>
          </cell>
          <cell r="V14739">
            <v>418.07999999999993</v>
          </cell>
        </row>
        <row r="14740">
          <cell r="A14740" t="str">
            <v>SKIVE</v>
          </cell>
          <cell r="C14740" t="str">
            <v>TELETAXI</v>
          </cell>
          <cell r="I14740" t="str">
            <v>EB</v>
          </cell>
          <cell r="V14740">
            <v>408</v>
          </cell>
        </row>
        <row r="14741">
          <cell r="A14741" t="str">
            <v>SKIVE</v>
          </cell>
          <cell r="C14741" t="str">
            <v>TELETAXI</v>
          </cell>
          <cell r="I14741" t="str">
            <v>Ture</v>
          </cell>
          <cell r="V14741">
            <v>13</v>
          </cell>
        </row>
        <row r="14742">
          <cell r="A14742" t="str">
            <v>SKIVE</v>
          </cell>
          <cell r="C14742" t="str">
            <v>TELETAXI</v>
          </cell>
          <cell r="I14742" t="str">
            <v>Rejselængde</v>
          </cell>
          <cell r="V14742">
            <v>137</v>
          </cell>
        </row>
        <row r="14743">
          <cell r="A14743" t="str">
            <v>SKIVE</v>
          </cell>
          <cell r="C14743" t="str">
            <v>TELETAXI</v>
          </cell>
          <cell r="I14743" t="str">
            <v>Passagerer</v>
          </cell>
          <cell r="V14743">
            <v>13</v>
          </cell>
        </row>
        <row r="14744">
          <cell r="A14744" t="str">
            <v>SKIVE</v>
          </cell>
          <cell r="C14744" t="str">
            <v>TELETAXI</v>
          </cell>
          <cell r="I14744" t="str">
            <v>Netto</v>
          </cell>
          <cell r="V14744">
            <v>4447.2699999999995</v>
          </cell>
        </row>
        <row r="14745">
          <cell r="A14745" t="str">
            <v>SKIVE</v>
          </cell>
          <cell r="C14745" t="str">
            <v>TELETAXI</v>
          </cell>
          <cell r="I14745" t="str">
            <v>Adm.omk</v>
          </cell>
          <cell r="V14745">
            <v>482.40000000000003</v>
          </cell>
        </row>
        <row r="14746">
          <cell r="A14746" t="str">
            <v>SKIVE</v>
          </cell>
          <cell r="C14746" t="str">
            <v>TELETAXI</v>
          </cell>
          <cell r="I14746" t="str">
            <v>EB</v>
          </cell>
          <cell r="V14746">
            <v>70</v>
          </cell>
        </row>
        <row r="14747">
          <cell r="A14747" t="str">
            <v>SKIVE</v>
          </cell>
          <cell r="C14747" t="str">
            <v>TELETAXI</v>
          </cell>
          <cell r="I14747" t="str">
            <v>Ture</v>
          </cell>
          <cell r="V14747">
            <v>15</v>
          </cell>
        </row>
        <row r="14748">
          <cell r="A14748" t="str">
            <v>SKIVE</v>
          </cell>
          <cell r="C14748" t="str">
            <v>TELETAXI</v>
          </cell>
          <cell r="I14748" t="str">
            <v>Rejselængde</v>
          </cell>
          <cell r="V14748">
            <v>199</v>
          </cell>
        </row>
        <row r="14749">
          <cell r="A14749" t="str">
            <v>SKIVE</v>
          </cell>
          <cell r="C14749" t="str">
            <v>TELETAXI</v>
          </cell>
          <cell r="I14749" t="str">
            <v>Passagerer</v>
          </cell>
          <cell r="V14749">
            <v>15</v>
          </cell>
        </row>
        <row r="14750">
          <cell r="A14750" t="str">
            <v>SKIVE</v>
          </cell>
          <cell r="C14750" t="str">
            <v>TELETAXI</v>
          </cell>
          <cell r="I14750" t="str">
            <v>Netto</v>
          </cell>
          <cell r="V14750">
            <v>277.79000000000002</v>
          </cell>
        </row>
        <row r="14751">
          <cell r="A14751" t="str">
            <v>SKIVE</v>
          </cell>
          <cell r="C14751" t="str">
            <v>TELETAXI</v>
          </cell>
          <cell r="I14751" t="str">
            <v>Adm.omk</v>
          </cell>
          <cell r="V14751">
            <v>32.159999999999997</v>
          </cell>
        </row>
        <row r="14752">
          <cell r="A14752" t="str">
            <v>SKIVE</v>
          </cell>
          <cell r="C14752" t="str">
            <v>TELETAXI</v>
          </cell>
          <cell r="I14752" t="str">
            <v>EB</v>
          </cell>
          <cell r="V14752">
            <v>0</v>
          </cell>
        </row>
        <row r="14753">
          <cell r="A14753" t="str">
            <v>SKIVE</v>
          </cell>
          <cell r="C14753" t="str">
            <v>TELETAXI</v>
          </cell>
          <cell r="I14753" t="str">
            <v>Ture</v>
          </cell>
          <cell r="V14753">
            <v>1</v>
          </cell>
        </row>
        <row r="14754">
          <cell r="A14754" t="str">
            <v>SKIVE</v>
          </cell>
          <cell r="C14754" t="str">
            <v>TELETAXI</v>
          </cell>
          <cell r="I14754" t="str">
            <v>Rejselængde</v>
          </cell>
          <cell r="V14754">
            <v>10</v>
          </cell>
        </row>
        <row r="14755">
          <cell r="A14755" t="str">
            <v>SKIVE</v>
          </cell>
          <cell r="C14755" t="str">
            <v>TELETAXI</v>
          </cell>
          <cell r="I14755" t="str">
            <v>Passagerer</v>
          </cell>
          <cell r="V14755">
            <v>1</v>
          </cell>
        </row>
        <row r="14756">
          <cell r="A14756" t="str">
            <v>SKIVE</v>
          </cell>
          <cell r="C14756" t="str">
            <v>TELETAXI</v>
          </cell>
          <cell r="I14756" t="str">
            <v>Netto</v>
          </cell>
          <cell r="V14756">
            <v>2356.4499999999998</v>
          </cell>
        </row>
        <row r="14757">
          <cell r="A14757" t="str">
            <v>SKIVE</v>
          </cell>
          <cell r="C14757" t="str">
            <v>TELETAXI</v>
          </cell>
          <cell r="I14757" t="str">
            <v>Adm.omk</v>
          </cell>
          <cell r="V14757">
            <v>321.60000000000002</v>
          </cell>
        </row>
        <row r="14758">
          <cell r="A14758" t="str">
            <v>SKIVE</v>
          </cell>
          <cell r="C14758" t="str">
            <v>TELETAXI</v>
          </cell>
          <cell r="I14758" t="str">
            <v>EB</v>
          </cell>
          <cell r="V14758">
            <v>0</v>
          </cell>
        </row>
        <row r="14759">
          <cell r="A14759" t="str">
            <v>SKIVE</v>
          </cell>
          <cell r="C14759" t="str">
            <v>TELETAXI</v>
          </cell>
          <cell r="I14759" t="str">
            <v>Ture</v>
          </cell>
          <cell r="V14759">
            <v>10</v>
          </cell>
        </row>
        <row r="14760">
          <cell r="A14760" t="str">
            <v>SKIVE</v>
          </cell>
          <cell r="C14760" t="str">
            <v>TELETAXI</v>
          </cell>
          <cell r="I14760" t="str">
            <v>Rejselængde</v>
          </cell>
          <cell r="V14760">
            <v>118</v>
          </cell>
        </row>
        <row r="14761">
          <cell r="A14761" t="str">
            <v>SKIVE</v>
          </cell>
          <cell r="C14761" t="str">
            <v>TELETAXI</v>
          </cell>
          <cell r="I14761" t="str">
            <v>Passagerer</v>
          </cell>
          <cell r="V14761">
            <v>10</v>
          </cell>
        </row>
        <row r="14762">
          <cell r="A14762" t="str">
            <v>SKIVE</v>
          </cell>
          <cell r="C14762" t="str">
            <v>TELETAXI</v>
          </cell>
          <cell r="I14762" t="str">
            <v>Netto</v>
          </cell>
          <cell r="V14762">
            <v>189.85</v>
          </cell>
        </row>
        <row r="14763">
          <cell r="A14763" t="str">
            <v>SKIVE</v>
          </cell>
          <cell r="C14763" t="str">
            <v>TELETAXI</v>
          </cell>
          <cell r="I14763" t="str">
            <v>Adm.omk</v>
          </cell>
          <cell r="V14763">
            <v>32.159999999999997</v>
          </cell>
        </row>
        <row r="14764">
          <cell r="A14764" t="str">
            <v>SKIVE</v>
          </cell>
          <cell r="C14764" t="str">
            <v>TELETAXI</v>
          </cell>
          <cell r="I14764" t="str">
            <v>EB</v>
          </cell>
          <cell r="V14764">
            <v>24</v>
          </cell>
        </row>
        <row r="14765">
          <cell r="A14765" t="str">
            <v>SKIVE</v>
          </cell>
          <cell r="C14765" t="str">
            <v>TELETAXI</v>
          </cell>
          <cell r="I14765" t="str">
            <v>Ture</v>
          </cell>
          <cell r="V14765">
            <v>1</v>
          </cell>
        </row>
        <row r="14766">
          <cell r="A14766" t="str">
            <v>SKIVE</v>
          </cell>
          <cell r="C14766" t="str">
            <v>TELETAXI</v>
          </cell>
          <cell r="I14766" t="str">
            <v>Rejselængde</v>
          </cell>
          <cell r="V14766">
            <v>7</v>
          </cell>
        </row>
        <row r="14767">
          <cell r="A14767" t="str">
            <v>SKIVE</v>
          </cell>
          <cell r="C14767" t="str">
            <v>TELETAXI</v>
          </cell>
          <cell r="I14767" t="str">
            <v>Passagerer</v>
          </cell>
          <cell r="V14767">
            <v>1</v>
          </cell>
        </row>
        <row r="14768">
          <cell r="A14768" t="str">
            <v>SKIVE</v>
          </cell>
          <cell r="C14768" t="str">
            <v>TELETAXI</v>
          </cell>
          <cell r="I14768" t="str">
            <v>Netto</v>
          </cell>
          <cell r="V14768">
            <v>2458.3200000000002</v>
          </cell>
        </row>
        <row r="14769">
          <cell r="A14769" t="str">
            <v>SKIVE</v>
          </cell>
          <cell r="C14769" t="str">
            <v>TELETAXI</v>
          </cell>
          <cell r="I14769" t="str">
            <v>Adm.omk</v>
          </cell>
          <cell r="V14769">
            <v>257.27999999999997</v>
          </cell>
        </row>
        <row r="14770">
          <cell r="A14770" t="str">
            <v>SKIVE</v>
          </cell>
          <cell r="C14770" t="str">
            <v>TELETAXI</v>
          </cell>
          <cell r="I14770" t="str">
            <v>EB</v>
          </cell>
          <cell r="V14770">
            <v>0</v>
          </cell>
        </row>
        <row r="14771">
          <cell r="A14771" t="str">
            <v>SKIVE</v>
          </cell>
          <cell r="C14771" t="str">
            <v>TELETAXI</v>
          </cell>
          <cell r="I14771" t="str">
            <v>Ture</v>
          </cell>
          <cell r="V14771">
            <v>8</v>
          </cell>
        </row>
        <row r="14772">
          <cell r="A14772" t="str">
            <v>SKIVE</v>
          </cell>
          <cell r="C14772" t="str">
            <v>TELETAXI</v>
          </cell>
          <cell r="I14772" t="str">
            <v>Rejselængde</v>
          </cell>
          <cell r="V14772">
            <v>81</v>
          </cell>
        </row>
        <row r="14773">
          <cell r="A14773" t="str">
            <v>SKIVE</v>
          </cell>
          <cell r="C14773" t="str">
            <v>TELETAXI</v>
          </cell>
          <cell r="I14773" t="str">
            <v>Passagerer</v>
          </cell>
          <cell r="V14773">
            <v>8</v>
          </cell>
        </row>
        <row r="14774">
          <cell r="A14774" t="str">
            <v>SKIVE</v>
          </cell>
          <cell r="C14774" t="str">
            <v>TELETAXI</v>
          </cell>
          <cell r="I14774" t="str">
            <v>Netto</v>
          </cell>
          <cell r="V14774">
            <v>74.86</v>
          </cell>
        </row>
        <row r="14775">
          <cell r="A14775" t="str">
            <v>SKIVE</v>
          </cell>
          <cell r="C14775" t="str">
            <v>TELETAXI</v>
          </cell>
          <cell r="I14775" t="str">
            <v>Adm.omk</v>
          </cell>
          <cell r="V14775">
            <v>32.159999999999997</v>
          </cell>
        </row>
        <row r="14776">
          <cell r="A14776" t="str">
            <v>SKIVE</v>
          </cell>
          <cell r="C14776" t="str">
            <v>TELETAXI</v>
          </cell>
          <cell r="I14776" t="str">
            <v>EB</v>
          </cell>
          <cell r="V14776">
            <v>24</v>
          </cell>
        </row>
        <row r="14777">
          <cell r="A14777" t="str">
            <v>SKIVE</v>
          </cell>
          <cell r="C14777" t="str">
            <v>TELETAXI</v>
          </cell>
          <cell r="I14777" t="str">
            <v>Ture</v>
          </cell>
          <cell r="V14777">
            <v>1</v>
          </cell>
        </row>
        <row r="14778">
          <cell r="A14778" t="str">
            <v>SKIVE</v>
          </cell>
          <cell r="C14778" t="str">
            <v>TELETAXI</v>
          </cell>
          <cell r="I14778" t="str">
            <v>Rejselængde</v>
          </cell>
          <cell r="V14778">
            <v>7</v>
          </cell>
        </row>
        <row r="14779">
          <cell r="A14779" t="str">
            <v>SKIVE</v>
          </cell>
          <cell r="C14779" t="str">
            <v>TELETAXI</v>
          </cell>
          <cell r="I14779" t="str">
            <v>Passagerer</v>
          </cell>
          <cell r="V14779">
            <v>1</v>
          </cell>
        </row>
        <row r="14780">
          <cell r="A14780" t="str">
            <v>SKIVE</v>
          </cell>
          <cell r="C14780" t="str">
            <v>TELETAXI</v>
          </cell>
          <cell r="I14780" t="str">
            <v>Netto</v>
          </cell>
          <cell r="V14780">
            <v>2230.0599999999995</v>
          </cell>
        </row>
        <row r="14781">
          <cell r="A14781" t="str">
            <v>SKIVE</v>
          </cell>
          <cell r="C14781" t="str">
            <v>TELETAXI</v>
          </cell>
          <cell r="I14781" t="str">
            <v>Adm.omk</v>
          </cell>
          <cell r="V14781">
            <v>385.91999999999996</v>
          </cell>
        </row>
        <row r="14782">
          <cell r="A14782" t="str">
            <v>SKIVE</v>
          </cell>
          <cell r="C14782" t="str">
            <v>TELETAXI</v>
          </cell>
          <cell r="I14782" t="str">
            <v>EB</v>
          </cell>
          <cell r="V14782">
            <v>24</v>
          </cell>
        </row>
        <row r="14783">
          <cell r="A14783" t="str">
            <v>SKIVE</v>
          </cell>
          <cell r="C14783" t="str">
            <v>TELETAXI</v>
          </cell>
          <cell r="I14783" t="str">
            <v>Ture</v>
          </cell>
          <cell r="V14783">
            <v>12</v>
          </cell>
        </row>
        <row r="14784">
          <cell r="A14784" t="str">
            <v>SKIVE</v>
          </cell>
          <cell r="C14784" t="str">
            <v>TELETAXI</v>
          </cell>
          <cell r="I14784" t="str">
            <v>Rejselængde</v>
          </cell>
          <cell r="V14784">
            <v>136</v>
          </cell>
        </row>
        <row r="14785">
          <cell r="A14785" t="str">
            <v>SKIVE</v>
          </cell>
          <cell r="C14785" t="str">
            <v>TELETAXI</v>
          </cell>
          <cell r="I14785" t="str">
            <v>Passagerer</v>
          </cell>
          <cell r="V14785">
            <v>12</v>
          </cell>
        </row>
        <row r="14786">
          <cell r="A14786" t="str">
            <v>SKIVE</v>
          </cell>
          <cell r="C14786" t="str">
            <v>HANDICAP</v>
          </cell>
          <cell r="I14786" t="str">
            <v>Netto</v>
          </cell>
          <cell r="V14786">
            <v>1308.4499999999998</v>
          </cell>
        </row>
        <row r="14787">
          <cell r="A14787" t="str">
            <v>SKIVE</v>
          </cell>
          <cell r="C14787" t="str">
            <v>HANDICAP</v>
          </cell>
          <cell r="I14787" t="str">
            <v>Adm.omk</v>
          </cell>
          <cell r="V14787">
            <v>0</v>
          </cell>
        </row>
        <row r="14788">
          <cell r="A14788" t="str">
            <v>SKIVE</v>
          </cell>
          <cell r="C14788" t="str">
            <v>HANDICAP</v>
          </cell>
          <cell r="I14788" t="str">
            <v>EB</v>
          </cell>
          <cell r="V14788">
            <v>518</v>
          </cell>
        </row>
        <row r="14789">
          <cell r="A14789" t="str">
            <v>SKIVE</v>
          </cell>
          <cell r="C14789" t="str">
            <v>HANDICAP</v>
          </cell>
          <cell r="I14789" t="str">
            <v>Ture</v>
          </cell>
          <cell r="V14789">
            <v>3</v>
          </cell>
        </row>
        <row r="14790">
          <cell r="A14790" t="str">
            <v>SKIVE</v>
          </cell>
          <cell r="C14790" t="str">
            <v>HANDICAP</v>
          </cell>
          <cell r="I14790" t="str">
            <v>Rejselængde</v>
          </cell>
          <cell r="V14790">
            <v>111</v>
          </cell>
        </row>
        <row r="14791">
          <cell r="A14791" t="str">
            <v>SKIVE</v>
          </cell>
          <cell r="C14791" t="str">
            <v>HANDICAP</v>
          </cell>
          <cell r="I14791" t="str">
            <v>Passagerer</v>
          </cell>
          <cell r="V14791">
            <v>4</v>
          </cell>
        </row>
        <row r="14792">
          <cell r="A14792" t="str">
            <v>SKIVE</v>
          </cell>
          <cell r="C14792" t="str">
            <v>HANDICAP</v>
          </cell>
          <cell r="I14792" t="str">
            <v>Netto</v>
          </cell>
          <cell r="V14792">
            <v>3760.4399999999996</v>
          </cell>
        </row>
        <row r="14793">
          <cell r="A14793" t="str">
            <v>SKIVE</v>
          </cell>
          <cell r="C14793" t="str">
            <v>HANDICAP</v>
          </cell>
          <cell r="I14793" t="str">
            <v>Adm.omk</v>
          </cell>
          <cell r="V14793">
            <v>0</v>
          </cell>
        </row>
        <row r="14794">
          <cell r="A14794" t="str">
            <v>SKIVE</v>
          </cell>
          <cell r="C14794" t="str">
            <v>HANDICAP</v>
          </cell>
          <cell r="I14794" t="str">
            <v>EB</v>
          </cell>
          <cell r="V14794">
            <v>1044</v>
          </cell>
        </row>
        <row r="14795">
          <cell r="A14795" t="str">
            <v>SKIVE</v>
          </cell>
          <cell r="C14795" t="str">
            <v>HANDICAP</v>
          </cell>
          <cell r="I14795" t="str">
            <v>Ture</v>
          </cell>
          <cell r="V14795">
            <v>3</v>
          </cell>
        </row>
        <row r="14796">
          <cell r="A14796" t="str">
            <v>SKIVE</v>
          </cell>
          <cell r="C14796" t="str">
            <v>HANDICAP</v>
          </cell>
          <cell r="I14796" t="str">
            <v>Rejselængde</v>
          </cell>
          <cell r="V14796">
            <v>174</v>
          </cell>
        </row>
        <row r="14797">
          <cell r="A14797" t="str">
            <v>SKIVE</v>
          </cell>
          <cell r="C14797" t="str">
            <v>HANDICAP</v>
          </cell>
          <cell r="I14797" t="str">
            <v>Passagerer</v>
          </cell>
          <cell r="V14797">
            <v>6</v>
          </cell>
        </row>
        <row r="14798">
          <cell r="A14798" t="str">
            <v>SKIVE</v>
          </cell>
          <cell r="C14798" t="str">
            <v>HANDICAP</v>
          </cell>
          <cell r="I14798" t="str">
            <v>Netto</v>
          </cell>
          <cell r="V14798">
            <v>534.66999999999996</v>
          </cell>
        </row>
        <row r="14799">
          <cell r="A14799" t="str">
            <v>SKIVE</v>
          </cell>
          <cell r="C14799" t="str">
            <v>HANDICAP</v>
          </cell>
          <cell r="I14799" t="str">
            <v>Adm.omk</v>
          </cell>
          <cell r="V14799">
            <v>0</v>
          </cell>
        </row>
        <row r="14800">
          <cell r="A14800" t="str">
            <v>SKIVE</v>
          </cell>
          <cell r="C14800" t="str">
            <v>HANDICAP</v>
          </cell>
          <cell r="I14800" t="str">
            <v>EB</v>
          </cell>
          <cell r="V14800">
            <v>216</v>
          </cell>
        </row>
        <row r="14801">
          <cell r="A14801" t="str">
            <v>SKIVE</v>
          </cell>
          <cell r="C14801" t="str">
            <v>HANDICAP</v>
          </cell>
          <cell r="I14801" t="str">
            <v>Ture</v>
          </cell>
          <cell r="V14801">
            <v>1</v>
          </cell>
        </row>
        <row r="14802">
          <cell r="A14802" t="str">
            <v>SKIVE</v>
          </cell>
          <cell r="C14802" t="str">
            <v>HANDICAP</v>
          </cell>
          <cell r="I14802" t="str">
            <v>Rejselængde</v>
          </cell>
          <cell r="V14802">
            <v>36</v>
          </cell>
        </row>
        <row r="14803">
          <cell r="A14803" t="str">
            <v>SKIVE</v>
          </cell>
          <cell r="C14803" t="str">
            <v>HANDICAP</v>
          </cell>
          <cell r="I14803" t="str">
            <v>Passagerer</v>
          </cell>
          <cell r="V14803">
            <v>2</v>
          </cell>
        </row>
        <row r="14804">
          <cell r="A14804" t="str">
            <v>SKIVE</v>
          </cell>
          <cell r="C14804" t="str">
            <v>HANDICAP</v>
          </cell>
          <cell r="I14804" t="str">
            <v>Netto</v>
          </cell>
          <cell r="V14804">
            <v>2800.64</v>
          </cell>
        </row>
        <row r="14805">
          <cell r="A14805" t="str">
            <v>SKIVE</v>
          </cell>
          <cell r="C14805" t="str">
            <v>HANDICAP</v>
          </cell>
          <cell r="I14805" t="str">
            <v>Adm.omk</v>
          </cell>
          <cell r="V14805">
            <v>0</v>
          </cell>
        </row>
        <row r="14806">
          <cell r="A14806" t="str">
            <v>SKIVE</v>
          </cell>
          <cell r="C14806" t="str">
            <v>HANDICAP</v>
          </cell>
          <cell r="I14806" t="str">
            <v>EB</v>
          </cell>
          <cell r="V14806">
            <v>806</v>
          </cell>
        </row>
        <row r="14807">
          <cell r="A14807" t="str">
            <v>SKIVE</v>
          </cell>
          <cell r="C14807" t="str">
            <v>HANDICAP</v>
          </cell>
          <cell r="I14807" t="str">
            <v>Ture</v>
          </cell>
          <cell r="V14807">
            <v>2</v>
          </cell>
        </row>
        <row r="14808">
          <cell r="A14808" t="str">
            <v>SKIVE</v>
          </cell>
          <cell r="C14808" t="str">
            <v>HANDICAP</v>
          </cell>
          <cell r="I14808" t="str">
            <v>Rejselængde</v>
          </cell>
          <cell r="V14808">
            <v>197</v>
          </cell>
        </row>
        <row r="14809">
          <cell r="A14809" t="str">
            <v>SKIVE</v>
          </cell>
          <cell r="C14809" t="str">
            <v>HANDICAP</v>
          </cell>
          <cell r="I14809" t="str">
            <v>Passagerer</v>
          </cell>
          <cell r="V14809">
            <v>2</v>
          </cell>
        </row>
        <row r="14810">
          <cell r="A14810" t="str">
            <v>SKIVE</v>
          </cell>
          <cell r="C14810" t="str">
            <v>HANDICAP</v>
          </cell>
          <cell r="I14810" t="str">
            <v>Netto</v>
          </cell>
          <cell r="V14810">
            <v>1293.01</v>
          </cell>
        </row>
        <row r="14811">
          <cell r="A14811" t="str">
            <v>SKIVE</v>
          </cell>
          <cell r="C14811" t="str">
            <v>HANDICAP</v>
          </cell>
          <cell r="I14811" t="str">
            <v>Adm.omk</v>
          </cell>
          <cell r="V14811">
            <v>0</v>
          </cell>
        </row>
        <row r="14812">
          <cell r="A14812" t="str">
            <v>SKIVE</v>
          </cell>
          <cell r="C14812" t="str">
            <v>HANDICAP</v>
          </cell>
          <cell r="I14812" t="str">
            <v>EB</v>
          </cell>
          <cell r="V14812">
            <v>826</v>
          </cell>
        </row>
        <row r="14813">
          <cell r="A14813" t="str">
            <v>SKIVE</v>
          </cell>
          <cell r="C14813" t="str">
            <v>HANDICAP</v>
          </cell>
          <cell r="I14813" t="str">
            <v>Ture</v>
          </cell>
          <cell r="V14813">
            <v>2</v>
          </cell>
        </row>
        <row r="14814">
          <cell r="A14814" t="str">
            <v>SKIVE</v>
          </cell>
          <cell r="C14814" t="str">
            <v>HANDICAP</v>
          </cell>
          <cell r="I14814" t="str">
            <v>Rejselængde</v>
          </cell>
          <cell r="V14814">
            <v>202</v>
          </cell>
        </row>
        <row r="14815">
          <cell r="A14815" t="str">
            <v>SKIVE</v>
          </cell>
          <cell r="C14815" t="str">
            <v>HANDICAP</v>
          </cell>
          <cell r="I14815" t="str">
            <v>Passagerer</v>
          </cell>
          <cell r="V14815">
            <v>2</v>
          </cell>
        </row>
        <row r="14816">
          <cell r="A14816" t="str">
            <v>SKIVE</v>
          </cell>
          <cell r="C14816" t="str">
            <v>HANDICAP</v>
          </cell>
          <cell r="I14816" t="str">
            <v>Netto</v>
          </cell>
          <cell r="V14816">
            <v>3781.9199999999996</v>
          </cell>
        </row>
        <row r="14817">
          <cell r="A14817" t="str">
            <v>SKIVE</v>
          </cell>
          <cell r="C14817" t="str">
            <v>HANDICAP</v>
          </cell>
          <cell r="I14817" t="str">
            <v>Adm.omk</v>
          </cell>
          <cell r="V14817">
            <v>0</v>
          </cell>
        </row>
        <row r="14818">
          <cell r="A14818" t="str">
            <v>SKIVE</v>
          </cell>
          <cell r="C14818" t="str">
            <v>HANDICAP</v>
          </cell>
          <cell r="I14818" t="str">
            <v>EB</v>
          </cell>
          <cell r="V14818">
            <v>956</v>
          </cell>
        </row>
        <row r="14819">
          <cell r="A14819" t="str">
            <v>SKIVE</v>
          </cell>
          <cell r="C14819" t="str">
            <v>HANDICAP</v>
          </cell>
          <cell r="I14819" t="str">
            <v>Ture</v>
          </cell>
          <cell r="V14819">
            <v>3</v>
          </cell>
        </row>
        <row r="14820">
          <cell r="A14820" t="str">
            <v>SKIVE</v>
          </cell>
          <cell r="C14820" t="str">
            <v>HANDICAP</v>
          </cell>
          <cell r="I14820" t="str">
            <v>Rejselængde</v>
          </cell>
          <cell r="V14820">
            <v>182</v>
          </cell>
        </row>
        <row r="14821">
          <cell r="A14821" t="str">
            <v>SKIVE</v>
          </cell>
          <cell r="C14821" t="str">
            <v>HANDICAP</v>
          </cell>
          <cell r="I14821" t="str">
            <v>Passagerer</v>
          </cell>
          <cell r="V14821">
            <v>5</v>
          </cell>
        </row>
        <row r="14822">
          <cell r="A14822" t="str">
            <v>SKIVE</v>
          </cell>
          <cell r="C14822" t="str">
            <v>HANDICAP</v>
          </cell>
          <cell r="I14822" t="str">
            <v>Netto</v>
          </cell>
          <cell r="V14822">
            <v>1240.6600000000001</v>
          </cell>
        </row>
        <row r="14823">
          <cell r="A14823" t="str">
            <v>SKIVE</v>
          </cell>
          <cell r="C14823" t="str">
            <v>HANDICAP</v>
          </cell>
          <cell r="I14823" t="str">
            <v>Adm.omk</v>
          </cell>
          <cell r="V14823">
            <v>0</v>
          </cell>
        </row>
        <row r="14824">
          <cell r="A14824" t="str">
            <v>SKIVE</v>
          </cell>
          <cell r="C14824" t="str">
            <v>HANDICAP</v>
          </cell>
          <cell r="I14824" t="str">
            <v>EB</v>
          </cell>
          <cell r="V14824">
            <v>272</v>
          </cell>
        </row>
        <row r="14825">
          <cell r="A14825" t="str">
            <v>SKIVE</v>
          </cell>
          <cell r="C14825" t="str">
            <v>HANDICAP</v>
          </cell>
          <cell r="I14825" t="str">
            <v>Ture</v>
          </cell>
          <cell r="V14825">
            <v>1</v>
          </cell>
        </row>
        <row r="14826">
          <cell r="A14826" t="str">
            <v>SKIVE</v>
          </cell>
          <cell r="C14826" t="str">
            <v>HANDICAP</v>
          </cell>
          <cell r="I14826" t="str">
            <v>Rejselængde</v>
          </cell>
          <cell r="V14826">
            <v>68</v>
          </cell>
        </row>
        <row r="14827">
          <cell r="A14827" t="str">
            <v>SKIVE</v>
          </cell>
          <cell r="C14827" t="str">
            <v>HANDICAP</v>
          </cell>
          <cell r="I14827" t="str">
            <v>Passagerer</v>
          </cell>
          <cell r="V14827">
            <v>1</v>
          </cell>
        </row>
        <row r="14828">
          <cell r="A14828" t="str">
            <v>SKIVE</v>
          </cell>
          <cell r="C14828" t="str">
            <v>HANDICAP</v>
          </cell>
          <cell r="I14828" t="str">
            <v>Netto</v>
          </cell>
          <cell r="V14828">
            <v>5026.29</v>
          </cell>
        </row>
        <row r="14829">
          <cell r="A14829" t="str">
            <v>SKIVE</v>
          </cell>
          <cell r="C14829" t="str">
            <v>HANDICAP</v>
          </cell>
          <cell r="I14829" t="str">
            <v>Adm.omk</v>
          </cell>
          <cell r="V14829">
            <v>0</v>
          </cell>
        </row>
        <row r="14830">
          <cell r="A14830" t="str">
            <v>SKIVE</v>
          </cell>
          <cell r="C14830" t="str">
            <v>HANDICAP</v>
          </cell>
          <cell r="I14830" t="str">
            <v>EB</v>
          </cell>
          <cell r="V14830">
            <v>1316</v>
          </cell>
        </row>
        <row r="14831">
          <cell r="A14831" t="str">
            <v>SKIVE</v>
          </cell>
          <cell r="C14831" t="str">
            <v>HANDICAP</v>
          </cell>
          <cell r="I14831" t="str">
            <v>Ture</v>
          </cell>
          <cell r="V14831">
            <v>7</v>
          </cell>
        </row>
        <row r="14832">
          <cell r="A14832" t="str">
            <v>SKIVE</v>
          </cell>
          <cell r="C14832" t="str">
            <v>HANDICAP</v>
          </cell>
          <cell r="I14832" t="str">
            <v>Rejselængde</v>
          </cell>
          <cell r="V14832">
            <v>329</v>
          </cell>
        </row>
        <row r="14833">
          <cell r="A14833" t="str">
            <v>SKIVE</v>
          </cell>
          <cell r="C14833" t="str">
            <v>HANDICAP</v>
          </cell>
          <cell r="I14833" t="str">
            <v>Passagerer</v>
          </cell>
          <cell r="V14833">
            <v>7</v>
          </cell>
        </row>
        <row r="14834">
          <cell r="A14834" t="str">
            <v>SKIVE</v>
          </cell>
          <cell r="C14834" t="str">
            <v>HANDICAP</v>
          </cell>
          <cell r="I14834" t="str">
            <v>Netto</v>
          </cell>
          <cell r="V14834">
            <v>471.91</v>
          </cell>
        </row>
        <row r="14835">
          <cell r="A14835" t="str">
            <v>SKIVE</v>
          </cell>
          <cell r="C14835" t="str">
            <v>HANDICAP</v>
          </cell>
          <cell r="I14835" t="str">
            <v>Adm.omk</v>
          </cell>
          <cell r="V14835">
            <v>0</v>
          </cell>
        </row>
        <row r="14836">
          <cell r="A14836" t="str">
            <v>SKIVE</v>
          </cell>
          <cell r="C14836" t="str">
            <v>HANDICAP</v>
          </cell>
          <cell r="I14836" t="str">
            <v>EB</v>
          </cell>
          <cell r="V14836">
            <v>244</v>
          </cell>
        </row>
        <row r="14837">
          <cell r="A14837" t="str">
            <v>SKIVE</v>
          </cell>
          <cell r="C14837" t="str">
            <v>HANDICAP</v>
          </cell>
          <cell r="I14837" t="str">
            <v>Ture</v>
          </cell>
          <cell r="V14837">
            <v>1</v>
          </cell>
        </row>
        <row r="14838">
          <cell r="A14838" t="str">
            <v>SKIVE</v>
          </cell>
          <cell r="C14838" t="str">
            <v>HANDICAP</v>
          </cell>
          <cell r="I14838" t="str">
            <v>Rejselængde</v>
          </cell>
          <cell r="V14838">
            <v>61</v>
          </cell>
        </row>
        <row r="14839">
          <cell r="A14839" t="str">
            <v>SKIVE</v>
          </cell>
          <cell r="C14839" t="str">
            <v>HANDICAP</v>
          </cell>
          <cell r="I14839" t="str">
            <v>Passagerer</v>
          </cell>
          <cell r="V14839">
            <v>1</v>
          </cell>
        </row>
        <row r="14840">
          <cell r="A14840" t="str">
            <v>SKIVE</v>
          </cell>
          <cell r="C14840" t="str">
            <v>HANDICAP</v>
          </cell>
          <cell r="I14840" t="str">
            <v>Netto</v>
          </cell>
          <cell r="V14840">
            <v>2463.62</v>
          </cell>
        </row>
        <row r="14841">
          <cell r="A14841" t="str">
            <v>SKIVE</v>
          </cell>
          <cell r="C14841" t="str">
            <v>HANDICAP</v>
          </cell>
          <cell r="I14841" t="str">
            <v>Adm.omk</v>
          </cell>
          <cell r="V14841">
            <v>0</v>
          </cell>
        </row>
        <row r="14842">
          <cell r="A14842" t="str">
            <v>SKIVE</v>
          </cell>
          <cell r="C14842" t="str">
            <v>HANDICAP</v>
          </cell>
          <cell r="I14842" t="str">
            <v>EB</v>
          </cell>
          <cell r="V14842">
            <v>829</v>
          </cell>
        </row>
        <row r="14843">
          <cell r="A14843" t="str">
            <v>SKIVE</v>
          </cell>
          <cell r="C14843" t="str">
            <v>HANDICAP</v>
          </cell>
          <cell r="I14843" t="str">
            <v>Ture</v>
          </cell>
          <cell r="V14843">
            <v>1</v>
          </cell>
        </row>
        <row r="14844">
          <cell r="A14844" t="str">
            <v>SKIVE</v>
          </cell>
          <cell r="C14844" t="str">
            <v>HANDICAP</v>
          </cell>
          <cell r="I14844" t="str">
            <v>Rejselængde</v>
          </cell>
          <cell r="V14844">
            <v>133</v>
          </cell>
        </row>
        <row r="14845">
          <cell r="A14845" t="str">
            <v>SKIVE</v>
          </cell>
          <cell r="C14845" t="str">
            <v>HANDICAP</v>
          </cell>
          <cell r="I14845" t="str">
            <v>Passagerer</v>
          </cell>
          <cell r="V14845">
            <v>1</v>
          </cell>
        </row>
        <row r="14846">
          <cell r="A14846" t="str">
            <v>SKIVE</v>
          </cell>
          <cell r="C14846" t="str">
            <v>HANDICAP</v>
          </cell>
          <cell r="I14846" t="str">
            <v>Netto</v>
          </cell>
          <cell r="V14846">
            <v>1843.9299999999998</v>
          </cell>
        </row>
        <row r="14847">
          <cell r="A14847" t="str">
            <v>SKIVE</v>
          </cell>
          <cell r="C14847" t="str">
            <v>HANDICAP</v>
          </cell>
          <cell r="I14847" t="str">
            <v>Adm.omk</v>
          </cell>
          <cell r="V14847">
            <v>0</v>
          </cell>
        </row>
        <row r="14848">
          <cell r="A14848" t="str">
            <v>SKIVE</v>
          </cell>
          <cell r="C14848" t="str">
            <v>HANDICAP</v>
          </cell>
          <cell r="I14848" t="str">
            <v>EB</v>
          </cell>
          <cell r="V14848">
            <v>256</v>
          </cell>
        </row>
        <row r="14849">
          <cell r="A14849" t="str">
            <v>SKIVE</v>
          </cell>
          <cell r="C14849" t="str">
            <v>HANDICAP</v>
          </cell>
          <cell r="I14849" t="str">
            <v>Ture</v>
          </cell>
          <cell r="V14849">
            <v>2</v>
          </cell>
        </row>
        <row r="14850">
          <cell r="A14850" t="str">
            <v>SKIVE</v>
          </cell>
          <cell r="C14850" t="str">
            <v>HANDICAP</v>
          </cell>
          <cell r="I14850" t="str">
            <v>Rejselængde</v>
          </cell>
          <cell r="V14850">
            <v>64</v>
          </cell>
        </row>
        <row r="14851">
          <cell r="A14851" t="str">
            <v>SKIVE</v>
          </cell>
          <cell r="C14851" t="str">
            <v>HANDICAP</v>
          </cell>
          <cell r="I14851" t="str">
            <v>Passagerer</v>
          </cell>
          <cell r="V14851">
            <v>2</v>
          </cell>
        </row>
        <row r="14852">
          <cell r="A14852" t="str">
            <v>SKIVE</v>
          </cell>
          <cell r="C14852" t="str">
            <v>HANDICAP</v>
          </cell>
          <cell r="I14852" t="str">
            <v>Netto</v>
          </cell>
          <cell r="V14852">
            <v>2067.0500000000002</v>
          </cell>
        </row>
        <row r="14853">
          <cell r="A14853" t="str">
            <v>SKIVE</v>
          </cell>
          <cell r="C14853" t="str">
            <v>HANDICAP</v>
          </cell>
          <cell r="I14853" t="str">
            <v>Adm.omk</v>
          </cell>
          <cell r="V14853">
            <v>0</v>
          </cell>
        </row>
        <row r="14854">
          <cell r="A14854" t="str">
            <v>SKIVE</v>
          </cell>
          <cell r="C14854" t="str">
            <v>HANDICAP</v>
          </cell>
          <cell r="I14854" t="str">
            <v>EB</v>
          </cell>
          <cell r="V14854">
            <v>342</v>
          </cell>
        </row>
        <row r="14855">
          <cell r="A14855" t="str">
            <v>SKIVE</v>
          </cell>
          <cell r="C14855" t="str">
            <v>HANDICAP</v>
          </cell>
          <cell r="I14855" t="str">
            <v>Ture</v>
          </cell>
          <cell r="V14855">
            <v>1</v>
          </cell>
        </row>
        <row r="14856">
          <cell r="A14856" t="str">
            <v>SKIVE</v>
          </cell>
          <cell r="C14856" t="str">
            <v>HANDICAP</v>
          </cell>
          <cell r="I14856" t="str">
            <v>Rejselængde</v>
          </cell>
          <cell r="V14856">
            <v>57</v>
          </cell>
        </row>
        <row r="14857">
          <cell r="A14857" t="str">
            <v>SKIVE</v>
          </cell>
          <cell r="C14857" t="str">
            <v>HANDICAP</v>
          </cell>
          <cell r="I14857" t="str">
            <v>Passagerer</v>
          </cell>
          <cell r="V14857">
            <v>2</v>
          </cell>
        </row>
        <row r="14858">
          <cell r="A14858" t="str">
            <v>SKIVE</v>
          </cell>
          <cell r="C14858" t="str">
            <v>HANDICAP</v>
          </cell>
          <cell r="I14858" t="str">
            <v>Netto</v>
          </cell>
          <cell r="V14858">
            <v>132.36000000000001</v>
          </cell>
        </row>
        <row r="14859">
          <cell r="A14859" t="str">
            <v>SKIVE</v>
          </cell>
          <cell r="C14859" t="str">
            <v>HANDICAP</v>
          </cell>
          <cell r="I14859" t="str">
            <v>Adm.omk</v>
          </cell>
          <cell r="V14859">
            <v>0</v>
          </cell>
        </row>
        <row r="14860">
          <cell r="A14860" t="str">
            <v>SKIVE</v>
          </cell>
          <cell r="C14860" t="str">
            <v>HANDICAP</v>
          </cell>
          <cell r="I14860" t="str">
            <v>EB</v>
          </cell>
          <cell r="V14860">
            <v>0</v>
          </cell>
        </row>
        <row r="14861">
          <cell r="A14861" t="str">
            <v>SKIVE</v>
          </cell>
          <cell r="C14861" t="str">
            <v>HANDICAP</v>
          </cell>
          <cell r="I14861" t="str">
            <v>Ture</v>
          </cell>
          <cell r="V14861">
            <v>1</v>
          </cell>
        </row>
        <row r="14862">
          <cell r="A14862" t="str">
            <v>SKIVE</v>
          </cell>
          <cell r="C14862" t="str">
            <v>HANDICAP</v>
          </cell>
          <cell r="I14862" t="str">
            <v>Rejselængde</v>
          </cell>
          <cell r="V14862">
            <v>0</v>
          </cell>
        </row>
        <row r="14863">
          <cell r="A14863" t="str">
            <v>SKIVE</v>
          </cell>
          <cell r="C14863" t="str">
            <v>HANDICAP</v>
          </cell>
          <cell r="I14863" t="str">
            <v>Passagerer</v>
          </cell>
          <cell r="V14863">
            <v>1</v>
          </cell>
        </row>
        <row r="14864">
          <cell r="A14864" t="str">
            <v>SKIVE</v>
          </cell>
          <cell r="C14864" t="str">
            <v>HANDICAP</v>
          </cell>
          <cell r="I14864" t="str">
            <v>Netto</v>
          </cell>
          <cell r="V14864">
            <v>21468.329999999998</v>
          </cell>
        </row>
        <row r="14865">
          <cell r="A14865" t="str">
            <v>SKIVE</v>
          </cell>
          <cell r="C14865" t="str">
            <v>HANDICAP</v>
          </cell>
          <cell r="I14865" t="str">
            <v>Adm.omk</v>
          </cell>
          <cell r="V14865">
            <v>0</v>
          </cell>
        </row>
        <row r="14866">
          <cell r="A14866" t="str">
            <v>SKIVE</v>
          </cell>
          <cell r="C14866" t="str">
            <v>HANDICAP</v>
          </cell>
          <cell r="I14866" t="str">
            <v>EB</v>
          </cell>
          <cell r="V14866">
            <v>4139</v>
          </cell>
        </row>
        <row r="14867">
          <cell r="A14867" t="str">
            <v>SKIVE</v>
          </cell>
          <cell r="C14867" t="str">
            <v>HANDICAP</v>
          </cell>
          <cell r="I14867" t="str">
            <v>Ture</v>
          </cell>
          <cell r="V14867">
            <v>36</v>
          </cell>
        </row>
        <row r="14868">
          <cell r="A14868" t="str">
            <v>SKIVE</v>
          </cell>
          <cell r="C14868" t="str">
            <v>HANDICAP</v>
          </cell>
          <cell r="I14868" t="str">
            <v>Rejselængde</v>
          </cell>
          <cell r="V14868">
            <v>834</v>
          </cell>
        </row>
        <row r="14869">
          <cell r="A14869" t="str">
            <v>SKIVE</v>
          </cell>
          <cell r="C14869" t="str">
            <v>HANDICAP</v>
          </cell>
          <cell r="I14869" t="str">
            <v>Passagerer</v>
          </cell>
          <cell r="V14869">
            <v>55</v>
          </cell>
        </row>
        <row r="14870">
          <cell r="A14870" t="str">
            <v>SKIVE</v>
          </cell>
          <cell r="C14870" t="str">
            <v>HANDICAP</v>
          </cell>
          <cell r="I14870" t="str">
            <v>Netto</v>
          </cell>
          <cell r="V14870">
            <v>8547.0499999999993</v>
          </cell>
        </row>
        <row r="14871">
          <cell r="A14871" t="str">
            <v>SKIVE</v>
          </cell>
          <cell r="C14871" t="str">
            <v>HANDICAP</v>
          </cell>
          <cell r="I14871" t="str">
            <v>Adm.omk</v>
          </cell>
          <cell r="V14871">
            <v>0</v>
          </cell>
        </row>
        <row r="14872">
          <cell r="A14872" t="str">
            <v>SKIVE</v>
          </cell>
          <cell r="C14872" t="str">
            <v>HANDICAP</v>
          </cell>
          <cell r="I14872" t="str">
            <v>EB</v>
          </cell>
          <cell r="V14872">
            <v>2772</v>
          </cell>
        </row>
        <row r="14873">
          <cell r="A14873" t="str">
            <v>SKIVE</v>
          </cell>
          <cell r="C14873" t="str">
            <v>HANDICAP</v>
          </cell>
          <cell r="I14873" t="str">
            <v>Ture</v>
          </cell>
          <cell r="V14873">
            <v>20</v>
          </cell>
        </row>
        <row r="14874">
          <cell r="A14874" t="str">
            <v>SKIVE</v>
          </cell>
          <cell r="C14874" t="str">
            <v>HANDICAP</v>
          </cell>
          <cell r="I14874" t="str">
            <v>Rejselængde</v>
          </cell>
          <cell r="V14874">
            <v>631</v>
          </cell>
        </row>
        <row r="14875">
          <cell r="A14875" t="str">
            <v>SKIVE</v>
          </cell>
          <cell r="C14875" t="str">
            <v>HANDICAP</v>
          </cell>
          <cell r="I14875" t="str">
            <v>Passagerer</v>
          </cell>
          <cell r="V14875">
            <v>24</v>
          </cell>
        </row>
        <row r="14876">
          <cell r="A14876" t="str">
            <v>SKIVE</v>
          </cell>
          <cell r="C14876" t="str">
            <v>HANDICAP</v>
          </cell>
          <cell r="I14876" t="str">
            <v>Netto</v>
          </cell>
          <cell r="V14876">
            <v>79029.710000000006</v>
          </cell>
        </row>
        <row r="14877">
          <cell r="A14877" t="str">
            <v>SKIVE</v>
          </cell>
          <cell r="C14877" t="str">
            <v>HANDICAP</v>
          </cell>
          <cell r="I14877" t="str">
            <v>Adm.omk</v>
          </cell>
          <cell r="V14877">
            <v>0</v>
          </cell>
        </row>
        <row r="14878">
          <cell r="A14878" t="str">
            <v>SKIVE</v>
          </cell>
          <cell r="C14878" t="str">
            <v>HANDICAP</v>
          </cell>
          <cell r="I14878" t="str">
            <v>EB</v>
          </cell>
          <cell r="V14878">
            <v>13914</v>
          </cell>
        </row>
        <row r="14879">
          <cell r="A14879" t="str">
            <v>SKIVE</v>
          </cell>
          <cell r="C14879" t="str">
            <v>HANDICAP</v>
          </cell>
          <cell r="I14879" t="str">
            <v>Ture</v>
          </cell>
          <cell r="V14879">
            <v>94</v>
          </cell>
        </row>
        <row r="14880">
          <cell r="A14880" t="str">
            <v>SKIVE</v>
          </cell>
          <cell r="C14880" t="str">
            <v>HANDICAP</v>
          </cell>
          <cell r="I14880" t="str">
            <v>Rejselængde</v>
          </cell>
          <cell r="V14880">
            <v>3014</v>
          </cell>
        </row>
        <row r="14881">
          <cell r="A14881" t="str">
            <v>SKIVE</v>
          </cell>
          <cell r="C14881" t="str">
            <v>HANDICAP</v>
          </cell>
          <cell r="I14881" t="str">
            <v>Passagerer</v>
          </cell>
          <cell r="V14881">
            <v>118</v>
          </cell>
        </row>
        <row r="14882">
          <cell r="A14882" t="str">
            <v>SKIVE</v>
          </cell>
          <cell r="C14882" t="str">
            <v>HANDICAP</v>
          </cell>
          <cell r="I14882" t="str">
            <v>Netto</v>
          </cell>
          <cell r="V14882">
            <v>18727.329999999998</v>
          </cell>
        </row>
        <row r="14883">
          <cell r="A14883" t="str">
            <v>SKIVE</v>
          </cell>
          <cell r="C14883" t="str">
            <v>HANDICAP</v>
          </cell>
          <cell r="I14883" t="str">
            <v>Adm.omk</v>
          </cell>
          <cell r="V14883">
            <v>0</v>
          </cell>
        </row>
        <row r="14884">
          <cell r="A14884" t="str">
            <v>SKIVE</v>
          </cell>
          <cell r="C14884" t="str">
            <v>HANDICAP</v>
          </cell>
          <cell r="I14884" t="str">
            <v>EB</v>
          </cell>
          <cell r="V14884">
            <v>8101</v>
          </cell>
        </row>
        <row r="14885">
          <cell r="A14885" t="str">
            <v>SKIVE</v>
          </cell>
          <cell r="C14885" t="str">
            <v>HANDICAP</v>
          </cell>
          <cell r="I14885" t="str">
            <v>Ture</v>
          </cell>
          <cell r="V14885">
            <v>42</v>
          </cell>
        </row>
        <row r="14886">
          <cell r="A14886" t="str">
            <v>SKIVE</v>
          </cell>
          <cell r="C14886" t="str">
            <v>HANDICAP</v>
          </cell>
          <cell r="I14886" t="str">
            <v>Rejselængde</v>
          </cell>
          <cell r="V14886">
            <v>1925</v>
          </cell>
        </row>
        <row r="14887">
          <cell r="A14887" t="str">
            <v>SKIVE</v>
          </cell>
          <cell r="C14887" t="str">
            <v>HANDICAP</v>
          </cell>
          <cell r="I14887" t="str">
            <v>Passagerer</v>
          </cell>
          <cell r="V14887">
            <v>48</v>
          </cell>
        </row>
        <row r="14888">
          <cell r="A14888" t="str">
            <v>SKIVE</v>
          </cell>
          <cell r="C14888" t="str">
            <v>HANDICAP</v>
          </cell>
          <cell r="I14888" t="str">
            <v>Netto</v>
          </cell>
          <cell r="V14888">
            <v>26599.95</v>
          </cell>
        </row>
        <row r="14889">
          <cell r="A14889" t="str">
            <v>SKIVE</v>
          </cell>
          <cell r="C14889" t="str">
            <v>HANDICAP</v>
          </cell>
          <cell r="I14889" t="str">
            <v>Adm.omk</v>
          </cell>
          <cell r="V14889">
            <v>0</v>
          </cell>
        </row>
        <row r="14890">
          <cell r="A14890" t="str">
            <v>SKIVE</v>
          </cell>
          <cell r="C14890" t="str">
            <v>HANDICAP</v>
          </cell>
          <cell r="I14890" t="str">
            <v>EB</v>
          </cell>
          <cell r="V14890">
            <v>3872</v>
          </cell>
        </row>
        <row r="14891">
          <cell r="A14891" t="str">
            <v>SKIVE</v>
          </cell>
          <cell r="C14891" t="str">
            <v>HANDICAP</v>
          </cell>
          <cell r="I14891" t="str">
            <v>Ture</v>
          </cell>
          <cell r="V14891">
            <v>37</v>
          </cell>
        </row>
        <row r="14892">
          <cell r="A14892" t="str">
            <v>SKIVE</v>
          </cell>
          <cell r="C14892" t="str">
            <v>HANDICAP</v>
          </cell>
          <cell r="I14892" t="str">
            <v>Rejselængde</v>
          </cell>
          <cell r="V14892">
            <v>988</v>
          </cell>
        </row>
        <row r="14893">
          <cell r="A14893" t="str">
            <v>SKIVE</v>
          </cell>
          <cell r="C14893" t="str">
            <v>HANDICAP</v>
          </cell>
          <cell r="I14893" t="str">
            <v>Passagerer</v>
          </cell>
          <cell r="V14893">
            <v>37</v>
          </cell>
        </row>
        <row r="14894">
          <cell r="A14894" t="str">
            <v>SKIVE</v>
          </cell>
          <cell r="C14894" t="str">
            <v>HANDICAP</v>
          </cell>
          <cell r="I14894" t="str">
            <v>Netto</v>
          </cell>
          <cell r="V14894">
            <v>4598.3100000000004</v>
          </cell>
        </row>
        <row r="14895">
          <cell r="A14895" t="str">
            <v>SKIVE</v>
          </cell>
          <cell r="C14895" t="str">
            <v>HANDICAP</v>
          </cell>
          <cell r="I14895" t="str">
            <v>Adm.omk</v>
          </cell>
          <cell r="V14895">
            <v>0</v>
          </cell>
        </row>
        <row r="14896">
          <cell r="A14896" t="str">
            <v>SKIVE</v>
          </cell>
          <cell r="C14896" t="str">
            <v>HANDICAP</v>
          </cell>
          <cell r="I14896" t="str">
            <v>EB</v>
          </cell>
          <cell r="V14896">
            <v>1442</v>
          </cell>
        </row>
        <row r="14897">
          <cell r="A14897" t="str">
            <v>SKIVE</v>
          </cell>
          <cell r="C14897" t="str">
            <v>HANDICAP</v>
          </cell>
          <cell r="I14897" t="str">
            <v>Ture</v>
          </cell>
          <cell r="V14897">
            <v>8</v>
          </cell>
        </row>
        <row r="14898">
          <cell r="A14898" t="str">
            <v>SKIVE</v>
          </cell>
          <cell r="C14898" t="str">
            <v>HANDICAP</v>
          </cell>
          <cell r="I14898" t="str">
            <v>Rejselængde</v>
          </cell>
          <cell r="V14898">
            <v>282</v>
          </cell>
        </row>
        <row r="14899">
          <cell r="A14899" t="str">
            <v>SKIVE</v>
          </cell>
          <cell r="C14899" t="str">
            <v>HANDICAP</v>
          </cell>
          <cell r="I14899" t="str">
            <v>Passagerer</v>
          </cell>
          <cell r="V14899">
            <v>13</v>
          </cell>
        </row>
        <row r="14900">
          <cell r="A14900" t="str">
            <v>STRUER</v>
          </cell>
          <cell r="C14900" t="str">
            <v>HANDICAP</v>
          </cell>
          <cell r="I14900" t="str">
            <v>Netto</v>
          </cell>
          <cell r="V14900">
            <v>2655.27</v>
          </cell>
        </row>
        <row r="14901">
          <cell r="A14901" t="str">
            <v>STRUER</v>
          </cell>
          <cell r="C14901" t="str">
            <v>HANDICAP</v>
          </cell>
          <cell r="I14901" t="str">
            <v>Adm.omk</v>
          </cell>
          <cell r="V14901">
            <v>0</v>
          </cell>
        </row>
        <row r="14902">
          <cell r="A14902" t="str">
            <v>STRUER</v>
          </cell>
          <cell r="C14902" t="str">
            <v>HANDICAP</v>
          </cell>
          <cell r="I14902" t="str">
            <v>EB</v>
          </cell>
          <cell r="V14902">
            <v>751</v>
          </cell>
        </row>
        <row r="14903">
          <cell r="A14903" t="str">
            <v>STRUER</v>
          </cell>
          <cell r="C14903" t="str">
            <v>HANDICAP</v>
          </cell>
          <cell r="I14903" t="str">
            <v>Ture</v>
          </cell>
          <cell r="V14903">
            <v>1</v>
          </cell>
        </row>
        <row r="14904">
          <cell r="A14904" t="str">
            <v>STRUER</v>
          </cell>
          <cell r="C14904" t="str">
            <v>HANDICAP</v>
          </cell>
          <cell r="I14904" t="str">
            <v>Rejselængde</v>
          </cell>
          <cell r="V14904">
            <v>127</v>
          </cell>
        </row>
        <row r="14905">
          <cell r="A14905" t="str">
            <v>STRUER</v>
          </cell>
          <cell r="C14905" t="str">
            <v>HANDICAP</v>
          </cell>
          <cell r="I14905" t="str">
            <v>Passagerer</v>
          </cell>
          <cell r="V14905">
            <v>1</v>
          </cell>
        </row>
        <row r="14906">
          <cell r="A14906" t="str">
            <v>STRUER</v>
          </cell>
          <cell r="C14906" t="str">
            <v>HANDICAP</v>
          </cell>
          <cell r="I14906" t="str">
            <v>Netto</v>
          </cell>
          <cell r="V14906">
            <v>651.84</v>
          </cell>
        </row>
        <row r="14907">
          <cell r="A14907" t="str">
            <v>STRUER</v>
          </cell>
          <cell r="C14907" t="str">
            <v>HANDICAP</v>
          </cell>
          <cell r="I14907" t="str">
            <v>Adm.omk</v>
          </cell>
          <cell r="V14907">
            <v>0</v>
          </cell>
        </row>
        <row r="14908">
          <cell r="A14908" t="str">
            <v>STRUER</v>
          </cell>
          <cell r="C14908" t="str">
            <v>HANDICAP</v>
          </cell>
          <cell r="I14908" t="str">
            <v>EB</v>
          </cell>
          <cell r="V14908">
            <v>634</v>
          </cell>
        </row>
        <row r="14909">
          <cell r="A14909" t="str">
            <v>STRUER</v>
          </cell>
          <cell r="C14909" t="str">
            <v>HANDICAP</v>
          </cell>
          <cell r="I14909" t="str">
            <v>Ture</v>
          </cell>
          <cell r="V14909">
            <v>1</v>
          </cell>
        </row>
        <row r="14910">
          <cell r="A14910" t="str">
            <v>STRUER</v>
          </cell>
          <cell r="C14910" t="str">
            <v>HANDICAP</v>
          </cell>
          <cell r="I14910" t="str">
            <v>Rejselængde</v>
          </cell>
          <cell r="V14910">
            <v>118</v>
          </cell>
        </row>
        <row r="14911">
          <cell r="A14911" t="str">
            <v>STRUER</v>
          </cell>
          <cell r="C14911" t="str">
            <v>HANDICAP</v>
          </cell>
          <cell r="I14911" t="str">
            <v>Passagerer</v>
          </cell>
          <cell r="V14911">
            <v>1</v>
          </cell>
        </row>
        <row r="14912">
          <cell r="A14912" t="str">
            <v>STRUER</v>
          </cell>
          <cell r="C14912" t="str">
            <v>HANDICAP</v>
          </cell>
          <cell r="I14912" t="str">
            <v>Netto</v>
          </cell>
          <cell r="V14912">
            <v>296.83999999999997</v>
          </cell>
        </row>
        <row r="14913">
          <cell r="A14913" t="str">
            <v>STRUER</v>
          </cell>
          <cell r="C14913" t="str">
            <v>HANDICAP</v>
          </cell>
          <cell r="I14913" t="str">
            <v>Adm.omk</v>
          </cell>
          <cell r="V14913">
            <v>0</v>
          </cell>
        </row>
        <row r="14914">
          <cell r="A14914" t="str">
            <v>STRUER</v>
          </cell>
          <cell r="C14914" t="str">
            <v>HANDICAP</v>
          </cell>
          <cell r="I14914" t="str">
            <v>EB</v>
          </cell>
          <cell r="V14914">
            <v>41</v>
          </cell>
        </row>
        <row r="14915">
          <cell r="A14915" t="str">
            <v>STRUER</v>
          </cell>
          <cell r="C14915" t="str">
            <v>HANDICAP</v>
          </cell>
          <cell r="I14915" t="str">
            <v>Ture</v>
          </cell>
          <cell r="V14915">
            <v>1</v>
          </cell>
        </row>
        <row r="14916">
          <cell r="A14916" t="str">
            <v>STRUER</v>
          </cell>
          <cell r="C14916" t="str">
            <v>HANDICAP</v>
          </cell>
          <cell r="I14916" t="str">
            <v>Rejselængde</v>
          </cell>
          <cell r="V14916">
            <v>2</v>
          </cell>
        </row>
        <row r="14917">
          <cell r="A14917" t="str">
            <v>STRUER</v>
          </cell>
          <cell r="C14917" t="str">
            <v>HANDICAP</v>
          </cell>
          <cell r="I14917" t="str">
            <v>Passagerer</v>
          </cell>
          <cell r="V14917">
            <v>1</v>
          </cell>
        </row>
        <row r="14918">
          <cell r="A14918" t="str">
            <v>STRUER</v>
          </cell>
          <cell r="C14918" t="str">
            <v>HANDICAP</v>
          </cell>
          <cell r="I14918" t="str">
            <v>Netto</v>
          </cell>
          <cell r="V14918">
            <v>977.74</v>
          </cell>
        </row>
        <row r="14919">
          <cell r="A14919" t="str">
            <v>STRUER</v>
          </cell>
          <cell r="C14919" t="str">
            <v>HANDICAP</v>
          </cell>
          <cell r="I14919" t="str">
            <v>Adm.omk</v>
          </cell>
          <cell r="V14919">
            <v>0</v>
          </cell>
        </row>
        <row r="14920">
          <cell r="A14920" t="str">
            <v>STRUER</v>
          </cell>
          <cell r="C14920" t="str">
            <v>HANDICAP</v>
          </cell>
          <cell r="I14920" t="str">
            <v>EB</v>
          </cell>
          <cell r="V14920">
            <v>426</v>
          </cell>
        </row>
        <row r="14921">
          <cell r="A14921" t="str">
            <v>STRUER</v>
          </cell>
          <cell r="C14921" t="str">
            <v>HANDICAP</v>
          </cell>
          <cell r="I14921" t="str">
            <v>Ture</v>
          </cell>
          <cell r="V14921">
            <v>1</v>
          </cell>
        </row>
        <row r="14922">
          <cell r="A14922" t="str">
            <v>STRUER</v>
          </cell>
          <cell r="C14922" t="str">
            <v>HANDICAP</v>
          </cell>
          <cell r="I14922" t="str">
            <v>Rejselængde</v>
          </cell>
          <cell r="V14922">
            <v>102</v>
          </cell>
        </row>
        <row r="14923">
          <cell r="A14923" t="str">
            <v>STRUER</v>
          </cell>
          <cell r="C14923" t="str">
            <v>HANDICAP</v>
          </cell>
          <cell r="I14923" t="str">
            <v>Passagerer</v>
          </cell>
          <cell r="V14923">
            <v>1</v>
          </cell>
        </row>
        <row r="14924">
          <cell r="A14924" t="str">
            <v>STRUER</v>
          </cell>
          <cell r="C14924" t="str">
            <v>HANDICAP</v>
          </cell>
          <cell r="I14924" t="str">
            <v>Netto</v>
          </cell>
          <cell r="V14924">
            <v>446.42</v>
          </cell>
        </row>
        <row r="14925">
          <cell r="A14925" t="str">
            <v>STRUER</v>
          </cell>
          <cell r="C14925" t="str">
            <v>HANDICAP</v>
          </cell>
          <cell r="I14925" t="str">
            <v>Adm.omk</v>
          </cell>
          <cell r="V14925">
            <v>0</v>
          </cell>
        </row>
        <row r="14926">
          <cell r="A14926" t="str">
            <v>STRUER</v>
          </cell>
          <cell r="C14926" t="str">
            <v>HANDICAP</v>
          </cell>
          <cell r="I14926" t="str">
            <v>EB</v>
          </cell>
          <cell r="V14926">
            <v>800</v>
          </cell>
        </row>
        <row r="14927">
          <cell r="A14927" t="str">
            <v>STRUER</v>
          </cell>
          <cell r="C14927" t="str">
            <v>HANDICAP</v>
          </cell>
          <cell r="I14927" t="str">
            <v>Ture</v>
          </cell>
          <cell r="V14927">
            <v>2</v>
          </cell>
        </row>
        <row r="14928">
          <cell r="A14928" t="str">
            <v>STRUER</v>
          </cell>
          <cell r="C14928" t="str">
            <v>HANDICAP</v>
          </cell>
          <cell r="I14928" t="str">
            <v>Rejselængde</v>
          </cell>
          <cell r="V14928">
            <v>200</v>
          </cell>
        </row>
        <row r="14929">
          <cell r="A14929" t="str">
            <v>STRUER</v>
          </cell>
          <cell r="C14929" t="str">
            <v>HANDICAP</v>
          </cell>
          <cell r="I14929" t="str">
            <v>Passagerer</v>
          </cell>
          <cell r="V14929">
            <v>2</v>
          </cell>
        </row>
        <row r="14930">
          <cell r="A14930" t="str">
            <v>STRUER</v>
          </cell>
          <cell r="C14930" t="str">
            <v>HANDICAP</v>
          </cell>
          <cell r="I14930" t="str">
            <v>Netto</v>
          </cell>
          <cell r="V14930">
            <v>635.4</v>
          </cell>
        </row>
        <row r="14931">
          <cell r="A14931" t="str">
            <v>STRUER</v>
          </cell>
          <cell r="C14931" t="str">
            <v>HANDICAP</v>
          </cell>
          <cell r="I14931" t="str">
            <v>Adm.omk</v>
          </cell>
          <cell r="V14931">
            <v>0</v>
          </cell>
        </row>
        <row r="14932">
          <cell r="A14932" t="str">
            <v>STRUER</v>
          </cell>
          <cell r="C14932" t="str">
            <v>HANDICAP</v>
          </cell>
          <cell r="I14932" t="str">
            <v>EB</v>
          </cell>
          <cell r="V14932">
            <v>396</v>
          </cell>
        </row>
        <row r="14933">
          <cell r="A14933" t="str">
            <v>STRUER</v>
          </cell>
          <cell r="C14933" t="str">
            <v>HANDICAP</v>
          </cell>
          <cell r="I14933" t="str">
            <v>Ture</v>
          </cell>
          <cell r="V14933">
            <v>1</v>
          </cell>
        </row>
        <row r="14934">
          <cell r="A14934" t="str">
            <v>STRUER</v>
          </cell>
          <cell r="C14934" t="str">
            <v>HANDICAP</v>
          </cell>
          <cell r="I14934" t="str">
            <v>Rejselængde</v>
          </cell>
          <cell r="V14934">
            <v>99</v>
          </cell>
        </row>
        <row r="14935">
          <cell r="A14935" t="str">
            <v>STRUER</v>
          </cell>
          <cell r="C14935" t="str">
            <v>HANDICAP</v>
          </cell>
          <cell r="I14935" t="str">
            <v>Passagerer</v>
          </cell>
          <cell r="V14935">
            <v>1</v>
          </cell>
        </row>
        <row r="14936">
          <cell r="A14936" t="str">
            <v>STRUER</v>
          </cell>
          <cell r="C14936" t="str">
            <v>HANDICAP</v>
          </cell>
          <cell r="I14936" t="str">
            <v>Netto</v>
          </cell>
          <cell r="V14936">
            <v>1260.06</v>
          </cell>
        </row>
        <row r="14937">
          <cell r="A14937" t="str">
            <v>STRUER</v>
          </cell>
          <cell r="C14937" t="str">
            <v>HANDICAP</v>
          </cell>
          <cell r="I14937" t="str">
            <v>Adm.omk</v>
          </cell>
          <cell r="V14937">
            <v>0</v>
          </cell>
        </row>
        <row r="14938">
          <cell r="A14938" t="str">
            <v>STRUER</v>
          </cell>
          <cell r="C14938" t="str">
            <v>HANDICAP</v>
          </cell>
          <cell r="I14938" t="str">
            <v>EB</v>
          </cell>
          <cell r="V14938">
            <v>484</v>
          </cell>
        </row>
        <row r="14939">
          <cell r="A14939" t="str">
            <v>STRUER</v>
          </cell>
          <cell r="C14939" t="str">
            <v>HANDICAP</v>
          </cell>
          <cell r="I14939" t="str">
            <v>Ture</v>
          </cell>
          <cell r="V14939">
            <v>1</v>
          </cell>
        </row>
        <row r="14940">
          <cell r="A14940" t="str">
            <v>STRUER</v>
          </cell>
          <cell r="C14940" t="str">
            <v>HANDICAP</v>
          </cell>
          <cell r="I14940" t="str">
            <v>Rejselængde</v>
          </cell>
          <cell r="V14940">
            <v>107</v>
          </cell>
        </row>
        <row r="14941">
          <cell r="A14941" t="str">
            <v>STRUER</v>
          </cell>
          <cell r="C14941" t="str">
            <v>HANDICAP</v>
          </cell>
          <cell r="I14941" t="str">
            <v>Passagerer</v>
          </cell>
          <cell r="V14941">
            <v>1</v>
          </cell>
        </row>
        <row r="14942">
          <cell r="A14942" t="str">
            <v>STRUER</v>
          </cell>
          <cell r="C14942" t="str">
            <v>HANDICAP</v>
          </cell>
          <cell r="I14942" t="str">
            <v>Netto</v>
          </cell>
          <cell r="V14942">
            <v>726.2</v>
          </cell>
        </row>
        <row r="14943">
          <cell r="A14943" t="str">
            <v>STRUER</v>
          </cell>
          <cell r="C14943" t="str">
            <v>HANDICAP</v>
          </cell>
          <cell r="I14943" t="str">
            <v>Adm.omk</v>
          </cell>
          <cell r="V14943">
            <v>0</v>
          </cell>
        </row>
        <row r="14944">
          <cell r="A14944" t="str">
            <v>STRUER</v>
          </cell>
          <cell r="C14944" t="str">
            <v>HANDICAP</v>
          </cell>
          <cell r="I14944" t="str">
            <v>EB</v>
          </cell>
          <cell r="V14944">
            <v>376</v>
          </cell>
        </row>
        <row r="14945">
          <cell r="A14945" t="str">
            <v>STRUER</v>
          </cell>
          <cell r="C14945" t="str">
            <v>HANDICAP</v>
          </cell>
          <cell r="I14945" t="str">
            <v>Ture</v>
          </cell>
          <cell r="V14945">
            <v>1</v>
          </cell>
        </row>
        <row r="14946">
          <cell r="A14946" t="str">
            <v>STRUER</v>
          </cell>
          <cell r="C14946" t="str">
            <v>HANDICAP</v>
          </cell>
          <cell r="I14946" t="str">
            <v>Rejselængde</v>
          </cell>
          <cell r="V14946">
            <v>94</v>
          </cell>
        </row>
        <row r="14947">
          <cell r="A14947" t="str">
            <v>STRUER</v>
          </cell>
          <cell r="C14947" t="str">
            <v>HANDICAP</v>
          </cell>
          <cell r="I14947" t="str">
            <v>Passagerer</v>
          </cell>
          <cell r="V14947">
            <v>1</v>
          </cell>
        </row>
        <row r="14948">
          <cell r="A14948" t="str">
            <v>STRUER</v>
          </cell>
          <cell r="C14948" t="str">
            <v>HANDICAP</v>
          </cell>
          <cell r="I14948" t="str">
            <v>Netto</v>
          </cell>
          <cell r="V14948">
            <v>-77.48</v>
          </cell>
        </row>
        <row r="14949">
          <cell r="A14949" t="str">
            <v>STRUER</v>
          </cell>
          <cell r="C14949" t="str">
            <v>HANDICAP</v>
          </cell>
          <cell r="I14949" t="str">
            <v>Adm.omk</v>
          </cell>
          <cell r="V14949">
            <v>0</v>
          </cell>
        </row>
        <row r="14950">
          <cell r="A14950" t="str">
            <v>STRUER</v>
          </cell>
          <cell r="C14950" t="str">
            <v>HANDICAP</v>
          </cell>
          <cell r="I14950" t="str">
            <v>EB</v>
          </cell>
          <cell r="V14950">
            <v>1736</v>
          </cell>
        </row>
        <row r="14951">
          <cell r="A14951" t="str">
            <v>STRUER</v>
          </cell>
          <cell r="C14951" t="str">
            <v>HANDICAP</v>
          </cell>
          <cell r="I14951" t="str">
            <v>Ture</v>
          </cell>
          <cell r="V14951">
            <v>2</v>
          </cell>
        </row>
        <row r="14952">
          <cell r="A14952" t="str">
            <v>STRUER</v>
          </cell>
          <cell r="C14952" t="str">
            <v>HANDICAP</v>
          </cell>
          <cell r="I14952" t="str">
            <v>Rejselængde</v>
          </cell>
          <cell r="V14952">
            <v>272</v>
          </cell>
        </row>
        <row r="14953">
          <cell r="A14953" t="str">
            <v>STRUER</v>
          </cell>
          <cell r="C14953" t="str">
            <v>HANDICAP</v>
          </cell>
          <cell r="I14953" t="str">
            <v>Passagerer</v>
          </cell>
          <cell r="V14953">
            <v>2</v>
          </cell>
        </row>
        <row r="14954">
          <cell r="A14954" t="str">
            <v>STRUER</v>
          </cell>
          <cell r="C14954" t="str">
            <v>HANDICAP</v>
          </cell>
          <cell r="I14954" t="str">
            <v>Netto</v>
          </cell>
          <cell r="V14954">
            <v>3955.45</v>
          </cell>
        </row>
        <row r="14955">
          <cell r="A14955" t="str">
            <v>STRUER</v>
          </cell>
          <cell r="C14955" t="str">
            <v>HANDICAP</v>
          </cell>
          <cell r="I14955" t="str">
            <v>Adm.omk</v>
          </cell>
          <cell r="V14955">
            <v>0</v>
          </cell>
        </row>
        <row r="14956">
          <cell r="A14956" t="str">
            <v>STRUER</v>
          </cell>
          <cell r="C14956" t="str">
            <v>HANDICAP</v>
          </cell>
          <cell r="I14956" t="str">
            <v>EB</v>
          </cell>
          <cell r="V14956">
            <v>1753</v>
          </cell>
        </row>
        <row r="14957">
          <cell r="A14957" t="str">
            <v>STRUER</v>
          </cell>
          <cell r="C14957" t="str">
            <v>HANDICAP</v>
          </cell>
          <cell r="I14957" t="str">
            <v>Ture</v>
          </cell>
          <cell r="V14957">
            <v>4</v>
          </cell>
        </row>
        <row r="14958">
          <cell r="A14958" t="str">
            <v>STRUER</v>
          </cell>
          <cell r="C14958" t="str">
            <v>HANDICAP</v>
          </cell>
          <cell r="I14958" t="str">
            <v>Rejselængde</v>
          </cell>
          <cell r="V14958">
            <v>412</v>
          </cell>
        </row>
        <row r="14959">
          <cell r="A14959" t="str">
            <v>STRUER</v>
          </cell>
          <cell r="C14959" t="str">
            <v>HANDICAP</v>
          </cell>
          <cell r="I14959" t="str">
            <v>Passagerer</v>
          </cell>
          <cell r="V14959">
            <v>4</v>
          </cell>
        </row>
        <row r="14960">
          <cell r="A14960" t="str">
            <v>STRUER</v>
          </cell>
          <cell r="C14960" t="str">
            <v>HANDICAP</v>
          </cell>
          <cell r="I14960" t="str">
            <v>Netto</v>
          </cell>
          <cell r="V14960">
            <v>6933.6100000000006</v>
          </cell>
        </row>
        <row r="14961">
          <cell r="A14961" t="str">
            <v>STRUER</v>
          </cell>
          <cell r="C14961" t="str">
            <v>HANDICAP</v>
          </cell>
          <cell r="I14961" t="str">
            <v>Adm.omk</v>
          </cell>
          <cell r="V14961">
            <v>0</v>
          </cell>
        </row>
        <row r="14962">
          <cell r="A14962" t="str">
            <v>STRUER</v>
          </cell>
          <cell r="C14962" t="str">
            <v>HANDICAP</v>
          </cell>
          <cell r="I14962" t="str">
            <v>EB</v>
          </cell>
          <cell r="V14962">
            <v>1826</v>
          </cell>
        </row>
        <row r="14963">
          <cell r="A14963" t="str">
            <v>STRUER</v>
          </cell>
          <cell r="C14963" t="str">
            <v>HANDICAP</v>
          </cell>
          <cell r="I14963" t="str">
            <v>Ture</v>
          </cell>
          <cell r="V14963">
            <v>10</v>
          </cell>
        </row>
        <row r="14964">
          <cell r="A14964" t="str">
            <v>STRUER</v>
          </cell>
          <cell r="C14964" t="str">
            <v>HANDICAP</v>
          </cell>
          <cell r="I14964" t="str">
            <v>Rejselængde</v>
          </cell>
          <cell r="V14964">
            <v>410</v>
          </cell>
        </row>
        <row r="14965">
          <cell r="A14965" t="str">
            <v>STRUER</v>
          </cell>
          <cell r="C14965" t="str">
            <v>HANDICAP</v>
          </cell>
          <cell r="I14965" t="str">
            <v>Passagerer</v>
          </cell>
          <cell r="V14965">
            <v>18</v>
          </cell>
        </row>
        <row r="14966">
          <cell r="A14966" t="str">
            <v>STRUER</v>
          </cell>
          <cell r="C14966" t="str">
            <v>HANDICAP</v>
          </cell>
          <cell r="I14966" t="str">
            <v>Netto</v>
          </cell>
          <cell r="V14966">
            <v>2545.15</v>
          </cell>
        </row>
        <row r="14967">
          <cell r="A14967" t="str">
            <v>STRUER</v>
          </cell>
          <cell r="C14967" t="str">
            <v>HANDICAP</v>
          </cell>
          <cell r="I14967" t="str">
            <v>Adm.omk</v>
          </cell>
          <cell r="V14967">
            <v>0</v>
          </cell>
        </row>
        <row r="14968">
          <cell r="A14968" t="str">
            <v>STRUER</v>
          </cell>
          <cell r="C14968" t="str">
            <v>HANDICAP</v>
          </cell>
          <cell r="I14968" t="str">
            <v>EB</v>
          </cell>
          <cell r="V14968">
            <v>888</v>
          </cell>
        </row>
        <row r="14969">
          <cell r="A14969" t="str">
            <v>STRUER</v>
          </cell>
          <cell r="C14969" t="str">
            <v>HANDICAP</v>
          </cell>
          <cell r="I14969" t="str">
            <v>Ture</v>
          </cell>
          <cell r="V14969">
            <v>6</v>
          </cell>
        </row>
        <row r="14970">
          <cell r="A14970" t="str">
            <v>STRUER</v>
          </cell>
          <cell r="C14970" t="str">
            <v>HANDICAP</v>
          </cell>
          <cell r="I14970" t="str">
            <v>Rejselængde</v>
          </cell>
          <cell r="V14970">
            <v>222</v>
          </cell>
        </row>
        <row r="14971">
          <cell r="A14971" t="str">
            <v>STRUER</v>
          </cell>
          <cell r="C14971" t="str">
            <v>HANDICAP</v>
          </cell>
          <cell r="I14971" t="str">
            <v>Passagerer</v>
          </cell>
          <cell r="V14971">
            <v>6</v>
          </cell>
        </row>
        <row r="14972">
          <cell r="A14972" t="str">
            <v>STRUER</v>
          </cell>
          <cell r="C14972" t="str">
            <v>HANDICAP</v>
          </cell>
          <cell r="I14972" t="str">
            <v>Netto</v>
          </cell>
          <cell r="V14972">
            <v>2246.8000000000002</v>
          </cell>
        </row>
        <row r="14973">
          <cell r="A14973" t="str">
            <v>STRUER</v>
          </cell>
          <cell r="C14973" t="str">
            <v>HANDICAP</v>
          </cell>
          <cell r="I14973" t="str">
            <v>Adm.omk</v>
          </cell>
          <cell r="V14973">
            <v>0</v>
          </cell>
        </row>
        <row r="14974">
          <cell r="A14974" t="str">
            <v>STRUER</v>
          </cell>
          <cell r="C14974" t="str">
            <v>HANDICAP</v>
          </cell>
          <cell r="I14974" t="str">
            <v>EB</v>
          </cell>
          <cell r="V14974">
            <v>686</v>
          </cell>
        </row>
        <row r="14975">
          <cell r="A14975" t="str">
            <v>STRUER</v>
          </cell>
          <cell r="C14975" t="str">
            <v>HANDICAP</v>
          </cell>
          <cell r="I14975" t="str">
            <v>Ture</v>
          </cell>
          <cell r="V14975">
            <v>3</v>
          </cell>
        </row>
        <row r="14976">
          <cell r="A14976" t="str">
            <v>STRUER</v>
          </cell>
          <cell r="C14976" t="str">
            <v>HANDICAP</v>
          </cell>
          <cell r="I14976" t="str">
            <v>Rejselængde</v>
          </cell>
          <cell r="V14976">
            <v>139</v>
          </cell>
        </row>
        <row r="14977">
          <cell r="A14977" t="str">
            <v>STRUER</v>
          </cell>
          <cell r="C14977" t="str">
            <v>HANDICAP</v>
          </cell>
          <cell r="I14977" t="str">
            <v>Passagerer</v>
          </cell>
          <cell r="V14977">
            <v>4</v>
          </cell>
        </row>
        <row r="14978">
          <cell r="A14978" t="str">
            <v>STRUER</v>
          </cell>
          <cell r="C14978" t="str">
            <v>HANDICAP</v>
          </cell>
          <cell r="I14978" t="str">
            <v>Netto</v>
          </cell>
          <cell r="V14978">
            <v>6767.97</v>
          </cell>
        </row>
        <row r="14979">
          <cell r="A14979" t="str">
            <v>STRUER</v>
          </cell>
          <cell r="C14979" t="str">
            <v>HANDICAP</v>
          </cell>
          <cell r="I14979" t="str">
            <v>Adm.omk</v>
          </cell>
          <cell r="V14979">
            <v>0</v>
          </cell>
        </row>
        <row r="14980">
          <cell r="A14980" t="str">
            <v>STRUER</v>
          </cell>
          <cell r="C14980" t="str">
            <v>HANDICAP</v>
          </cell>
          <cell r="I14980" t="str">
            <v>EB</v>
          </cell>
          <cell r="V14980">
            <v>2264</v>
          </cell>
        </row>
        <row r="14981">
          <cell r="A14981" t="str">
            <v>STRUER</v>
          </cell>
          <cell r="C14981" t="str">
            <v>HANDICAP</v>
          </cell>
          <cell r="I14981" t="str">
            <v>Ture</v>
          </cell>
          <cell r="V14981">
            <v>15</v>
          </cell>
        </row>
        <row r="14982">
          <cell r="A14982" t="str">
            <v>STRUER</v>
          </cell>
          <cell r="C14982" t="str">
            <v>HANDICAP</v>
          </cell>
          <cell r="I14982" t="str">
            <v>Rejselængde</v>
          </cell>
          <cell r="V14982">
            <v>566</v>
          </cell>
        </row>
        <row r="14983">
          <cell r="A14983" t="str">
            <v>STRUER</v>
          </cell>
          <cell r="C14983" t="str">
            <v>HANDICAP</v>
          </cell>
          <cell r="I14983" t="str">
            <v>Passagerer</v>
          </cell>
          <cell r="V14983">
            <v>15</v>
          </cell>
        </row>
        <row r="14984">
          <cell r="A14984" t="str">
            <v>STRUER</v>
          </cell>
          <cell r="C14984" t="str">
            <v>HANDICAP</v>
          </cell>
          <cell r="I14984" t="str">
            <v>Netto</v>
          </cell>
          <cell r="V14984">
            <v>533.5</v>
          </cell>
        </row>
        <row r="14985">
          <cell r="A14985" t="str">
            <v>STRUER</v>
          </cell>
          <cell r="C14985" t="str">
            <v>HANDICAP</v>
          </cell>
          <cell r="I14985" t="str">
            <v>Adm.omk</v>
          </cell>
          <cell r="V14985">
            <v>0</v>
          </cell>
        </row>
        <row r="14986">
          <cell r="A14986" t="str">
            <v>STRUER</v>
          </cell>
          <cell r="C14986" t="str">
            <v>HANDICAP</v>
          </cell>
          <cell r="I14986" t="str">
            <v>EB</v>
          </cell>
          <cell r="V14986">
            <v>368</v>
          </cell>
        </row>
        <row r="14987">
          <cell r="A14987" t="str">
            <v>STRUER</v>
          </cell>
          <cell r="C14987" t="str">
            <v>HANDICAP</v>
          </cell>
          <cell r="I14987" t="str">
            <v>Ture</v>
          </cell>
          <cell r="V14987">
            <v>2</v>
          </cell>
        </row>
        <row r="14988">
          <cell r="A14988" t="str">
            <v>STRUER</v>
          </cell>
          <cell r="C14988" t="str">
            <v>HANDICAP</v>
          </cell>
          <cell r="I14988" t="str">
            <v>Rejselængde</v>
          </cell>
          <cell r="V14988">
            <v>92</v>
          </cell>
        </row>
        <row r="14989">
          <cell r="A14989" t="str">
            <v>STRUER</v>
          </cell>
          <cell r="C14989" t="str">
            <v>HANDICAP</v>
          </cell>
          <cell r="I14989" t="str">
            <v>Passagerer</v>
          </cell>
          <cell r="V14989">
            <v>2</v>
          </cell>
        </row>
        <row r="14990">
          <cell r="A14990" t="str">
            <v>STRUER</v>
          </cell>
          <cell r="C14990" t="str">
            <v>HANDICAP</v>
          </cell>
          <cell r="I14990" t="str">
            <v>Netto</v>
          </cell>
          <cell r="V14990">
            <v>46664.130000000005</v>
          </cell>
        </row>
        <row r="14991">
          <cell r="A14991" t="str">
            <v>STRUER</v>
          </cell>
          <cell r="C14991" t="str">
            <v>HANDICAP</v>
          </cell>
          <cell r="I14991" t="str">
            <v>Adm.omk</v>
          </cell>
          <cell r="V14991">
            <v>0</v>
          </cell>
        </row>
        <row r="14992">
          <cell r="A14992" t="str">
            <v>STRUER</v>
          </cell>
          <cell r="C14992" t="str">
            <v>HANDICAP</v>
          </cell>
          <cell r="I14992" t="str">
            <v>EB</v>
          </cell>
          <cell r="V14992">
            <v>4838</v>
          </cell>
        </row>
        <row r="14993">
          <cell r="A14993" t="str">
            <v>STRUER</v>
          </cell>
          <cell r="C14993" t="str">
            <v>HANDICAP</v>
          </cell>
          <cell r="I14993" t="str">
            <v>Ture</v>
          </cell>
          <cell r="V14993">
            <v>82</v>
          </cell>
        </row>
        <row r="14994">
          <cell r="A14994" t="str">
            <v>STRUER</v>
          </cell>
          <cell r="C14994" t="str">
            <v>HANDICAP</v>
          </cell>
          <cell r="I14994" t="str">
            <v>Rejselængde</v>
          </cell>
          <cell r="V14994">
            <v>1104</v>
          </cell>
        </row>
        <row r="14995">
          <cell r="A14995" t="str">
            <v>STRUER</v>
          </cell>
          <cell r="C14995" t="str">
            <v>HANDICAP</v>
          </cell>
          <cell r="I14995" t="str">
            <v>Passagerer</v>
          </cell>
          <cell r="V14995">
            <v>98</v>
          </cell>
        </row>
        <row r="14996">
          <cell r="A14996" t="str">
            <v>STRUER</v>
          </cell>
          <cell r="C14996" t="str">
            <v>HANDICAP</v>
          </cell>
          <cell r="I14996" t="str">
            <v>Netto</v>
          </cell>
          <cell r="V14996">
            <v>39494.639999999999</v>
          </cell>
        </row>
        <row r="14997">
          <cell r="A14997" t="str">
            <v>STRUER</v>
          </cell>
          <cell r="C14997" t="str">
            <v>HANDICAP</v>
          </cell>
          <cell r="I14997" t="str">
            <v>Adm.omk</v>
          </cell>
          <cell r="V14997">
            <v>0</v>
          </cell>
        </row>
        <row r="14998">
          <cell r="A14998" t="str">
            <v>STRUER</v>
          </cell>
          <cell r="C14998" t="str">
            <v>HANDICAP</v>
          </cell>
          <cell r="I14998" t="str">
            <v>EB</v>
          </cell>
          <cell r="V14998">
            <v>4836</v>
          </cell>
        </row>
        <row r="14999">
          <cell r="A14999" t="str">
            <v>STRUER</v>
          </cell>
          <cell r="C14999" t="str">
            <v>HANDICAP</v>
          </cell>
          <cell r="I14999" t="str">
            <v>Ture</v>
          </cell>
          <cell r="V14999">
            <v>78</v>
          </cell>
        </row>
        <row r="15000">
          <cell r="A15000" t="str">
            <v>STRUER</v>
          </cell>
          <cell r="C15000" t="str">
            <v>HANDICAP</v>
          </cell>
          <cell r="I15000" t="str">
            <v>Rejselængde</v>
          </cell>
          <cell r="V15000">
            <v>1159</v>
          </cell>
        </row>
        <row r="15001">
          <cell r="A15001" t="str">
            <v>STRUER</v>
          </cell>
          <cell r="C15001" t="str">
            <v>HANDICAP</v>
          </cell>
          <cell r="I15001" t="str">
            <v>Passagerer</v>
          </cell>
          <cell r="V15001">
            <v>84</v>
          </cell>
        </row>
        <row r="15002">
          <cell r="A15002" t="str">
            <v>STRUER</v>
          </cell>
          <cell r="C15002" t="str">
            <v>HANDICAP</v>
          </cell>
          <cell r="I15002" t="str">
            <v>Netto</v>
          </cell>
          <cell r="V15002">
            <v>52136.92</v>
          </cell>
        </row>
        <row r="15003">
          <cell r="A15003" t="str">
            <v>STRUER</v>
          </cell>
          <cell r="C15003" t="str">
            <v>HANDICAP</v>
          </cell>
          <cell r="I15003" t="str">
            <v>Adm.omk</v>
          </cell>
          <cell r="V15003">
            <v>0</v>
          </cell>
        </row>
        <row r="15004">
          <cell r="A15004" t="str">
            <v>STRUER</v>
          </cell>
          <cell r="C15004" t="str">
            <v>HANDICAP</v>
          </cell>
          <cell r="I15004" t="str">
            <v>EB</v>
          </cell>
          <cell r="V15004">
            <v>6985</v>
          </cell>
        </row>
        <row r="15005">
          <cell r="A15005" t="str">
            <v>STRUER</v>
          </cell>
          <cell r="C15005" t="str">
            <v>HANDICAP</v>
          </cell>
          <cell r="I15005" t="str">
            <v>Ture</v>
          </cell>
          <cell r="V15005">
            <v>93</v>
          </cell>
        </row>
        <row r="15006">
          <cell r="A15006" t="str">
            <v>STRUER</v>
          </cell>
          <cell r="C15006" t="str">
            <v>HANDICAP</v>
          </cell>
          <cell r="I15006" t="str">
            <v>Rejselængde</v>
          </cell>
          <cell r="V15006">
            <v>1582</v>
          </cell>
        </row>
        <row r="15007">
          <cell r="A15007" t="str">
            <v>STRUER</v>
          </cell>
          <cell r="C15007" t="str">
            <v>HANDICAP</v>
          </cell>
          <cell r="I15007" t="str">
            <v>Passagerer</v>
          </cell>
          <cell r="V15007">
            <v>107</v>
          </cell>
        </row>
        <row r="15008">
          <cell r="A15008" t="str">
            <v>STRUER</v>
          </cell>
          <cell r="C15008" t="str">
            <v>HANDICAP</v>
          </cell>
          <cell r="I15008" t="str">
            <v>Netto</v>
          </cell>
          <cell r="V15008">
            <v>19748.730000000003</v>
          </cell>
        </row>
        <row r="15009">
          <cell r="A15009" t="str">
            <v>STRUER</v>
          </cell>
          <cell r="C15009" t="str">
            <v>HANDICAP</v>
          </cell>
          <cell r="I15009" t="str">
            <v>Adm.omk</v>
          </cell>
          <cell r="V15009">
            <v>0</v>
          </cell>
        </row>
        <row r="15010">
          <cell r="A15010" t="str">
            <v>STRUER</v>
          </cell>
          <cell r="C15010" t="str">
            <v>HANDICAP</v>
          </cell>
          <cell r="I15010" t="str">
            <v>EB</v>
          </cell>
          <cell r="V15010">
            <v>2762</v>
          </cell>
        </row>
        <row r="15011">
          <cell r="A15011" t="str">
            <v>STRUER</v>
          </cell>
          <cell r="C15011" t="str">
            <v>HANDICAP</v>
          </cell>
          <cell r="I15011" t="str">
            <v>Ture</v>
          </cell>
          <cell r="V15011">
            <v>37</v>
          </cell>
        </row>
        <row r="15012">
          <cell r="A15012" t="str">
            <v>STRUER</v>
          </cell>
          <cell r="C15012" t="str">
            <v>HANDICAP</v>
          </cell>
          <cell r="I15012" t="str">
            <v>Rejselængde</v>
          </cell>
          <cell r="V15012">
            <v>634</v>
          </cell>
        </row>
        <row r="15013">
          <cell r="A15013" t="str">
            <v>STRUER</v>
          </cell>
          <cell r="C15013" t="str">
            <v>HANDICAP</v>
          </cell>
          <cell r="I15013" t="str">
            <v>Passagerer</v>
          </cell>
          <cell r="V15013">
            <v>42</v>
          </cell>
        </row>
        <row r="15014">
          <cell r="A15014" t="str">
            <v>STRUER</v>
          </cell>
          <cell r="C15014" t="str">
            <v>HANDICAP</v>
          </cell>
          <cell r="I15014" t="str">
            <v>Netto</v>
          </cell>
          <cell r="V15014">
            <v>2888.55</v>
          </cell>
        </row>
        <row r="15015">
          <cell r="A15015" t="str">
            <v>STRUER</v>
          </cell>
          <cell r="C15015" t="str">
            <v>HANDICAP</v>
          </cell>
          <cell r="I15015" t="str">
            <v>Adm.omk</v>
          </cell>
          <cell r="V15015">
            <v>0</v>
          </cell>
        </row>
        <row r="15016">
          <cell r="A15016" t="str">
            <v>STRUER</v>
          </cell>
          <cell r="C15016" t="str">
            <v>HANDICAP</v>
          </cell>
          <cell r="I15016" t="str">
            <v>EB</v>
          </cell>
          <cell r="V15016">
            <v>790</v>
          </cell>
        </row>
        <row r="15017">
          <cell r="A15017" t="str">
            <v>STRUER</v>
          </cell>
          <cell r="C15017" t="str">
            <v>HANDICAP</v>
          </cell>
          <cell r="I15017" t="str">
            <v>Ture</v>
          </cell>
          <cell r="V15017">
            <v>5</v>
          </cell>
        </row>
        <row r="15018">
          <cell r="A15018" t="str">
            <v>STRUER</v>
          </cell>
          <cell r="C15018" t="str">
            <v>HANDICAP</v>
          </cell>
          <cell r="I15018" t="str">
            <v>Rejselængde</v>
          </cell>
          <cell r="V15018">
            <v>142</v>
          </cell>
        </row>
        <row r="15019">
          <cell r="A15019" t="str">
            <v>STRUER</v>
          </cell>
          <cell r="C15019" t="str">
            <v>HANDICAP</v>
          </cell>
          <cell r="I15019" t="str">
            <v>Passagerer</v>
          </cell>
          <cell r="V15019">
            <v>9</v>
          </cell>
        </row>
        <row r="15020">
          <cell r="A15020" t="str">
            <v>STRUER</v>
          </cell>
          <cell r="C15020" t="str">
            <v>HANDICAP</v>
          </cell>
          <cell r="I15020" t="str">
            <v>Netto</v>
          </cell>
          <cell r="V15020">
            <v>10658.07</v>
          </cell>
        </row>
        <row r="15021">
          <cell r="A15021" t="str">
            <v>STRUER</v>
          </cell>
          <cell r="C15021" t="str">
            <v>HANDICAP</v>
          </cell>
          <cell r="I15021" t="str">
            <v>Adm.omk</v>
          </cell>
          <cell r="V15021">
            <v>0</v>
          </cell>
        </row>
        <row r="15022">
          <cell r="A15022" t="str">
            <v>STRUER</v>
          </cell>
          <cell r="C15022" t="str">
            <v>HANDICAP</v>
          </cell>
          <cell r="I15022" t="str">
            <v>EB</v>
          </cell>
          <cell r="V15022">
            <v>1372</v>
          </cell>
        </row>
        <row r="15023">
          <cell r="A15023" t="str">
            <v>STRUER</v>
          </cell>
          <cell r="C15023" t="str">
            <v>HANDICAP</v>
          </cell>
          <cell r="I15023" t="str">
            <v>Ture</v>
          </cell>
          <cell r="V15023">
            <v>23</v>
          </cell>
        </row>
        <row r="15024">
          <cell r="A15024" t="str">
            <v>STRUER</v>
          </cell>
          <cell r="C15024" t="str">
            <v>HANDICAP</v>
          </cell>
          <cell r="I15024" t="str">
            <v>Rejselængde</v>
          </cell>
          <cell r="V15024">
            <v>310</v>
          </cell>
        </row>
        <row r="15025">
          <cell r="A15025" t="str">
            <v>STRUER</v>
          </cell>
          <cell r="C15025" t="str">
            <v>HANDICAP</v>
          </cell>
          <cell r="I15025" t="str">
            <v>Passagerer</v>
          </cell>
          <cell r="V15025">
            <v>29</v>
          </cell>
        </row>
        <row r="15026">
          <cell r="A15026" t="str">
            <v>STRUER</v>
          </cell>
          <cell r="C15026" t="str">
            <v>HANDICAP</v>
          </cell>
          <cell r="I15026" t="str">
            <v>Netto</v>
          </cell>
          <cell r="V15026">
            <v>1382.43</v>
          </cell>
        </row>
        <row r="15027">
          <cell r="A15027" t="str">
            <v>STRUER</v>
          </cell>
          <cell r="C15027" t="str">
            <v>HANDICAP</v>
          </cell>
          <cell r="I15027" t="str">
            <v>Adm.omk</v>
          </cell>
          <cell r="V15027">
            <v>0</v>
          </cell>
        </row>
        <row r="15028">
          <cell r="A15028" t="str">
            <v>STRUER</v>
          </cell>
          <cell r="C15028" t="str">
            <v>HANDICAP</v>
          </cell>
          <cell r="I15028" t="str">
            <v>EB</v>
          </cell>
          <cell r="V15028">
            <v>621</v>
          </cell>
        </row>
        <row r="15029">
          <cell r="A15029" t="str">
            <v>STRUER</v>
          </cell>
          <cell r="C15029" t="str">
            <v>HANDICAP</v>
          </cell>
          <cell r="I15029" t="str">
            <v>Ture</v>
          </cell>
          <cell r="V15029">
            <v>1</v>
          </cell>
        </row>
        <row r="15030">
          <cell r="A15030" t="str">
            <v>STRUER</v>
          </cell>
          <cell r="C15030" t="str">
            <v>HANDICAP</v>
          </cell>
          <cell r="I15030" t="str">
            <v>Rejselængde</v>
          </cell>
          <cell r="V15030">
            <v>117</v>
          </cell>
        </row>
        <row r="15031">
          <cell r="A15031" t="str">
            <v>STRUER</v>
          </cell>
          <cell r="C15031" t="str">
            <v>HANDICAP</v>
          </cell>
          <cell r="I15031" t="str">
            <v>Passagerer</v>
          </cell>
          <cell r="V15031">
            <v>1</v>
          </cell>
        </row>
        <row r="15032">
          <cell r="A15032" t="str">
            <v>STRUER</v>
          </cell>
          <cell r="C15032" t="str">
            <v>HANDICAP</v>
          </cell>
          <cell r="I15032" t="str">
            <v>Netto</v>
          </cell>
          <cell r="V15032">
            <v>316.19</v>
          </cell>
        </row>
        <row r="15033">
          <cell r="A15033" t="str">
            <v>STRUER</v>
          </cell>
          <cell r="C15033" t="str">
            <v>HANDICAP</v>
          </cell>
          <cell r="I15033" t="str">
            <v>Adm.omk</v>
          </cell>
          <cell r="V15033">
            <v>0</v>
          </cell>
        </row>
        <row r="15034">
          <cell r="A15034" t="str">
            <v>STRUER</v>
          </cell>
          <cell r="C15034" t="str">
            <v>HANDICAP</v>
          </cell>
          <cell r="I15034" t="str">
            <v>EB</v>
          </cell>
          <cell r="V15034">
            <v>472</v>
          </cell>
        </row>
        <row r="15035">
          <cell r="A15035" t="str">
            <v>STRUER</v>
          </cell>
          <cell r="C15035" t="str">
            <v>HANDICAP</v>
          </cell>
          <cell r="I15035" t="str">
            <v>Ture</v>
          </cell>
          <cell r="V15035">
            <v>2</v>
          </cell>
        </row>
        <row r="15036">
          <cell r="A15036" t="str">
            <v>STRUER</v>
          </cell>
          <cell r="C15036" t="str">
            <v>HANDICAP</v>
          </cell>
          <cell r="I15036" t="str">
            <v>Rejselængde</v>
          </cell>
          <cell r="V15036">
            <v>118</v>
          </cell>
        </row>
        <row r="15037">
          <cell r="A15037" t="str">
            <v>STRUER</v>
          </cell>
          <cell r="C15037" t="str">
            <v>HANDICAP</v>
          </cell>
          <cell r="I15037" t="str">
            <v>Passagerer</v>
          </cell>
          <cell r="V15037">
            <v>2</v>
          </cell>
        </row>
        <row r="15038">
          <cell r="A15038" t="str">
            <v>STRUER</v>
          </cell>
          <cell r="C15038" t="str">
            <v>HANDICAP</v>
          </cell>
          <cell r="I15038" t="str">
            <v>Netto</v>
          </cell>
          <cell r="V15038">
            <v>2172.36</v>
          </cell>
        </row>
        <row r="15039">
          <cell r="A15039" t="str">
            <v>STRUER</v>
          </cell>
          <cell r="C15039" t="str">
            <v>HANDICAP</v>
          </cell>
          <cell r="I15039" t="str">
            <v>Adm.omk</v>
          </cell>
          <cell r="V15039">
            <v>0</v>
          </cell>
        </row>
        <row r="15040">
          <cell r="A15040" t="str">
            <v>STRUER</v>
          </cell>
          <cell r="C15040" t="str">
            <v>HANDICAP</v>
          </cell>
          <cell r="I15040" t="str">
            <v>EB</v>
          </cell>
          <cell r="V15040">
            <v>608</v>
          </cell>
        </row>
        <row r="15041">
          <cell r="A15041" t="str">
            <v>STRUER</v>
          </cell>
          <cell r="C15041" t="str">
            <v>HANDICAP</v>
          </cell>
          <cell r="I15041" t="str">
            <v>Ture</v>
          </cell>
          <cell r="V15041">
            <v>1</v>
          </cell>
        </row>
        <row r="15042">
          <cell r="A15042" t="str">
            <v>STRUER</v>
          </cell>
          <cell r="C15042" t="str">
            <v>HANDICAP</v>
          </cell>
          <cell r="I15042" t="str">
            <v>Rejselængde</v>
          </cell>
          <cell r="V15042">
            <v>116</v>
          </cell>
        </row>
        <row r="15043">
          <cell r="A15043" t="str">
            <v>STRUER</v>
          </cell>
          <cell r="C15043" t="str">
            <v>HANDICAP</v>
          </cell>
          <cell r="I15043" t="str">
            <v>Passagerer</v>
          </cell>
          <cell r="V15043">
            <v>1</v>
          </cell>
        </row>
        <row r="15044">
          <cell r="A15044" t="str">
            <v>STRUER</v>
          </cell>
          <cell r="C15044" t="str">
            <v>HANDICAP</v>
          </cell>
          <cell r="I15044" t="str">
            <v>Netto</v>
          </cell>
          <cell r="V15044">
            <v>6008.7000000000007</v>
          </cell>
        </row>
        <row r="15045">
          <cell r="A15045" t="str">
            <v>STRUER</v>
          </cell>
          <cell r="C15045" t="str">
            <v>HANDICAP</v>
          </cell>
          <cell r="I15045" t="str">
            <v>Adm.omk</v>
          </cell>
          <cell r="V15045">
            <v>0</v>
          </cell>
        </row>
        <row r="15046">
          <cell r="A15046" t="str">
            <v>STRUER</v>
          </cell>
          <cell r="C15046" t="str">
            <v>HANDICAP</v>
          </cell>
          <cell r="I15046" t="str">
            <v>EB</v>
          </cell>
          <cell r="V15046">
            <v>915</v>
          </cell>
        </row>
        <row r="15047">
          <cell r="A15047" t="str">
            <v>STRUER</v>
          </cell>
          <cell r="C15047" t="str">
            <v>HANDICAP</v>
          </cell>
          <cell r="I15047" t="str">
            <v>Ture</v>
          </cell>
          <cell r="V15047">
            <v>10</v>
          </cell>
        </row>
        <row r="15048">
          <cell r="A15048" t="str">
            <v>STRUER</v>
          </cell>
          <cell r="C15048" t="str">
            <v>HANDICAP</v>
          </cell>
          <cell r="I15048" t="str">
            <v>Rejselængde</v>
          </cell>
          <cell r="V15048">
            <v>208</v>
          </cell>
        </row>
        <row r="15049">
          <cell r="A15049" t="str">
            <v>STRUER</v>
          </cell>
          <cell r="C15049" t="str">
            <v>HANDICAP</v>
          </cell>
          <cell r="I15049" t="str">
            <v>Passagerer</v>
          </cell>
          <cell r="V15049">
            <v>12</v>
          </cell>
        </row>
        <row r="15050">
          <cell r="A15050" t="str">
            <v>STRUER</v>
          </cell>
          <cell r="C15050" t="str">
            <v>HANDICAP</v>
          </cell>
          <cell r="I15050" t="str">
            <v>Netto</v>
          </cell>
          <cell r="V15050">
            <v>460.2</v>
          </cell>
        </row>
        <row r="15051">
          <cell r="A15051" t="str">
            <v>STRUER</v>
          </cell>
          <cell r="C15051" t="str">
            <v>HANDICAP</v>
          </cell>
          <cell r="I15051" t="str">
            <v>Adm.omk</v>
          </cell>
          <cell r="V15051">
            <v>0</v>
          </cell>
        </row>
        <row r="15052">
          <cell r="A15052" t="str">
            <v>STRUER</v>
          </cell>
          <cell r="C15052" t="str">
            <v>HANDICAP</v>
          </cell>
          <cell r="I15052" t="str">
            <v>EB</v>
          </cell>
          <cell r="V15052">
            <v>160</v>
          </cell>
        </row>
        <row r="15053">
          <cell r="A15053" t="str">
            <v>STRUER</v>
          </cell>
          <cell r="C15053" t="str">
            <v>HANDICAP</v>
          </cell>
          <cell r="I15053" t="str">
            <v>Ture</v>
          </cell>
          <cell r="V15053">
            <v>2</v>
          </cell>
        </row>
        <row r="15054">
          <cell r="A15054" t="str">
            <v>STRUER</v>
          </cell>
          <cell r="C15054" t="str">
            <v>HANDICAP</v>
          </cell>
          <cell r="I15054" t="str">
            <v>Rejselængde</v>
          </cell>
          <cell r="V15054">
            <v>40</v>
          </cell>
        </row>
        <row r="15055">
          <cell r="A15055" t="str">
            <v>STRUER</v>
          </cell>
          <cell r="C15055" t="str">
            <v>HANDICAP</v>
          </cell>
          <cell r="I15055" t="str">
            <v>Passagerer</v>
          </cell>
          <cell r="V15055">
            <v>2</v>
          </cell>
        </row>
        <row r="15056">
          <cell r="A15056" t="str">
            <v>STRUER</v>
          </cell>
          <cell r="C15056" t="str">
            <v>HANDICAP</v>
          </cell>
          <cell r="I15056" t="str">
            <v>Netto</v>
          </cell>
          <cell r="V15056">
            <v>40676.199999999997</v>
          </cell>
        </row>
        <row r="15057">
          <cell r="A15057" t="str">
            <v>STRUER</v>
          </cell>
          <cell r="C15057" t="str">
            <v>HANDICAP</v>
          </cell>
          <cell r="I15057" t="str">
            <v>Adm.omk</v>
          </cell>
          <cell r="V15057">
            <v>0</v>
          </cell>
        </row>
        <row r="15058">
          <cell r="A15058" t="str">
            <v>STRUER</v>
          </cell>
          <cell r="C15058" t="str">
            <v>HANDICAP</v>
          </cell>
          <cell r="I15058" t="str">
            <v>EB</v>
          </cell>
          <cell r="V15058">
            <v>7036</v>
          </cell>
        </row>
        <row r="15059">
          <cell r="A15059" t="str">
            <v>STRUER</v>
          </cell>
          <cell r="C15059" t="str">
            <v>HANDICAP</v>
          </cell>
          <cell r="I15059" t="str">
            <v>Ture</v>
          </cell>
          <cell r="V15059">
            <v>59</v>
          </cell>
        </row>
        <row r="15060">
          <cell r="A15060" t="str">
            <v>STRUER</v>
          </cell>
          <cell r="C15060" t="str">
            <v>HANDICAP</v>
          </cell>
          <cell r="I15060" t="str">
            <v>Rejselængde</v>
          </cell>
          <cell r="V15060">
            <v>1701</v>
          </cell>
        </row>
        <row r="15061">
          <cell r="A15061" t="str">
            <v>STRUER</v>
          </cell>
          <cell r="C15061" t="str">
            <v>HANDICAP</v>
          </cell>
          <cell r="I15061" t="str">
            <v>Passagerer</v>
          </cell>
          <cell r="V15061">
            <v>63</v>
          </cell>
        </row>
        <row r="15062">
          <cell r="A15062" t="str">
            <v>STRUER</v>
          </cell>
          <cell r="C15062" t="str">
            <v>HANDICAP</v>
          </cell>
          <cell r="I15062" t="str">
            <v>Netto</v>
          </cell>
          <cell r="V15062">
            <v>18104</v>
          </cell>
        </row>
        <row r="15063">
          <cell r="A15063" t="str">
            <v>STRUER</v>
          </cell>
          <cell r="C15063" t="str">
            <v>HANDICAP</v>
          </cell>
          <cell r="I15063" t="str">
            <v>Adm.omk</v>
          </cell>
          <cell r="V15063">
            <v>0</v>
          </cell>
        </row>
        <row r="15064">
          <cell r="A15064" t="str">
            <v>STRUER</v>
          </cell>
          <cell r="C15064" t="str">
            <v>HANDICAP</v>
          </cell>
          <cell r="I15064" t="str">
            <v>EB</v>
          </cell>
          <cell r="V15064">
            <v>4128</v>
          </cell>
        </row>
        <row r="15065">
          <cell r="A15065" t="str">
            <v>STRUER</v>
          </cell>
          <cell r="C15065" t="str">
            <v>HANDICAP</v>
          </cell>
          <cell r="I15065" t="str">
            <v>Ture</v>
          </cell>
          <cell r="V15065">
            <v>41</v>
          </cell>
        </row>
        <row r="15066">
          <cell r="A15066" t="str">
            <v>STRUER</v>
          </cell>
          <cell r="C15066" t="str">
            <v>HANDICAP</v>
          </cell>
          <cell r="I15066" t="str">
            <v>Rejselængde</v>
          </cell>
          <cell r="V15066">
            <v>1032</v>
          </cell>
        </row>
        <row r="15067">
          <cell r="A15067" t="str">
            <v>STRUER</v>
          </cell>
          <cell r="C15067" t="str">
            <v>HANDICAP</v>
          </cell>
          <cell r="I15067" t="str">
            <v>Passagerer</v>
          </cell>
          <cell r="V15067">
            <v>41</v>
          </cell>
        </row>
        <row r="15068">
          <cell r="A15068" t="str">
            <v>STRUER</v>
          </cell>
          <cell r="C15068" t="str">
            <v>HANDICAP</v>
          </cell>
          <cell r="I15068" t="str">
            <v>Netto</v>
          </cell>
          <cell r="V15068">
            <v>2382.9199999999996</v>
          </cell>
        </row>
        <row r="15069">
          <cell r="A15069" t="str">
            <v>STRUER</v>
          </cell>
          <cell r="C15069" t="str">
            <v>HANDICAP</v>
          </cell>
          <cell r="I15069" t="str">
            <v>Adm.omk</v>
          </cell>
          <cell r="V15069">
            <v>0</v>
          </cell>
        </row>
        <row r="15070">
          <cell r="A15070" t="str">
            <v>STRUER</v>
          </cell>
          <cell r="C15070" t="str">
            <v>HANDICAP</v>
          </cell>
          <cell r="I15070" t="str">
            <v>EB</v>
          </cell>
          <cell r="V15070">
            <v>760</v>
          </cell>
        </row>
        <row r="15071">
          <cell r="A15071" t="str">
            <v>STRUER</v>
          </cell>
          <cell r="C15071" t="str">
            <v>HANDICAP</v>
          </cell>
          <cell r="I15071" t="str">
            <v>Ture</v>
          </cell>
          <cell r="V15071">
            <v>7</v>
          </cell>
        </row>
        <row r="15072">
          <cell r="A15072" t="str">
            <v>STRUER</v>
          </cell>
          <cell r="C15072" t="str">
            <v>HANDICAP</v>
          </cell>
          <cell r="I15072" t="str">
            <v>Rejselængde</v>
          </cell>
          <cell r="V15072">
            <v>163</v>
          </cell>
        </row>
        <row r="15073">
          <cell r="A15073" t="str">
            <v>STRUER</v>
          </cell>
          <cell r="C15073" t="str">
            <v>HANDICAP</v>
          </cell>
          <cell r="I15073" t="str">
            <v>Passagerer</v>
          </cell>
          <cell r="V15073">
            <v>7</v>
          </cell>
        </row>
        <row r="15074">
          <cell r="A15074" t="str">
            <v>STRUER</v>
          </cell>
          <cell r="C15074" t="str">
            <v>HANDICAP</v>
          </cell>
          <cell r="I15074" t="str">
            <v>Netto</v>
          </cell>
          <cell r="V15074">
            <v>500.66</v>
          </cell>
        </row>
        <row r="15075">
          <cell r="A15075" t="str">
            <v>STRUER</v>
          </cell>
          <cell r="C15075" t="str">
            <v>HANDICAP</v>
          </cell>
          <cell r="I15075" t="str">
            <v>Adm.omk</v>
          </cell>
          <cell r="V15075">
            <v>0</v>
          </cell>
        </row>
        <row r="15076">
          <cell r="A15076" t="str">
            <v>STRUER</v>
          </cell>
          <cell r="C15076" t="str">
            <v>HANDICAP</v>
          </cell>
          <cell r="I15076" t="str">
            <v>EB</v>
          </cell>
          <cell r="V15076">
            <v>396</v>
          </cell>
        </row>
        <row r="15077">
          <cell r="A15077" t="str">
            <v>STRUER</v>
          </cell>
          <cell r="C15077" t="str">
            <v>HANDICAP</v>
          </cell>
          <cell r="I15077" t="str">
            <v>Ture</v>
          </cell>
          <cell r="V15077">
            <v>1</v>
          </cell>
        </row>
        <row r="15078">
          <cell r="A15078" t="str">
            <v>STRUER</v>
          </cell>
          <cell r="C15078" t="str">
            <v>HANDICAP</v>
          </cell>
          <cell r="I15078" t="str">
            <v>Rejselængde</v>
          </cell>
          <cell r="V15078">
            <v>99</v>
          </cell>
        </row>
        <row r="15079">
          <cell r="A15079" t="str">
            <v>STRUER</v>
          </cell>
          <cell r="C15079" t="str">
            <v>HANDICAP</v>
          </cell>
          <cell r="I15079" t="str">
            <v>Passagerer</v>
          </cell>
          <cell r="V15079">
            <v>1</v>
          </cell>
        </row>
        <row r="15080">
          <cell r="A15080" t="str">
            <v>STRUER</v>
          </cell>
          <cell r="C15080" t="str">
            <v>HANDICAP</v>
          </cell>
          <cell r="I15080" t="str">
            <v>Netto</v>
          </cell>
          <cell r="V15080">
            <v>1026.08</v>
          </cell>
        </row>
        <row r="15081">
          <cell r="A15081" t="str">
            <v>STRUER</v>
          </cell>
          <cell r="C15081" t="str">
            <v>HANDICAP</v>
          </cell>
          <cell r="I15081" t="str">
            <v>Adm.omk</v>
          </cell>
          <cell r="V15081">
            <v>0</v>
          </cell>
        </row>
        <row r="15082">
          <cell r="A15082" t="str">
            <v>STRUER</v>
          </cell>
          <cell r="C15082" t="str">
            <v>HANDICAP</v>
          </cell>
          <cell r="I15082" t="str">
            <v>EB</v>
          </cell>
          <cell r="V15082">
            <v>316</v>
          </cell>
        </row>
        <row r="15083">
          <cell r="A15083" t="str">
            <v>STRUER</v>
          </cell>
          <cell r="C15083" t="str">
            <v>HANDICAP</v>
          </cell>
          <cell r="I15083" t="str">
            <v>Ture</v>
          </cell>
          <cell r="V15083">
            <v>1</v>
          </cell>
        </row>
        <row r="15084">
          <cell r="A15084" t="str">
            <v>STRUER</v>
          </cell>
          <cell r="C15084" t="str">
            <v>HANDICAP</v>
          </cell>
          <cell r="I15084" t="str">
            <v>Rejselængde</v>
          </cell>
          <cell r="V15084">
            <v>79</v>
          </cell>
        </row>
        <row r="15085">
          <cell r="A15085" t="str">
            <v>STRUER</v>
          </cell>
          <cell r="C15085" t="str">
            <v>HANDICAP</v>
          </cell>
          <cell r="I15085" t="str">
            <v>Passagerer</v>
          </cell>
          <cell r="V15085">
            <v>1</v>
          </cell>
        </row>
        <row r="15086">
          <cell r="A15086" t="str">
            <v>STRUER</v>
          </cell>
          <cell r="C15086" t="str">
            <v>HANDICAP</v>
          </cell>
          <cell r="I15086" t="str">
            <v>Netto</v>
          </cell>
          <cell r="V15086">
            <v>1026.08</v>
          </cell>
        </row>
        <row r="15087">
          <cell r="A15087" t="str">
            <v>STRUER</v>
          </cell>
          <cell r="C15087" t="str">
            <v>HANDICAP</v>
          </cell>
          <cell r="I15087" t="str">
            <v>Adm.omk</v>
          </cell>
          <cell r="V15087">
            <v>0</v>
          </cell>
        </row>
        <row r="15088">
          <cell r="A15088" t="str">
            <v>STRUER</v>
          </cell>
          <cell r="C15088" t="str">
            <v>HANDICAP</v>
          </cell>
          <cell r="I15088" t="str">
            <v>EB</v>
          </cell>
          <cell r="V15088">
            <v>316</v>
          </cell>
        </row>
        <row r="15089">
          <cell r="A15089" t="str">
            <v>STRUER</v>
          </cell>
          <cell r="C15089" t="str">
            <v>HANDICAP</v>
          </cell>
          <cell r="I15089" t="str">
            <v>Ture</v>
          </cell>
          <cell r="V15089">
            <v>1</v>
          </cell>
        </row>
        <row r="15090">
          <cell r="A15090" t="str">
            <v>STRUER</v>
          </cell>
          <cell r="C15090" t="str">
            <v>HANDICAP</v>
          </cell>
          <cell r="I15090" t="str">
            <v>Rejselængde</v>
          </cell>
          <cell r="V15090">
            <v>79</v>
          </cell>
        </row>
        <row r="15091">
          <cell r="A15091" t="str">
            <v>STRUER</v>
          </cell>
          <cell r="C15091" t="str">
            <v>HANDICAP</v>
          </cell>
          <cell r="I15091" t="str">
            <v>Passagerer</v>
          </cell>
          <cell r="V15091">
            <v>1</v>
          </cell>
        </row>
        <row r="15092">
          <cell r="A15092" t="str">
            <v>STRUER</v>
          </cell>
          <cell r="C15092" t="str">
            <v>HANDICAP</v>
          </cell>
          <cell r="I15092" t="str">
            <v>Netto</v>
          </cell>
          <cell r="V15092">
            <v>804.95</v>
          </cell>
        </row>
        <row r="15093">
          <cell r="A15093" t="str">
            <v>STRUER</v>
          </cell>
          <cell r="C15093" t="str">
            <v>HANDICAP</v>
          </cell>
          <cell r="I15093" t="str">
            <v>Adm.omk</v>
          </cell>
          <cell r="V15093">
            <v>0</v>
          </cell>
        </row>
        <row r="15094">
          <cell r="A15094" t="str">
            <v>STRUER</v>
          </cell>
          <cell r="C15094" t="str">
            <v>HANDICAP</v>
          </cell>
          <cell r="I15094" t="str">
            <v>EB</v>
          </cell>
          <cell r="V15094">
            <v>1141</v>
          </cell>
        </row>
        <row r="15095">
          <cell r="A15095" t="str">
            <v>STRUER</v>
          </cell>
          <cell r="C15095" t="str">
            <v>HANDICAP</v>
          </cell>
          <cell r="I15095" t="str">
            <v>Ture</v>
          </cell>
          <cell r="V15095">
            <v>1</v>
          </cell>
        </row>
        <row r="15096">
          <cell r="A15096" t="str">
            <v>STRUER</v>
          </cell>
          <cell r="C15096" t="str">
            <v>HANDICAP</v>
          </cell>
          <cell r="I15096" t="str">
            <v>Rejselængde</v>
          </cell>
          <cell r="V15096">
            <v>157</v>
          </cell>
        </row>
        <row r="15097">
          <cell r="A15097" t="str">
            <v>STRUER</v>
          </cell>
          <cell r="C15097" t="str">
            <v>HANDICAP</v>
          </cell>
          <cell r="I15097" t="str">
            <v>Passagerer</v>
          </cell>
          <cell r="V15097">
            <v>1</v>
          </cell>
        </row>
        <row r="15098">
          <cell r="A15098" t="str">
            <v>STRUER</v>
          </cell>
          <cell r="C15098" t="str">
            <v>HANDICAP</v>
          </cell>
          <cell r="I15098" t="str">
            <v>Netto</v>
          </cell>
          <cell r="V15098">
            <v>385.61</v>
          </cell>
        </row>
        <row r="15099">
          <cell r="A15099" t="str">
            <v>STRUER</v>
          </cell>
          <cell r="C15099" t="str">
            <v>HANDICAP</v>
          </cell>
          <cell r="I15099" t="str">
            <v>Adm.omk</v>
          </cell>
          <cell r="V15099">
            <v>0</v>
          </cell>
        </row>
        <row r="15100">
          <cell r="A15100" t="str">
            <v>STRUER</v>
          </cell>
          <cell r="C15100" t="str">
            <v>HANDICAP</v>
          </cell>
          <cell r="I15100" t="str">
            <v>EB</v>
          </cell>
          <cell r="V15100">
            <v>1128</v>
          </cell>
        </row>
        <row r="15101">
          <cell r="A15101" t="str">
            <v>STRUER</v>
          </cell>
          <cell r="C15101" t="str">
            <v>HANDICAP</v>
          </cell>
          <cell r="I15101" t="str">
            <v>Ture</v>
          </cell>
          <cell r="V15101">
            <v>1</v>
          </cell>
        </row>
        <row r="15102">
          <cell r="A15102" t="str">
            <v>STRUER</v>
          </cell>
          <cell r="C15102" t="str">
            <v>HANDICAP</v>
          </cell>
          <cell r="I15102" t="str">
            <v>Rejselængde</v>
          </cell>
          <cell r="V15102">
            <v>156</v>
          </cell>
        </row>
        <row r="15103">
          <cell r="A15103" t="str">
            <v>STRUER</v>
          </cell>
          <cell r="C15103" t="str">
            <v>HANDICAP</v>
          </cell>
          <cell r="I15103" t="str">
            <v>Passagerer</v>
          </cell>
          <cell r="V15103">
            <v>1</v>
          </cell>
        </row>
        <row r="15104">
          <cell r="A15104" t="str">
            <v>STRUER</v>
          </cell>
          <cell r="C15104" t="str">
            <v>HANDICAP</v>
          </cell>
          <cell r="I15104" t="str">
            <v>Netto</v>
          </cell>
          <cell r="V15104">
            <v>260.89</v>
          </cell>
        </row>
        <row r="15105">
          <cell r="A15105" t="str">
            <v>STRUER</v>
          </cell>
          <cell r="C15105" t="str">
            <v>HANDICAP</v>
          </cell>
          <cell r="I15105" t="str">
            <v>Adm.omk</v>
          </cell>
          <cell r="V15105">
            <v>0</v>
          </cell>
        </row>
        <row r="15106">
          <cell r="A15106" t="str">
            <v>STRUER</v>
          </cell>
          <cell r="C15106" t="str">
            <v>HANDICAP</v>
          </cell>
          <cell r="I15106" t="str">
            <v>EB</v>
          </cell>
          <cell r="V15106">
            <v>1128</v>
          </cell>
        </row>
        <row r="15107">
          <cell r="A15107" t="str">
            <v>STRUER</v>
          </cell>
          <cell r="C15107" t="str">
            <v>HANDICAP</v>
          </cell>
          <cell r="I15107" t="str">
            <v>Ture</v>
          </cell>
          <cell r="V15107">
            <v>1</v>
          </cell>
        </row>
        <row r="15108">
          <cell r="A15108" t="str">
            <v>STRUER</v>
          </cell>
          <cell r="C15108" t="str">
            <v>HANDICAP</v>
          </cell>
          <cell r="I15108" t="str">
            <v>Rejselængde</v>
          </cell>
          <cell r="V15108">
            <v>156</v>
          </cell>
        </row>
        <row r="15109">
          <cell r="A15109" t="str">
            <v>STRUER</v>
          </cell>
          <cell r="C15109" t="str">
            <v>HANDICAP</v>
          </cell>
          <cell r="I15109" t="str">
            <v>Passagerer</v>
          </cell>
          <cell r="V15109">
            <v>1</v>
          </cell>
        </row>
        <row r="15110">
          <cell r="A15110" t="str">
            <v>STRUER</v>
          </cell>
          <cell r="C15110" t="str">
            <v>HANDICAP</v>
          </cell>
          <cell r="I15110" t="str">
            <v>Netto</v>
          </cell>
          <cell r="V15110">
            <v>1403.56</v>
          </cell>
        </row>
        <row r="15111">
          <cell r="A15111" t="str">
            <v>STRUER</v>
          </cell>
          <cell r="C15111" t="str">
            <v>HANDICAP</v>
          </cell>
          <cell r="I15111" t="str">
            <v>Adm.omk</v>
          </cell>
          <cell r="V15111">
            <v>0</v>
          </cell>
        </row>
        <row r="15112">
          <cell r="A15112" t="str">
            <v>STRUER</v>
          </cell>
          <cell r="C15112" t="str">
            <v>HANDICAP</v>
          </cell>
          <cell r="I15112" t="str">
            <v>EB</v>
          </cell>
          <cell r="V15112">
            <v>588</v>
          </cell>
        </row>
        <row r="15113">
          <cell r="A15113" t="str">
            <v>STRUER</v>
          </cell>
          <cell r="C15113" t="str">
            <v>HANDICAP</v>
          </cell>
          <cell r="I15113" t="str">
            <v>Ture</v>
          </cell>
          <cell r="V15113">
            <v>1</v>
          </cell>
        </row>
        <row r="15114">
          <cell r="A15114" t="str">
            <v>STRUER</v>
          </cell>
          <cell r="C15114" t="str">
            <v>HANDICAP</v>
          </cell>
          <cell r="I15114" t="str">
            <v>Rejselængde</v>
          </cell>
          <cell r="V15114">
            <v>98</v>
          </cell>
        </row>
        <row r="15115">
          <cell r="A15115" t="str">
            <v>STRUER</v>
          </cell>
          <cell r="C15115" t="str">
            <v>HANDICAP</v>
          </cell>
          <cell r="I15115" t="str">
            <v>Passagerer</v>
          </cell>
          <cell r="V15115">
            <v>2</v>
          </cell>
        </row>
        <row r="15116">
          <cell r="A15116" t="str">
            <v>STRUER</v>
          </cell>
          <cell r="C15116" t="str">
            <v>HANDICAP</v>
          </cell>
          <cell r="I15116" t="str">
            <v>Netto</v>
          </cell>
          <cell r="V15116">
            <v>893.92</v>
          </cell>
        </row>
        <row r="15117">
          <cell r="A15117" t="str">
            <v>STRUER</v>
          </cell>
          <cell r="C15117" t="str">
            <v>HANDICAP</v>
          </cell>
          <cell r="I15117" t="str">
            <v>Adm.omk</v>
          </cell>
          <cell r="V15117">
            <v>0</v>
          </cell>
        </row>
        <row r="15118">
          <cell r="A15118" t="str">
            <v>STRUER</v>
          </cell>
          <cell r="C15118" t="str">
            <v>HANDICAP</v>
          </cell>
          <cell r="I15118" t="str">
            <v>EB</v>
          </cell>
          <cell r="V15118">
            <v>384</v>
          </cell>
        </row>
        <row r="15119">
          <cell r="A15119" t="str">
            <v>STRUER</v>
          </cell>
          <cell r="C15119" t="str">
            <v>HANDICAP</v>
          </cell>
          <cell r="I15119" t="str">
            <v>Ture</v>
          </cell>
          <cell r="V15119">
            <v>1</v>
          </cell>
        </row>
        <row r="15120">
          <cell r="A15120" t="str">
            <v>STRUER</v>
          </cell>
          <cell r="C15120" t="str">
            <v>HANDICAP</v>
          </cell>
          <cell r="I15120" t="str">
            <v>Rejselængde</v>
          </cell>
          <cell r="V15120">
            <v>96</v>
          </cell>
        </row>
        <row r="15121">
          <cell r="A15121" t="str">
            <v>STRUER</v>
          </cell>
          <cell r="C15121" t="str">
            <v>HANDICAP</v>
          </cell>
          <cell r="I15121" t="str">
            <v>Passagerer</v>
          </cell>
          <cell r="V15121">
            <v>1</v>
          </cell>
        </row>
        <row r="15122">
          <cell r="A15122" t="str">
            <v>STRUER</v>
          </cell>
          <cell r="C15122" t="str">
            <v>HANDICAP</v>
          </cell>
          <cell r="I15122" t="str">
            <v>Netto</v>
          </cell>
          <cell r="V15122">
            <v>4222.0599999999995</v>
          </cell>
        </row>
        <row r="15123">
          <cell r="A15123" t="str">
            <v>STRUER</v>
          </cell>
          <cell r="C15123" t="str">
            <v>HANDICAP</v>
          </cell>
          <cell r="I15123" t="str">
            <v>Adm.omk</v>
          </cell>
          <cell r="V15123">
            <v>0</v>
          </cell>
        </row>
        <row r="15124">
          <cell r="A15124" t="str">
            <v>STRUER</v>
          </cell>
          <cell r="C15124" t="str">
            <v>HANDICAP</v>
          </cell>
          <cell r="I15124" t="str">
            <v>EB</v>
          </cell>
          <cell r="V15124">
            <v>664</v>
          </cell>
        </row>
        <row r="15125">
          <cell r="A15125" t="str">
            <v>STRUER</v>
          </cell>
          <cell r="C15125" t="str">
            <v>HANDICAP</v>
          </cell>
          <cell r="I15125" t="str">
            <v>Ture</v>
          </cell>
          <cell r="V15125">
            <v>3</v>
          </cell>
        </row>
        <row r="15126">
          <cell r="A15126" t="str">
            <v>STRUER</v>
          </cell>
          <cell r="C15126" t="str">
            <v>HANDICAP</v>
          </cell>
          <cell r="I15126" t="str">
            <v>Rejselængde</v>
          </cell>
          <cell r="V15126">
            <v>166</v>
          </cell>
        </row>
        <row r="15127">
          <cell r="A15127" t="str">
            <v>STRUER</v>
          </cell>
          <cell r="C15127" t="str">
            <v>HANDICAP</v>
          </cell>
          <cell r="I15127" t="str">
            <v>Passagerer</v>
          </cell>
          <cell r="V15127">
            <v>3</v>
          </cell>
        </row>
        <row r="15128">
          <cell r="A15128" t="str">
            <v>STRUER</v>
          </cell>
          <cell r="C15128" t="str">
            <v>HANDICAP</v>
          </cell>
          <cell r="I15128" t="str">
            <v>Netto</v>
          </cell>
          <cell r="V15128">
            <v>1695.11</v>
          </cell>
        </row>
        <row r="15129">
          <cell r="A15129" t="str">
            <v>STRUER</v>
          </cell>
          <cell r="C15129" t="str">
            <v>HANDICAP</v>
          </cell>
          <cell r="I15129" t="str">
            <v>Adm.omk</v>
          </cell>
          <cell r="V15129">
            <v>0</v>
          </cell>
        </row>
        <row r="15130">
          <cell r="A15130" t="str">
            <v>STRUER</v>
          </cell>
          <cell r="C15130" t="str">
            <v>HANDICAP</v>
          </cell>
          <cell r="I15130" t="str">
            <v>EB</v>
          </cell>
          <cell r="V15130">
            <v>522</v>
          </cell>
        </row>
        <row r="15131">
          <cell r="A15131" t="str">
            <v>STRUER</v>
          </cell>
          <cell r="C15131" t="str">
            <v>HANDICAP</v>
          </cell>
          <cell r="I15131" t="str">
            <v>Ture</v>
          </cell>
          <cell r="V15131">
            <v>2</v>
          </cell>
        </row>
        <row r="15132">
          <cell r="A15132" t="str">
            <v>STRUER</v>
          </cell>
          <cell r="C15132" t="str">
            <v>HANDICAP</v>
          </cell>
          <cell r="I15132" t="str">
            <v>Rejselængde</v>
          </cell>
          <cell r="V15132">
            <v>107</v>
          </cell>
        </row>
        <row r="15133">
          <cell r="A15133" t="str">
            <v>STRUER</v>
          </cell>
          <cell r="C15133" t="str">
            <v>HANDICAP</v>
          </cell>
          <cell r="I15133" t="str">
            <v>Passagerer</v>
          </cell>
          <cell r="V15133">
            <v>3</v>
          </cell>
        </row>
        <row r="15134">
          <cell r="A15134" t="str">
            <v>STRUER</v>
          </cell>
          <cell r="C15134" t="str">
            <v>HANDICAP</v>
          </cell>
          <cell r="I15134" t="str">
            <v>Netto</v>
          </cell>
          <cell r="V15134">
            <v>37935.360000000001</v>
          </cell>
        </row>
        <row r="15135">
          <cell r="A15135" t="str">
            <v>STRUER</v>
          </cell>
          <cell r="C15135" t="str">
            <v>HANDICAP</v>
          </cell>
          <cell r="I15135" t="str">
            <v>Adm.omk</v>
          </cell>
          <cell r="V15135">
            <v>0</v>
          </cell>
        </row>
        <row r="15136">
          <cell r="A15136" t="str">
            <v>STRUER</v>
          </cell>
          <cell r="C15136" t="str">
            <v>HANDICAP</v>
          </cell>
          <cell r="I15136" t="str">
            <v>EB</v>
          </cell>
          <cell r="V15136">
            <v>11856</v>
          </cell>
        </row>
        <row r="15137">
          <cell r="A15137" t="str">
            <v>STRUER</v>
          </cell>
          <cell r="C15137" t="str">
            <v>HANDICAP</v>
          </cell>
          <cell r="I15137" t="str">
            <v>Ture</v>
          </cell>
          <cell r="V15137">
            <v>52</v>
          </cell>
        </row>
        <row r="15138">
          <cell r="A15138" t="str">
            <v>STRUER</v>
          </cell>
          <cell r="C15138" t="str">
            <v>HANDICAP</v>
          </cell>
          <cell r="I15138" t="str">
            <v>Rejselængde</v>
          </cell>
          <cell r="V15138">
            <v>2964</v>
          </cell>
        </row>
        <row r="15139">
          <cell r="A15139" t="str">
            <v>STRUER</v>
          </cell>
          <cell r="C15139" t="str">
            <v>HANDICAP</v>
          </cell>
          <cell r="I15139" t="str">
            <v>Passagerer</v>
          </cell>
          <cell r="V15139">
            <v>52</v>
          </cell>
        </row>
        <row r="15140">
          <cell r="A15140" t="str">
            <v>STRUER</v>
          </cell>
          <cell r="C15140" t="str">
            <v>HANDICAP</v>
          </cell>
          <cell r="I15140" t="str">
            <v>Netto</v>
          </cell>
          <cell r="V15140">
            <v>2376.27</v>
          </cell>
        </row>
        <row r="15141">
          <cell r="A15141" t="str">
            <v>STRUER</v>
          </cell>
          <cell r="C15141" t="str">
            <v>HANDICAP</v>
          </cell>
          <cell r="I15141" t="str">
            <v>Adm.omk</v>
          </cell>
          <cell r="V15141">
            <v>0</v>
          </cell>
        </row>
        <row r="15142">
          <cell r="A15142" t="str">
            <v>STRUER</v>
          </cell>
          <cell r="C15142" t="str">
            <v>HANDICAP</v>
          </cell>
          <cell r="I15142" t="str">
            <v>EB</v>
          </cell>
          <cell r="V15142">
            <v>543</v>
          </cell>
        </row>
        <row r="15143">
          <cell r="A15143" t="str">
            <v>STRUER</v>
          </cell>
          <cell r="C15143" t="str">
            <v>HANDICAP</v>
          </cell>
          <cell r="I15143" t="str">
            <v>Ture</v>
          </cell>
          <cell r="V15143">
            <v>2</v>
          </cell>
        </row>
        <row r="15144">
          <cell r="A15144" t="str">
            <v>STRUER</v>
          </cell>
          <cell r="C15144" t="str">
            <v>HANDICAP</v>
          </cell>
          <cell r="I15144" t="str">
            <v>Rejselængde</v>
          </cell>
          <cell r="V15144">
            <v>111</v>
          </cell>
        </row>
        <row r="15145">
          <cell r="A15145" t="str">
            <v>STRUER</v>
          </cell>
          <cell r="C15145" t="str">
            <v>HANDICAP</v>
          </cell>
          <cell r="I15145" t="str">
            <v>Passagerer</v>
          </cell>
          <cell r="V15145">
            <v>2</v>
          </cell>
        </row>
        <row r="15146">
          <cell r="A15146" t="str">
            <v>STRUER</v>
          </cell>
          <cell r="C15146" t="str">
            <v>HANDICAP</v>
          </cell>
          <cell r="I15146" t="str">
            <v>Netto</v>
          </cell>
          <cell r="V15146">
            <v>893.83</v>
          </cell>
        </row>
        <row r="15147">
          <cell r="A15147" t="str">
            <v>STRUER</v>
          </cell>
          <cell r="C15147" t="str">
            <v>HANDICAP</v>
          </cell>
          <cell r="I15147" t="str">
            <v>Adm.omk</v>
          </cell>
          <cell r="V15147">
            <v>0</v>
          </cell>
        </row>
        <row r="15148">
          <cell r="A15148" t="str">
            <v>STRUER</v>
          </cell>
          <cell r="C15148" t="str">
            <v>HANDICAP</v>
          </cell>
          <cell r="I15148" t="str">
            <v>EB</v>
          </cell>
          <cell r="V15148">
            <v>580</v>
          </cell>
        </row>
        <row r="15149">
          <cell r="A15149" t="str">
            <v>STRUER</v>
          </cell>
          <cell r="C15149" t="str">
            <v>HANDICAP</v>
          </cell>
          <cell r="I15149" t="str">
            <v>Ture</v>
          </cell>
          <cell r="V15149">
            <v>1</v>
          </cell>
        </row>
        <row r="15150">
          <cell r="A15150" t="str">
            <v>STRUER</v>
          </cell>
          <cell r="C15150" t="str">
            <v>HANDICAP</v>
          </cell>
          <cell r="I15150" t="str">
            <v>Rejselængde</v>
          </cell>
          <cell r="V15150">
            <v>115</v>
          </cell>
        </row>
        <row r="15151">
          <cell r="A15151" t="str">
            <v>STRUER</v>
          </cell>
          <cell r="C15151" t="str">
            <v>HANDICAP</v>
          </cell>
          <cell r="I15151" t="str">
            <v>Passagerer</v>
          </cell>
          <cell r="V15151">
            <v>1</v>
          </cell>
        </row>
        <row r="15152">
          <cell r="A15152" t="str">
            <v>STRUER</v>
          </cell>
          <cell r="C15152" t="str">
            <v>HANDICAP</v>
          </cell>
          <cell r="I15152" t="str">
            <v>Netto</v>
          </cell>
          <cell r="V15152">
            <v>9313.2500000000018</v>
          </cell>
        </row>
        <row r="15153">
          <cell r="A15153" t="str">
            <v>STRUER</v>
          </cell>
          <cell r="C15153" t="str">
            <v>HANDICAP</v>
          </cell>
          <cell r="I15153" t="str">
            <v>Adm.omk</v>
          </cell>
          <cell r="V15153">
            <v>0</v>
          </cell>
        </row>
        <row r="15154">
          <cell r="A15154" t="str">
            <v>STRUER</v>
          </cell>
          <cell r="C15154" t="str">
            <v>HANDICAP</v>
          </cell>
          <cell r="I15154" t="str">
            <v>EB</v>
          </cell>
          <cell r="V15154">
            <v>1448</v>
          </cell>
        </row>
        <row r="15155">
          <cell r="A15155" t="str">
            <v>STRUER</v>
          </cell>
          <cell r="C15155" t="str">
            <v>HANDICAP</v>
          </cell>
          <cell r="I15155" t="str">
            <v>Ture</v>
          </cell>
          <cell r="V15155">
            <v>10</v>
          </cell>
        </row>
        <row r="15156">
          <cell r="A15156" t="str">
            <v>STRUER</v>
          </cell>
          <cell r="C15156" t="str">
            <v>HANDICAP</v>
          </cell>
          <cell r="I15156" t="str">
            <v>Rejselængde</v>
          </cell>
          <cell r="V15156">
            <v>362</v>
          </cell>
        </row>
        <row r="15157">
          <cell r="A15157" t="str">
            <v>STRUER</v>
          </cell>
          <cell r="C15157" t="str">
            <v>HANDICAP</v>
          </cell>
          <cell r="I15157" t="str">
            <v>Passagerer</v>
          </cell>
          <cell r="V15157">
            <v>10</v>
          </cell>
        </row>
        <row r="15158">
          <cell r="A15158" t="str">
            <v>STRUER</v>
          </cell>
          <cell r="C15158" t="str">
            <v>HANDICAP</v>
          </cell>
          <cell r="I15158" t="str">
            <v>Netto</v>
          </cell>
          <cell r="V15158">
            <v>3049.63</v>
          </cell>
        </row>
        <row r="15159">
          <cell r="A15159" t="str">
            <v>STRUER</v>
          </cell>
          <cell r="C15159" t="str">
            <v>HANDICAP</v>
          </cell>
          <cell r="I15159" t="str">
            <v>Adm.omk</v>
          </cell>
          <cell r="V15159">
            <v>0</v>
          </cell>
        </row>
        <row r="15160">
          <cell r="A15160" t="str">
            <v>STRUER</v>
          </cell>
          <cell r="C15160" t="str">
            <v>HANDICAP</v>
          </cell>
          <cell r="I15160" t="str">
            <v>EB</v>
          </cell>
          <cell r="V15160">
            <v>768</v>
          </cell>
        </row>
        <row r="15161">
          <cell r="A15161" t="str">
            <v>STRUER</v>
          </cell>
          <cell r="C15161" t="str">
            <v>HANDICAP</v>
          </cell>
          <cell r="I15161" t="str">
            <v>Ture</v>
          </cell>
          <cell r="V15161">
            <v>5</v>
          </cell>
        </row>
        <row r="15162">
          <cell r="A15162" t="str">
            <v>STRUER</v>
          </cell>
          <cell r="C15162" t="str">
            <v>HANDICAP</v>
          </cell>
          <cell r="I15162" t="str">
            <v>Rejselængde</v>
          </cell>
          <cell r="V15162">
            <v>192</v>
          </cell>
        </row>
        <row r="15163">
          <cell r="A15163" t="str">
            <v>STRUER</v>
          </cell>
          <cell r="C15163" t="str">
            <v>HANDICAP</v>
          </cell>
          <cell r="I15163" t="str">
            <v>Passagerer</v>
          </cell>
          <cell r="V15163">
            <v>5</v>
          </cell>
        </row>
        <row r="15164">
          <cell r="A15164" t="str">
            <v>STRUER</v>
          </cell>
          <cell r="C15164" t="str">
            <v>HANDICAP</v>
          </cell>
          <cell r="I15164" t="str">
            <v>Netto</v>
          </cell>
          <cell r="V15164">
            <v>3505.57</v>
          </cell>
        </row>
        <row r="15165">
          <cell r="A15165" t="str">
            <v>STRUER</v>
          </cell>
          <cell r="C15165" t="str">
            <v>HANDICAP</v>
          </cell>
          <cell r="I15165" t="str">
            <v>Adm.omk</v>
          </cell>
          <cell r="V15165">
            <v>0</v>
          </cell>
        </row>
        <row r="15166">
          <cell r="A15166" t="str">
            <v>STRUER</v>
          </cell>
          <cell r="C15166" t="str">
            <v>HANDICAP</v>
          </cell>
          <cell r="I15166" t="str">
            <v>EB</v>
          </cell>
          <cell r="V15166">
            <v>804</v>
          </cell>
        </row>
        <row r="15167">
          <cell r="A15167" t="str">
            <v>STRUER</v>
          </cell>
          <cell r="C15167" t="str">
            <v>HANDICAP</v>
          </cell>
          <cell r="I15167" t="str">
            <v>Ture</v>
          </cell>
          <cell r="V15167">
            <v>4</v>
          </cell>
        </row>
        <row r="15168">
          <cell r="A15168" t="str">
            <v>STRUER</v>
          </cell>
          <cell r="C15168" t="str">
            <v>HANDICAP</v>
          </cell>
          <cell r="I15168" t="str">
            <v>Rejselængde</v>
          </cell>
          <cell r="V15168">
            <v>134</v>
          </cell>
        </row>
        <row r="15169">
          <cell r="A15169" t="str">
            <v>STRUER</v>
          </cell>
          <cell r="C15169" t="str">
            <v>HANDICAP</v>
          </cell>
          <cell r="I15169" t="str">
            <v>Passagerer</v>
          </cell>
          <cell r="V15169">
            <v>8</v>
          </cell>
        </row>
        <row r="15170">
          <cell r="A15170" t="str">
            <v>STRUER</v>
          </cell>
          <cell r="C15170" t="str">
            <v>FLEXTUR</v>
          </cell>
          <cell r="I15170" t="str">
            <v>Netto</v>
          </cell>
          <cell r="V15170">
            <v>182798.38000000003</v>
          </cell>
        </row>
        <row r="15171">
          <cell r="A15171" t="str">
            <v>STRUER</v>
          </cell>
          <cell r="C15171" t="str">
            <v>FLEXTUR</v>
          </cell>
          <cell r="I15171" t="str">
            <v>Adm.omk</v>
          </cell>
          <cell r="V15171">
            <v>46728.479999999996</v>
          </cell>
        </row>
        <row r="15172">
          <cell r="A15172" t="str">
            <v>STRUER</v>
          </cell>
          <cell r="C15172" t="str">
            <v>FLEXTUR</v>
          </cell>
          <cell r="I15172" t="str">
            <v>EB</v>
          </cell>
          <cell r="V15172">
            <v>93288</v>
          </cell>
        </row>
        <row r="15173">
          <cell r="A15173" t="str">
            <v>STRUER</v>
          </cell>
          <cell r="C15173" t="str">
            <v>FLEXTUR</v>
          </cell>
          <cell r="I15173" t="str">
            <v>Ture</v>
          </cell>
          <cell r="V15173">
            <v>1453</v>
          </cell>
        </row>
        <row r="15174">
          <cell r="A15174" t="str">
            <v>STRUER</v>
          </cell>
          <cell r="C15174" t="str">
            <v>FLEXTUR</v>
          </cell>
          <cell r="I15174" t="str">
            <v>Rejselængde</v>
          </cell>
          <cell r="V15174">
            <v>10698</v>
          </cell>
        </row>
        <row r="15175">
          <cell r="A15175" t="str">
            <v>STRUER</v>
          </cell>
          <cell r="C15175" t="str">
            <v>FLEXTUR</v>
          </cell>
          <cell r="I15175" t="str">
            <v>Passagerer</v>
          </cell>
          <cell r="V15175">
            <v>1583</v>
          </cell>
        </row>
        <row r="15176">
          <cell r="A15176" t="str">
            <v>STRUER</v>
          </cell>
          <cell r="C15176" t="str">
            <v>FLEXTUR</v>
          </cell>
          <cell r="I15176" t="str">
            <v>Netto</v>
          </cell>
          <cell r="V15176">
            <v>244078.66999999998</v>
          </cell>
        </row>
        <row r="15177">
          <cell r="A15177" t="str">
            <v>STRUER</v>
          </cell>
          <cell r="C15177" t="str">
            <v>FLEXTUR</v>
          </cell>
          <cell r="I15177" t="str">
            <v>Adm.omk</v>
          </cell>
          <cell r="V15177">
            <v>35504.639999999999</v>
          </cell>
        </row>
        <row r="15178">
          <cell r="A15178" t="str">
            <v>STRUER</v>
          </cell>
          <cell r="C15178" t="str">
            <v>FLEXTUR</v>
          </cell>
          <cell r="I15178" t="str">
            <v>EB</v>
          </cell>
          <cell r="V15178">
            <v>71294</v>
          </cell>
        </row>
        <row r="15179">
          <cell r="A15179" t="str">
            <v>STRUER</v>
          </cell>
          <cell r="C15179" t="str">
            <v>FLEXTUR</v>
          </cell>
          <cell r="I15179" t="str">
            <v>Ture</v>
          </cell>
          <cell r="V15179">
            <v>1104</v>
          </cell>
        </row>
        <row r="15180">
          <cell r="A15180" t="str">
            <v>STRUER</v>
          </cell>
          <cell r="C15180" t="str">
            <v>FLEXTUR</v>
          </cell>
          <cell r="I15180" t="str">
            <v>Rejselængde</v>
          </cell>
          <cell r="V15180">
            <v>11575</v>
          </cell>
        </row>
        <row r="15181">
          <cell r="A15181" t="str">
            <v>STRUER</v>
          </cell>
          <cell r="C15181" t="str">
            <v>FLEXTUR</v>
          </cell>
          <cell r="I15181" t="str">
            <v>Passagerer</v>
          </cell>
          <cell r="V15181">
            <v>1196</v>
          </cell>
        </row>
        <row r="15182">
          <cell r="A15182" t="str">
            <v>STRUER</v>
          </cell>
          <cell r="C15182" t="str">
            <v>FLEXTUR</v>
          </cell>
          <cell r="I15182" t="str">
            <v>Netto</v>
          </cell>
          <cell r="V15182">
            <v>25974.980000000003</v>
          </cell>
        </row>
        <row r="15183">
          <cell r="A15183" t="str">
            <v>STRUER</v>
          </cell>
          <cell r="C15183" t="str">
            <v>FLEXTUR</v>
          </cell>
          <cell r="I15183" t="str">
            <v>Adm.omk</v>
          </cell>
          <cell r="V15183">
            <v>5177.7599999999993</v>
          </cell>
        </row>
        <row r="15184">
          <cell r="A15184" t="str">
            <v>STRUER</v>
          </cell>
          <cell r="C15184" t="str">
            <v>FLEXTUR</v>
          </cell>
          <cell r="I15184" t="str">
            <v>EB</v>
          </cell>
          <cell r="V15184">
            <v>13403</v>
          </cell>
        </row>
        <row r="15185">
          <cell r="A15185" t="str">
            <v>STRUER</v>
          </cell>
          <cell r="C15185" t="str">
            <v>FLEXTUR</v>
          </cell>
          <cell r="I15185" t="str">
            <v>Ture</v>
          </cell>
          <cell r="V15185">
            <v>161</v>
          </cell>
        </row>
        <row r="15186">
          <cell r="A15186" t="str">
            <v>STRUER</v>
          </cell>
          <cell r="C15186" t="str">
            <v>FLEXTUR</v>
          </cell>
          <cell r="I15186" t="str">
            <v>Rejselængde</v>
          </cell>
          <cell r="V15186">
            <v>1859</v>
          </cell>
        </row>
        <row r="15187">
          <cell r="A15187" t="str">
            <v>STRUER</v>
          </cell>
          <cell r="C15187" t="str">
            <v>FLEXTUR</v>
          </cell>
          <cell r="I15187" t="str">
            <v>Passagerer</v>
          </cell>
          <cell r="V15187">
            <v>192</v>
          </cell>
        </row>
        <row r="15188">
          <cell r="A15188" t="str">
            <v>STRUER</v>
          </cell>
          <cell r="C15188" t="str">
            <v>FLEXTUR</v>
          </cell>
          <cell r="I15188" t="str">
            <v>Netto</v>
          </cell>
          <cell r="V15188">
            <v>32511.760000000006</v>
          </cell>
        </row>
        <row r="15189">
          <cell r="A15189" t="str">
            <v>STRUER</v>
          </cell>
          <cell r="C15189" t="str">
            <v>FLEXTUR</v>
          </cell>
          <cell r="I15189" t="str">
            <v>Adm.omk</v>
          </cell>
          <cell r="V15189">
            <v>5981.76</v>
          </cell>
        </row>
        <row r="15190">
          <cell r="A15190" t="str">
            <v>STRUER</v>
          </cell>
          <cell r="C15190" t="str">
            <v>FLEXTUR</v>
          </cell>
          <cell r="I15190" t="str">
            <v>EB</v>
          </cell>
          <cell r="V15190">
            <v>12778</v>
          </cell>
        </row>
        <row r="15191">
          <cell r="A15191" t="str">
            <v>STRUER</v>
          </cell>
          <cell r="C15191" t="str">
            <v>FLEXTUR</v>
          </cell>
          <cell r="I15191" t="str">
            <v>Ture</v>
          </cell>
          <cell r="V15191">
            <v>186</v>
          </cell>
        </row>
        <row r="15192">
          <cell r="A15192" t="str">
            <v>STRUER</v>
          </cell>
          <cell r="C15192" t="str">
            <v>FLEXTUR</v>
          </cell>
          <cell r="I15192" t="str">
            <v>Rejselængde</v>
          </cell>
          <cell r="V15192">
            <v>1698</v>
          </cell>
        </row>
        <row r="15193">
          <cell r="A15193" t="str">
            <v>STRUER</v>
          </cell>
          <cell r="C15193" t="str">
            <v>FLEXTUR</v>
          </cell>
          <cell r="I15193" t="str">
            <v>Passagerer</v>
          </cell>
          <cell r="V15193">
            <v>241</v>
          </cell>
        </row>
        <row r="15194">
          <cell r="A15194" t="str">
            <v>STRUER</v>
          </cell>
          <cell r="C15194" t="str">
            <v>FLEXTUR</v>
          </cell>
          <cell r="I15194" t="str">
            <v>Netto</v>
          </cell>
          <cell r="V15194">
            <v>-323.51</v>
          </cell>
        </row>
        <row r="15195">
          <cell r="A15195" t="str">
            <v>STRUER</v>
          </cell>
          <cell r="C15195" t="str">
            <v>FLEXTUR</v>
          </cell>
          <cell r="I15195" t="str">
            <v>Adm.omk</v>
          </cell>
          <cell r="V15195">
            <v>32.159999999999997</v>
          </cell>
        </row>
        <row r="15196">
          <cell r="A15196" t="str">
            <v>STRUER</v>
          </cell>
          <cell r="C15196" t="str">
            <v>FLEXTUR</v>
          </cell>
          <cell r="I15196" t="str">
            <v>EB</v>
          </cell>
          <cell r="V15196">
            <v>537</v>
          </cell>
        </row>
        <row r="15197">
          <cell r="A15197" t="str">
            <v>STRUER</v>
          </cell>
          <cell r="C15197" t="str">
            <v>FLEXTUR</v>
          </cell>
          <cell r="I15197" t="str">
            <v>Ture</v>
          </cell>
          <cell r="V15197">
            <v>1</v>
          </cell>
        </row>
        <row r="15198">
          <cell r="A15198" t="str">
            <v>STRUER</v>
          </cell>
          <cell r="C15198" t="str">
            <v>FLEXTUR</v>
          </cell>
          <cell r="I15198" t="str">
            <v>Rejselængde</v>
          </cell>
          <cell r="V15198">
            <v>37</v>
          </cell>
        </row>
        <row r="15199">
          <cell r="A15199" t="str">
            <v>STRUER</v>
          </cell>
          <cell r="C15199" t="str">
            <v>FLEXTUR</v>
          </cell>
          <cell r="I15199" t="str">
            <v>Passagerer</v>
          </cell>
          <cell r="V15199">
            <v>1</v>
          </cell>
        </row>
        <row r="15200">
          <cell r="A15200" t="str">
            <v>STRUER</v>
          </cell>
          <cell r="C15200" t="str">
            <v>FLEXTUR</v>
          </cell>
          <cell r="I15200" t="str">
            <v>Netto</v>
          </cell>
          <cell r="V15200">
            <v>20.03</v>
          </cell>
        </row>
        <row r="15201">
          <cell r="A15201" t="str">
            <v>STRUER</v>
          </cell>
          <cell r="C15201" t="str">
            <v>FLEXTUR</v>
          </cell>
          <cell r="I15201" t="str">
            <v>Adm.omk</v>
          </cell>
          <cell r="V15201">
            <v>64.319999999999993</v>
          </cell>
        </row>
        <row r="15202">
          <cell r="A15202" t="str">
            <v>STRUER</v>
          </cell>
          <cell r="C15202" t="str">
            <v>FLEXTUR</v>
          </cell>
          <cell r="I15202" t="str">
            <v>EB</v>
          </cell>
          <cell r="V15202">
            <v>76</v>
          </cell>
        </row>
        <row r="15203">
          <cell r="A15203" t="str">
            <v>STRUER</v>
          </cell>
          <cell r="C15203" t="str">
            <v>FLEXTUR</v>
          </cell>
          <cell r="I15203" t="str">
            <v>Ture</v>
          </cell>
          <cell r="V15203">
            <v>2</v>
          </cell>
        </row>
        <row r="15204">
          <cell r="A15204" t="str">
            <v>STRUER</v>
          </cell>
          <cell r="C15204" t="str">
            <v>FLEXTUR</v>
          </cell>
          <cell r="I15204" t="str">
            <v>Rejselængde</v>
          </cell>
          <cell r="V15204">
            <v>0</v>
          </cell>
        </row>
        <row r="15205">
          <cell r="A15205" t="str">
            <v>STRUER</v>
          </cell>
          <cell r="C15205" t="str">
            <v>FLEXTUR</v>
          </cell>
          <cell r="I15205" t="str">
            <v>Passagerer</v>
          </cell>
          <cell r="V15205">
            <v>2</v>
          </cell>
        </row>
        <row r="15206">
          <cell r="A15206" t="str">
            <v>STRUER</v>
          </cell>
          <cell r="C15206" t="str">
            <v>FLEXTUR</v>
          </cell>
          <cell r="I15206" t="str">
            <v>Netto</v>
          </cell>
          <cell r="V15206">
            <v>202.2</v>
          </cell>
        </row>
        <row r="15207">
          <cell r="A15207" t="str">
            <v>STRUER</v>
          </cell>
          <cell r="C15207" t="str">
            <v>FLEXTUR</v>
          </cell>
          <cell r="I15207" t="str">
            <v>Adm.omk</v>
          </cell>
          <cell r="V15207">
            <v>32.159999999999997</v>
          </cell>
        </row>
        <row r="15208">
          <cell r="A15208" t="str">
            <v>STRUER</v>
          </cell>
          <cell r="C15208" t="str">
            <v>FLEXTUR</v>
          </cell>
          <cell r="I15208" t="str">
            <v>EB</v>
          </cell>
          <cell r="V15208">
            <v>92</v>
          </cell>
        </row>
        <row r="15209">
          <cell r="A15209" t="str">
            <v>STRUER</v>
          </cell>
          <cell r="C15209" t="str">
            <v>FLEXTUR</v>
          </cell>
          <cell r="I15209" t="str">
            <v>Ture</v>
          </cell>
          <cell r="V15209">
            <v>1</v>
          </cell>
        </row>
        <row r="15210">
          <cell r="A15210" t="str">
            <v>STRUER</v>
          </cell>
          <cell r="C15210" t="str">
            <v>FLEXTUR</v>
          </cell>
          <cell r="I15210" t="str">
            <v>Rejselængde</v>
          </cell>
          <cell r="V15210">
            <v>23</v>
          </cell>
        </row>
        <row r="15211">
          <cell r="A15211" t="str">
            <v>STRUER</v>
          </cell>
          <cell r="C15211" t="str">
            <v>FLEXTUR</v>
          </cell>
          <cell r="I15211" t="str">
            <v>Passagerer</v>
          </cell>
          <cell r="V15211">
            <v>1</v>
          </cell>
        </row>
        <row r="15212">
          <cell r="A15212" t="str">
            <v>STRUER</v>
          </cell>
          <cell r="C15212" t="str">
            <v>HANDICAP</v>
          </cell>
          <cell r="I15212" t="str">
            <v>Netto</v>
          </cell>
          <cell r="V15212">
            <v>1015.54</v>
          </cell>
        </row>
        <row r="15213">
          <cell r="A15213" t="str">
            <v>STRUER</v>
          </cell>
          <cell r="C15213" t="str">
            <v>HANDICAP</v>
          </cell>
          <cell r="I15213" t="str">
            <v>Adm.omk</v>
          </cell>
          <cell r="V15213">
            <v>0</v>
          </cell>
        </row>
        <row r="15214">
          <cell r="A15214" t="str">
            <v>STRUER</v>
          </cell>
          <cell r="C15214" t="str">
            <v>HANDICAP</v>
          </cell>
          <cell r="I15214" t="str">
            <v>EB</v>
          </cell>
          <cell r="V15214">
            <v>0</v>
          </cell>
        </row>
        <row r="15215">
          <cell r="A15215" t="str">
            <v>STRUER</v>
          </cell>
          <cell r="C15215" t="str">
            <v>HANDICAP</v>
          </cell>
          <cell r="I15215" t="str">
            <v>Ture</v>
          </cell>
          <cell r="V15215">
            <v>3</v>
          </cell>
        </row>
        <row r="15216">
          <cell r="A15216" t="str">
            <v>STRUER</v>
          </cell>
          <cell r="C15216" t="str">
            <v>HANDICAP</v>
          </cell>
          <cell r="I15216" t="str">
            <v>Rejselængde</v>
          </cell>
          <cell r="V15216">
            <v>36</v>
          </cell>
        </row>
        <row r="15217">
          <cell r="A15217" t="str">
            <v>STRUER</v>
          </cell>
          <cell r="C15217" t="str">
            <v>HANDICAP</v>
          </cell>
          <cell r="I15217" t="str">
            <v>Passagerer</v>
          </cell>
          <cell r="V15217">
            <v>3</v>
          </cell>
        </row>
        <row r="15218">
          <cell r="A15218" t="str">
            <v>STRUER</v>
          </cell>
          <cell r="C15218" t="str">
            <v>HANDICAP</v>
          </cell>
          <cell r="I15218" t="str">
            <v>Netto</v>
          </cell>
          <cell r="V15218">
            <v>164317.94</v>
          </cell>
        </row>
        <row r="15219">
          <cell r="A15219" t="str">
            <v>STRUER</v>
          </cell>
          <cell r="C15219" t="str">
            <v>HANDICAP</v>
          </cell>
          <cell r="I15219" t="str">
            <v>Adm.omk</v>
          </cell>
          <cell r="V15219">
            <v>0</v>
          </cell>
        </row>
        <row r="15220">
          <cell r="A15220" t="str">
            <v>STRUER</v>
          </cell>
          <cell r="C15220" t="str">
            <v>HANDICAP</v>
          </cell>
          <cell r="I15220" t="str">
            <v>EB</v>
          </cell>
          <cell r="V15220">
            <v>27061</v>
          </cell>
        </row>
        <row r="15221">
          <cell r="A15221" t="str">
            <v>STRUER</v>
          </cell>
          <cell r="C15221" t="str">
            <v>HANDICAP</v>
          </cell>
          <cell r="I15221" t="str">
            <v>Ture</v>
          </cell>
          <cell r="V15221">
            <v>439</v>
          </cell>
        </row>
        <row r="15222">
          <cell r="A15222" t="str">
            <v>STRUER</v>
          </cell>
          <cell r="C15222" t="str">
            <v>HANDICAP</v>
          </cell>
          <cell r="I15222" t="str">
            <v>Rejselængde</v>
          </cell>
          <cell r="V15222">
            <v>3939</v>
          </cell>
        </row>
        <row r="15223">
          <cell r="A15223" t="str">
            <v>STRUER</v>
          </cell>
          <cell r="C15223" t="str">
            <v>HANDICAP</v>
          </cell>
          <cell r="I15223" t="str">
            <v>Passagerer</v>
          </cell>
          <cell r="V15223">
            <v>512</v>
          </cell>
        </row>
        <row r="15224">
          <cell r="A15224" t="str">
            <v>STRUER</v>
          </cell>
          <cell r="C15224" t="str">
            <v>HANDICAP</v>
          </cell>
          <cell r="I15224" t="str">
            <v>Netto</v>
          </cell>
          <cell r="V15224">
            <v>161326.77999999997</v>
          </cell>
        </row>
        <row r="15225">
          <cell r="A15225" t="str">
            <v>STRUER</v>
          </cell>
          <cell r="C15225" t="str">
            <v>HANDICAP</v>
          </cell>
          <cell r="I15225" t="str">
            <v>Adm.omk</v>
          </cell>
          <cell r="V15225">
            <v>0</v>
          </cell>
        </row>
        <row r="15226">
          <cell r="A15226" t="str">
            <v>STRUER</v>
          </cell>
          <cell r="C15226" t="str">
            <v>HANDICAP</v>
          </cell>
          <cell r="I15226" t="str">
            <v>EB</v>
          </cell>
          <cell r="V15226">
            <v>24598</v>
          </cell>
        </row>
        <row r="15227">
          <cell r="A15227" t="str">
            <v>STRUER</v>
          </cell>
          <cell r="C15227" t="str">
            <v>HANDICAP</v>
          </cell>
          <cell r="I15227" t="str">
            <v>Ture</v>
          </cell>
          <cell r="V15227">
            <v>391</v>
          </cell>
        </row>
        <row r="15228">
          <cell r="A15228" t="str">
            <v>STRUER</v>
          </cell>
          <cell r="C15228" t="str">
            <v>HANDICAP</v>
          </cell>
          <cell r="I15228" t="str">
            <v>Rejselængde</v>
          </cell>
          <cell r="V15228">
            <v>4083</v>
          </cell>
        </row>
        <row r="15229">
          <cell r="A15229" t="str">
            <v>STRUER</v>
          </cell>
          <cell r="C15229" t="str">
            <v>HANDICAP</v>
          </cell>
          <cell r="I15229" t="str">
            <v>Passagerer</v>
          </cell>
          <cell r="V15229">
            <v>418</v>
          </cell>
        </row>
        <row r="15230">
          <cell r="A15230" t="str">
            <v>STRUER</v>
          </cell>
          <cell r="C15230" t="str">
            <v>HANDICAP</v>
          </cell>
          <cell r="I15230" t="str">
            <v>Netto</v>
          </cell>
          <cell r="V15230">
            <v>306650.88</v>
          </cell>
        </row>
        <row r="15231">
          <cell r="A15231" t="str">
            <v>STRUER</v>
          </cell>
          <cell r="C15231" t="str">
            <v>HANDICAP</v>
          </cell>
          <cell r="I15231" t="str">
            <v>Adm.omk</v>
          </cell>
          <cell r="V15231">
            <v>0</v>
          </cell>
        </row>
        <row r="15232">
          <cell r="A15232" t="str">
            <v>STRUER</v>
          </cell>
          <cell r="C15232" t="str">
            <v>HANDICAP</v>
          </cell>
          <cell r="I15232" t="str">
            <v>EB</v>
          </cell>
          <cell r="V15232">
            <v>54222</v>
          </cell>
        </row>
        <row r="15233">
          <cell r="A15233" t="str">
            <v>STRUER</v>
          </cell>
          <cell r="C15233" t="str">
            <v>HANDICAP</v>
          </cell>
          <cell r="I15233" t="str">
            <v>Ture</v>
          </cell>
          <cell r="V15233">
            <v>698</v>
          </cell>
        </row>
        <row r="15234">
          <cell r="A15234" t="str">
            <v>STRUER</v>
          </cell>
          <cell r="C15234" t="str">
            <v>HANDICAP</v>
          </cell>
          <cell r="I15234" t="str">
            <v>Rejselængde</v>
          </cell>
          <cell r="V15234">
            <v>9841</v>
          </cell>
        </row>
        <row r="15235">
          <cell r="A15235" t="str">
            <v>STRUER</v>
          </cell>
          <cell r="C15235" t="str">
            <v>HANDICAP</v>
          </cell>
          <cell r="I15235" t="str">
            <v>Passagerer</v>
          </cell>
          <cell r="V15235">
            <v>805</v>
          </cell>
        </row>
        <row r="15236">
          <cell r="A15236" t="str">
            <v>STRUER</v>
          </cell>
          <cell r="C15236" t="str">
            <v>HANDICAP</v>
          </cell>
          <cell r="I15236" t="str">
            <v>Netto</v>
          </cell>
          <cell r="V15236">
            <v>181415.08000000002</v>
          </cell>
        </row>
        <row r="15237">
          <cell r="A15237" t="str">
            <v>STRUER</v>
          </cell>
          <cell r="C15237" t="str">
            <v>HANDICAP</v>
          </cell>
          <cell r="I15237" t="str">
            <v>Adm.omk</v>
          </cell>
          <cell r="V15237">
            <v>0</v>
          </cell>
        </row>
        <row r="15238">
          <cell r="A15238" t="str">
            <v>STRUER</v>
          </cell>
          <cell r="C15238" t="str">
            <v>HANDICAP</v>
          </cell>
          <cell r="I15238" t="str">
            <v>EB</v>
          </cell>
          <cell r="V15238">
            <v>38878</v>
          </cell>
        </row>
        <row r="15239">
          <cell r="A15239" t="str">
            <v>STRUER</v>
          </cell>
          <cell r="C15239" t="str">
            <v>HANDICAP</v>
          </cell>
          <cell r="I15239" t="str">
            <v>Ture</v>
          </cell>
          <cell r="V15239">
            <v>459</v>
          </cell>
        </row>
        <row r="15240">
          <cell r="A15240" t="str">
            <v>STRUER</v>
          </cell>
          <cell r="C15240" t="str">
            <v>HANDICAP</v>
          </cell>
          <cell r="I15240" t="str">
            <v>Rejselængde</v>
          </cell>
          <cell r="V15240">
            <v>7188</v>
          </cell>
        </row>
        <row r="15241">
          <cell r="A15241" t="str">
            <v>STRUER</v>
          </cell>
          <cell r="C15241" t="str">
            <v>HANDICAP</v>
          </cell>
          <cell r="I15241" t="str">
            <v>Passagerer</v>
          </cell>
          <cell r="V15241">
            <v>473</v>
          </cell>
        </row>
        <row r="15242">
          <cell r="A15242" t="str">
            <v>STRUER</v>
          </cell>
          <cell r="C15242" t="str">
            <v>HANDICAP</v>
          </cell>
          <cell r="I15242" t="str">
            <v>Netto</v>
          </cell>
          <cell r="V15242">
            <v>42181.440000000002</v>
          </cell>
        </row>
        <row r="15243">
          <cell r="A15243" t="str">
            <v>STRUER</v>
          </cell>
          <cell r="C15243" t="str">
            <v>HANDICAP</v>
          </cell>
          <cell r="I15243" t="str">
            <v>Adm.omk</v>
          </cell>
          <cell r="V15243">
            <v>0</v>
          </cell>
        </row>
        <row r="15244">
          <cell r="A15244" t="str">
            <v>STRUER</v>
          </cell>
          <cell r="C15244" t="str">
            <v>HANDICAP</v>
          </cell>
          <cell r="I15244" t="str">
            <v>EB</v>
          </cell>
          <cell r="V15244">
            <v>9686</v>
          </cell>
        </row>
        <row r="15245">
          <cell r="A15245" t="str">
            <v>STRUER</v>
          </cell>
          <cell r="C15245" t="str">
            <v>HANDICAP</v>
          </cell>
          <cell r="I15245" t="str">
            <v>Ture</v>
          </cell>
          <cell r="V15245">
            <v>116</v>
          </cell>
        </row>
        <row r="15246">
          <cell r="A15246" t="str">
            <v>STRUER</v>
          </cell>
          <cell r="C15246" t="str">
            <v>HANDICAP</v>
          </cell>
          <cell r="I15246" t="str">
            <v>Rejselængde</v>
          </cell>
          <cell r="V15246">
            <v>1632</v>
          </cell>
        </row>
        <row r="15247">
          <cell r="A15247" t="str">
            <v>STRUER</v>
          </cell>
          <cell r="C15247" t="str">
            <v>HANDICAP</v>
          </cell>
          <cell r="I15247" t="str">
            <v>Passagerer</v>
          </cell>
          <cell r="V15247">
            <v>188</v>
          </cell>
        </row>
        <row r="15248">
          <cell r="A15248" t="str">
            <v>STRUER</v>
          </cell>
          <cell r="C15248" t="str">
            <v>HANDICAP</v>
          </cell>
          <cell r="I15248" t="str">
            <v>Netto</v>
          </cell>
          <cell r="V15248">
            <v>28638.97</v>
          </cell>
        </row>
        <row r="15249">
          <cell r="A15249" t="str">
            <v>STRUER</v>
          </cell>
          <cell r="C15249" t="str">
            <v>HANDICAP</v>
          </cell>
          <cell r="I15249" t="str">
            <v>Adm.omk</v>
          </cell>
          <cell r="V15249">
            <v>0</v>
          </cell>
        </row>
        <row r="15250">
          <cell r="A15250" t="str">
            <v>STRUER</v>
          </cell>
          <cell r="C15250" t="str">
            <v>HANDICAP</v>
          </cell>
          <cell r="I15250" t="str">
            <v>EB</v>
          </cell>
          <cell r="V15250">
            <v>5573</v>
          </cell>
        </row>
        <row r="15251">
          <cell r="A15251" t="str">
            <v>STRUER</v>
          </cell>
          <cell r="C15251" t="str">
            <v>HANDICAP</v>
          </cell>
          <cell r="I15251" t="str">
            <v>Ture</v>
          </cell>
          <cell r="V15251">
            <v>80</v>
          </cell>
        </row>
        <row r="15252">
          <cell r="A15252" t="str">
            <v>STRUER</v>
          </cell>
          <cell r="C15252" t="str">
            <v>HANDICAP</v>
          </cell>
          <cell r="I15252" t="str">
            <v>Rejselængde</v>
          </cell>
          <cell r="V15252">
            <v>939</v>
          </cell>
        </row>
        <row r="15253">
          <cell r="A15253" t="str">
            <v>STRUER</v>
          </cell>
          <cell r="C15253" t="str">
            <v>HANDICAP</v>
          </cell>
          <cell r="I15253" t="str">
            <v>Passagerer</v>
          </cell>
          <cell r="V15253">
            <v>87</v>
          </cell>
        </row>
        <row r="15254">
          <cell r="A15254" t="str">
            <v>STRUER</v>
          </cell>
          <cell r="C15254" t="str">
            <v>PLUSTUR</v>
          </cell>
          <cell r="I15254" t="str">
            <v>Netto</v>
          </cell>
          <cell r="V15254">
            <v>1177.6799999999998</v>
          </cell>
        </row>
        <row r="15255">
          <cell r="A15255" t="str">
            <v>STRUER</v>
          </cell>
          <cell r="C15255" t="str">
            <v>PLUSTUR</v>
          </cell>
          <cell r="I15255" t="str">
            <v>Adm.omk</v>
          </cell>
          <cell r="V15255">
            <v>192.95999999999998</v>
          </cell>
        </row>
        <row r="15256">
          <cell r="A15256" t="str">
            <v>STRUER</v>
          </cell>
          <cell r="C15256" t="str">
            <v>PLUSTUR</v>
          </cell>
          <cell r="I15256" t="str">
            <v>EB</v>
          </cell>
          <cell r="V15256">
            <v>245</v>
          </cell>
        </row>
        <row r="15257">
          <cell r="A15257" t="str">
            <v>STRUER</v>
          </cell>
          <cell r="C15257" t="str">
            <v>PLUSTUR</v>
          </cell>
          <cell r="I15257" t="str">
            <v>Ture</v>
          </cell>
          <cell r="V15257">
            <v>6</v>
          </cell>
        </row>
        <row r="15258">
          <cell r="A15258" t="str">
            <v>STRUER</v>
          </cell>
          <cell r="C15258" t="str">
            <v>PLUSTUR</v>
          </cell>
          <cell r="I15258" t="str">
            <v>Rejselængde</v>
          </cell>
          <cell r="V15258">
            <v>74</v>
          </cell>
        </row>
        <row r="15259">
          <cell r="A15259" t="str">
            <v>STRUER</v>
          </cell>
          <cell r="C15259" t="str">
            <v>PLUSTUR</v>
          </cell>
          <cell r="I15259" t="str">
            <v>Passagerer</v>
          </cell>
          <cell r="V15259">
            <v>11</v>
          </cell>
        </row>
        <row r="15260">
          <cell r="A15260" t="str">
            <v>STRUER</v>
          </cell>
          <cell r="C15260" t="str">
            <v>PLUSTUR</v>
          </cell>
          <cell r="I15260" t="str">
            <v>Netto</v>
          </cell>
          <cell r="V15260">
            <v>1599.65</v>
          </cell>
        </row>
        <row r="15261">
          <cell r="A15261" t="str">
            <v>STRUER</v>
          </cell>
          <cell r="C15261" t="str">
            <v>PLUSTUR</v>
          </cell>
          <cell r="I15261" t="str">
            <v>Adm.omk</v>
          </cell>
          <cell r="V15261">
            <v>225.12</v>
          </cell>
        </row>
        <row r="15262">
          <cell r="A15262" t="str">
            <v>STRUER</v>
          </cell>
          <cell r="C15262" t="str">
            <v>PLUSTUR</v>
          </cell>
          <cell r="I15262" t="str">
            <v>EB</v>
          </cell>
          <cell r="V15262">
            <v>247</v>
          </cell>
        </row>
        <row r="15263">
          <cell r="A15263" t="str">
            <v>STRUER</v>
          </cell>
          <cell r="C15263" t="str">
            <v>PLUSTUR</v>
          </cell>
          <cell r="I15263" t="str">
            <v>Ture</v>
          </cell>
          <cell r="V15263">
            <v>7</v>
          </cell>
        </row>
        <row r="15264">
          <cell r="A15264" t="str">
            <v>STRUER</v>
          </cell>
          <cell r="C15264" t="str">
            <v>PLUSTUR</v>
          </cell>
          <cell r="I15264" t="str">
            <v>Rejselængde</v>
          </cell>
          <cell r="V15264">
            <v>77</v>
          </cell>
        </row>
        <row r="15265">
          <cell r="A15265" t="str">
            <v>STRUER</v>
          </cell>
          <cell r="C15265" t="str">
            <v>PLUSTUR</v>
          </cell>
          <cell r="I15265" t="str">
            <v>Passagerer</v>
          </cell>
          <cell r="V15265">
            <v>10</v>
          </cell>
        </row>
        <row r="15266">
          <cell r="A15266" t="str">
            <v>STRUER</v>
          </cell>
          <cell r="C15266" t="str">
            <v>HANDICAP</v>
          </cell>
          <cell r="I15266" t="str">
            <v>Netto</v>
          </cell>
          <cell r="V15266">
            <v>506.14</v>
          </cell>
        </row>
        <row r="15267">
          <cell r="A15267" t="str">
            <v>STRUER</v>
          </cell>
          <cell r="C15267" t="str">
            <v>HANDICAP</v>
          </cell>
          <cell r="I15267" t="str">
            <v>Adm.omk</v>
          </cell>
          <cell r="V15267">
            <v>0</v>
          </cell>
        </row>
        <row r="15268">
          <cell r="A15268" t="str">
            <v>STRUER</v>
          </cell>
          <cell r="C15268" t="str">
            <v>HANDICAP</v>
          </cell>
          <cell r="I15268" t="str">
            <v>EB</v>
          </cell>
          <cell r="V15268">
            <v>188</v>
          </cell>
        </row>
        <row r="15269">
          <cell r="A15269" t="str">
            <v>STRUER</v>
          </cell>
          <cell r="C15269" t="str">
            <v>HANDICAP</v>
          </cell>
          <cell r="I15269" t="str">
            <v>Ture</v>
          </cell>
          <cell r="V15269">
            <v>1</v>
          </cell>
        </row>
        <row r="15270">
          <cell r="A15270" t="str">
            <v>STRUER</v>
          </cell>
          <cell r="C15270" t="str">
            <v>HANDICAP</v>
          </cell>
          <cell r="I15270" t="str">
            <v>Rejselængde</v>
          </cell>
          <cell r="V15270">
            <v>47</v>
          </cell>
        </row>
        <row r="15271">
          <cell r="A15271" t="str">
            <v>STRUER</v>
          </cell>
          <cell r="C15271" t="str">
            <v>HANDICAP</v>
          </cell>
          <cell r="I15271" t="str">
            <v>Passagerer</v>
          </cell>
          <cell r="V15271">
            <v>1</v>
          </cell>
        </row>
        <row r="15272">
          <cell r="A15272" t="str">
            <v>STRUER</v>
          </cell>
          <cell r="C15272" t="str">
            <v>HANDICAP</v>
          </cell>
          <cell r="I15272" t="str">
            <v>Netto</v>
          </cell>
          <cell r="V15272">
            <v>1193.27</v>
          </cell>
        </row>
        <row r="15273">
          <cell r="A15273" t="str">
            <v>STRUER</v>
          </cell>
          <cell r="C15273" t="str">
            <v>HANDICAP</v>
          </cell>
          <cell r="I15273" t="str">
            <v>Adm.omk</v>
          </cell>
          <cell r="V15273">
            <v>0</v>
          </cell>
        </row>
        <row r="15274">
          <cell r="A15274" t="str">
            <v>STRUER</v>
          </cell>
          <cell r="C15274" t="str">
            <v>HANDICAP</v>
          </cell>
          <cell r="I15274" t="str">
            <v>EB</v>
          </cell>
          <cell r="V15274">
            <v>260</v>
          </cell>
        </row>
        <row r="15275">
          <cell r="A15275" t="str">
            <v>STRUER</v>
          </cell>
          <cell r="C15275" t="str">
            <v>HANDICAP</v>
          </cell>
          <cell r="I15275" t="str">
            <v>Ture</v>
          </cell>
          <cell r="V15275">
            <v>1</v>
          </cell>
        </row>
        <row r="15276">
          <cell r="A15276" t="str">
            <v>STRUER</v>
          </cell>
          <cell r="C15276" t="str">
            <v>HANDICAP</v>
          </cell>
          <cell r="I15276" t="str">
            <v>Rejselængde</v>
          </cell>
          <cell r="V15276">
            <v>65</v>
          </cell>
        </row>
        <row r="15277">
          <cell r="A15277" t="str">
            <v>STRUER</v>
          </cell>
          <cell r="C15277" t="str">
            <v>HANDICAP</v>
          </cell>
          <cell r="I15277" t="str">
            <v>Passagerer</v>
          </cell>
          <cell r="V15277">
            <v>1</v>
          </cell>
        </row>
        <row r="15278">
          <cell r="A15278" t="str">
            <v>STRUER</v>
          </cell>
          <cell r="C15278" t="str">
            <v>HANDICAP</v>
          </cell>
          <cell r="I15278" t="str">
            <v>Netto</v>
          </cell>
          <cell r="V15278">
            <v>1279.6600000000001</v>
          </cell>
        </row>
        <row r="15279">
          <cell r="A15279" t="str">
            <v>STRUER</v>
          </cell>
          <cell r="C15279" t="str">
            <v>HANDICAP</v>
          </cell>
          <cell r="I15279" t="str">
            <v>Adm.omk</v>
          </cell>
          <cell r="V15279">
            <v>0</v>
          </cell>
        </row>
        <row r="15280">
          <cell r="A15280" t="str">
            <v>STRUER</v>
          </cell>
          <cell r="C15280" t="str">
            <v>HANDICAP</v>
          </cell>
          <cell r="I15280" t="str">
            <v>EB</v>
          </cell>
          <cell r="V15280">
            <v>472</v>
          </cell>
        </row>
        <row r="15281">
          <cell r="A15281" t="str">
            <v>STRUER</v>
          </cell>
          <cell r="C15281" t="str">
            <v>HANDICAP</v>
          </cell>
          <cell r="I15281" t="str">
            <v>Ture</v>
          </cell>
          <cell r="V15281">
            <v>3</v>
          </cell>
        </row>
        <row r="15282">
          <cell r="A15282" t="str">
            <v>STRUER</v>
          </cell>
          <cell r="C15282" t="str">
            <v>HANDICAP</v>
          </cell>
          <cell r="I15282" t="str">
            <v>Rejselængde</v>
          </cell>
          <cell r="V15282">
            <v>102</v>
          </cell>
        </row>
        <row r="15283">
          <cell r="A15283" t="str">
            <v>STRUER</v>
          </cell>
          <cell r="C15283" t="str">
            <v>HANDICAP</v>
          </cell>
          <cell r="I15283" t="str">
            <v>Passagerer</v>
          </cell>
          <cell r="V15283">
            <v>4</v>
          </cell>
        </row>
        <row r="15284">
          <cell r="A15284" t="str">
            <v>STRUER</v>
          </cell>
          <cell r="C15284" t="str">
            <v>HANDICAP</v>
          </cell>
          <cell r="I15284" t="str">
            <v>Netto</v>
          </cell>
          <cell r="V15284">
            <v>1199.6199999999999</v>
          </cell>
        </row>
        <row r="15285">
          <cell r="A15285" t="str">
            <v>STRUER</v>
          </cell>
          <cell r="C15285" t="str">
            <v>HANDICAP</v>
          </cell>
          <cell r="I15285" t="str">
            <v>Adm.omk</v>
          </cell>
          <cell r="V15285">
            <v>0</v>
          </cell>
        </row>
        <row r="15286">
          <cell r="A15286" t="str">
            <v>STRUER</v>
          </cell>
          <cell r="C15286" t="str">
            <v>HANDICAP</v>
          </cell>
          <cell r="I15286" t="str">
            <v>EB</v>
          </cell>
          <cell r="V15286">
            <v>72</v>
          </cell>
        </row>
        <row r="15287">
          <cell r="A15287" t="str">
            <v>STRUER</v>
          </cell>
          <cell r="C15287" t="str">
            <v>HANDICAP</v>
          </cell>
          <cell r="I15287" t="str">
            <v>Ture</v>
          </cell>
          <cell r="V15287">
            <v>1</v>
          </cell>
        </row>
        <row r="15288">
          <cell r="A15288" t="str">
            <v>STRUER</v>
          </cell>
          <cell r="C15288" t="str">
            <v>HANDICAP</v>
          </cell>
          <cell r="I15288" t="str">
            <v>Rejselængde</v>
          </cell>
          <cell r="V15288">
            <v>18</v>
          </cell>
        </row>
        <row r="15289">
          <cell r="A15289" t="str">
            <v>STRUER</v>
          </cell>
          <cell r="C15289" t="str">
            <v>HANDICAP</v>
          </cell>
          <cell r="I15289" t="str">
            <v>Passagerer</v>
          </cell>
          <cell r="V15289">
            <v>1</v>
          </cell>
        </row>
        <row r="15290">
          <cell r="A15290" t="str">
            <v>STRUER</v>
          </cell>
          <cell r="C15290" t="str">
            <v>HANDICAP</v>
          </cell>
          <cell r="I15290" t="str">
            <v>Netto</v>
          </cell>
          <cell r="V15290">
            <v>3842.1600000000008</v>
          </cell>
        </row>
        <row r="15291">
          <cell r="A15291" t="str">
            <v>STRUER</v>
          </cell>
          <cell r="C15291" t="str">
            <v>HANDICAP</v>
          </cell>
          <cell r="I15291" t="str">
            <v>Adm.omk</v>
          </cell>
          <cell r="V15291">
            <v>0</v>
          </cell>
        </row>
        <row r="15292">
          <cell r="A15292" t="str">
            <v>STRUER</v>
          </cell>
          <cell r="C15292" t="str">
            <v>HANDICAP</v>
          </cell>
          <cell r="I15292" t="str">
            <v>EB</v>
          </cell>
          <cell r="V15292">
            <v>920</v>
          </cell>
        </row>
        <row r="15293">
          <cell r="A15293" t="str">
            <v>STRUER</v>
          </cell>
          <cell r="C15293" t="str">
            <v>HANDICAP</v>
          </cell>
          <cell r="I15293" t="str">
            <v>Ture</v>
          </cell>
          <cell r="V15293">
            <v>8</v>
          </cell>
        </row>
        <row r="15294">
          <cell r="A15294" t="str">
            <v>STRUER</v>
          </cell>
          <cell r="C15294" t="str">
            <v>HANDICAP</v>
          </cell>
          <cell r="I15294" t="str">
            <v>Rejselængde</v>
          </cell>
          <cell r="V15294">
            <v>230</v>
          </cell>
        </row>
        <row r="15295">
          <cell r="A15295" t="str">
            <v>STRUER</v>
          </cell>
          <cell r="C15295" t="str">
            <v>HANDICAP</v>
          </cell>
          <cell r="I15295" t="str">
            <v>Passagerer</v>
          </cell>
          <cell r="V15295">
            <v>8</v>
          </cell>
        </row>
        <row r="15296">
          <cell r="A15296" t="str">
            <v>STRUER</v>
          </cell>
          <cell r="C15296" t="str">
            <v>HANDICAP</v>
          </cell>
          <cell r="I15296" t="str">
            <v>Netto</v>
          </cell>
          <cell r="V15296">
            <v>2854.46</v>
          </cell>
        </row>
        <row r="15297">
          <cell r="A15297" t="str">
            <v>STRUER</v>
          </cell>
          <cell r="C15297" t="str">
            <v>HANDICAP</v>
          </cell>
          <cell r="I15297" t="str">
            <v>Adm.omk</v>
          </cell>
          <cell r="V15297">
            <v>0</v>
          </cell>
        </row>
        <row r="15298">
          <cell r="A15298" t="str">
            <v>STRUER</v>
          </cell>
          <cell r="C15298" t="str">
            <v>HANDICAP</v>
          </cell>
          <cell r="I15298" t="str">
            <v>EB</v>
          </cell>
          <cell r="V15298">
            <v>976</v>
          </cell>
        </row>
        <row r="15299">
          <cell r="A15299" t="str">
            <v>STRUER</v>
          </cell>
          <cell r="C15299" t="str">
            <v>HANDICAP</v>
          </cell>
          <cell r="I15299" t="str">
            <v>Ture</v>
          </cell>
          <cell r="V15299">
            <v>2</v>
          </cell>
        </row>
        <row r="15300">
          <cell r="A15300" t="str">
            <v>STRUER</v>
          </cell>
          <cell r="C15300" t="str">
            <v>HANDICAP</v>
          </cell>
          <cell r="I15300" t="str">
            <v>Rejselængde</v>
          </cell>
          <cell r="V15300">
            <v>195</v>
          </cell>
        </row>
        <row r="15301">
          <cell r="A15301" t="str">
            <v>STRUER</v>
          </cell>
          <cell r="C15301" t="str">
            <v>HANDICAP</v>
          </cell>
          <cell r="I15301" t="str">
            <v>Passagerer</v>
          </cell>
          <cell r="V15301">
            <v>3</v>
          </cell>
        </row>
        <row r="15302">
          <cell r="A15302" t="str">
            <v>STRUER</v>
          </cell>
          <cell r="C15302" t="str">
            <v>HANDICAP</v>
          </cell>
          <cell r="I15302" t="str">
            <v>Netto</v>
          </cell>
          <cell r="V15302">
            <v>1385.42</v>
          </cell>
        </row>
        <row r="15303">
          <cell r="A15303" t="str">
            <v>STRUER</v>
          </cell>
          <cell r="C15303" t="str">
            <v>HANDICAP</v>
          </cell>
          <cell r="I15303" t="str">
            <v>Adm.omk</v>
          </cell>
          <cell r="V15303">
            <v>0</v>
          </cell>
        </row>
        <row r="15304">
          <cell r="A15304" t="str">
            <v>STRUER</v>
          </cell>
          <cell r="C15304" t="str">
            <v>HANDICAP</v>
          </cell>
          <cell r="I15304" t="str">
            <v>EB</v>
          </cell>
          <cell r="V15304">
            <v>388</v>
          </cell>
        </row>
        <row r="15305">
          <cell r="A15305" t="str">
            <v>STRUER</v>
          </cell>
          <cell r="C15305" t="str">
            <v>HANDICAP</v>
          </cell>
          <cell r="I15305" t="str">
            <v>Ture</v>
          </cell>
          <cell r="V15305">
            <v>1</v>
          </cell>
        </row>
        <row r="15306">
          <cell r="A15306" t="str">
            <v>STRUER</v>
          </cell>
          <cell r="C15306" t="str">
            <v>HANDICAP</v>
          </cell>
          <cell r="I15306" t="str">
            <v>Rejselængde</v>
          </cell>
          <cell r="V15306">
            <v>97</v>
          </cell>
        </row>
        <row r="15307">
          <cell r="A15307" t="str">
            <v>STRUER</v>
          </cell>
          <cell r="C15307" t="str">
            <v>HANDICAP</v>
          </cell>
          <cell r="I15307" t="str">
            <v>Passagerer</v>
          </cell>
          <cell r="V15307">
            <v>1</v>
          </cell>
        </row>
        <row r="15308">
          <cell r="A15308" t="str">
            <v>STRUER</v>
          </cell>
          <cell r="C15308" t="str">
            <v>HANDICAP</v>
          </cell>
          <cell r="I15308" t="str">
            <v>Netto</v>
          </cell>
          <cell r="V15308">
            <v>871.18</v>
          </cell>
        </row>
        <row r="15309">
          <cell r="A15309" t="str">
            <v>STRUER</v>
          </cell>
          <cell r="C15309" t="str">
            <v>HANDICAP</v>
          </cell>
          <cell r="I15309" t="str">
            <v>Adm.omk</v>
          </cell>
          <cell r="V15309">
            <v>0</v>
          </cell>
        </row>
        <row r="15310">
          <cell r="A15310" t="str">
            <v>STRUER</v>
          </cell>
          <cell r="C15310" t="str">
            <v>HANDICAP</v>
          </cell>
          <cell r="I15310" t="str">
            <v>EB</v>
          </cell>
          <cell r="V15310">
            <v>595</v>
          </cell>
        </row>
        <row r="15311">
          <cell r="A15311" t="str">
            <v>STRUER</v>
          </cell>
          <cell r="C15311" t="str">
            <v>HANDICAP</v>
          </cell>
          <cell r="I15311" t="str">
            <v>Ture</v>
          </cell>
          <cell r="V15311">
            <v>1</v>
          </cell>
        </row>
        <row r="15312">
          <cell r="A15312" t="str">
            <v>STRUER</v>
          </cell>
          <cell r="C15312" t="str">
            <v>HANDICAP</v>
          </cell>
          <cell r="I15312" t="str">
            <v>Rejselængde</v>
          </cell>
          <cell r="V15312">
            <v>115</v>
          </cell>
        </row>
        <row r="15313">
          <cell r="A15313" t="str">
            <v>STRUER</v>
          </cell>
          <cell r="C15313" t="str">
            <v>HANDICAP</v>
          </cell>
          <cell r="I15313" t="str">
            <v>Passagerer</v>
          </cell>
          <cell r="V15313">
            <v>1</v>
          </cell>
        </row>
        <row r="15314">
          <cell r="A15314" t="str">
            <v>STRUER</v>
          </cell>
          <cell r="C15314" t="str">
            <v>HANDICAP</v>
          </cell>
          <cell r="I15314" t="str">
            <v>Netto</v>
          </cell>
          <cell r="V15314">
            <v>1990.79</v>
          </cell>
        </row>
        <row r="15315">
          <cell r="A15315" t="str">
            <v>STRUER</v>
          </cell>
          <cell r="C15315" t="str">
            <v>HANDICAP</v>
          </cell>
          <cell r="I15315" t="str">
            <v>Adm.omk</v>
          </cell>
          <cell r="V15315">
            <v>0</v>
          </cell>
        </row>
        <row r="15316">
          <cell r="A15316" t="str">
            <v>STRUER</v>
          </cell>
          <cell r="C15316" t="str">
            <v>HANDICAP</v>
          </cell>
          <cell r="I15316" t="str">
            <v>EB</v>
          </cell>
          <cell r="V15316">
            <v>2551</v>
          </cell>
        </row>
        <row r="15317">
          <cell r="A15317" t="str">
            <v>STRUER</v>
          </cell>
          <cell r="C15317" t="str">
            <v>HANDICAP</v>
          </cell>
          <cell r="I15317" t="str">
            <v>Ture</v>
          </cell>
          <cell r="V15317">
            <v>6</v>
          </cell>
        </row>
        <row r="15318">
          <cell r="A15318" t="str">
            <v>STRUER</v>
          </cell>
          <cell r="C15318" t="str">
            <v>HANDICAP</v>
          </cell>
          <cell r="I15318" t="str">
            <v>Rejselængde</v>
          </cell>
          <cell r="V15318">
            <v>475</v>
          </cell>
        </row>
        <row r="15319">
          <cell r="A15319" t="str">
            <v>STRUER</v>
          </cell>
          <cell r="C15319" t="str">
            <v>HANDICAP</v>
          </cell>
          <cell r="I15319" t="str">
            <v>Passagerer</v>
          </cell>
          <cell r="V15319">
            <v>7</v>
          </cell>
        </row>
        <row r="15320">
          <cell r="A15320" t="str">
            <v>STRUER</v>
          </cell>
          <cell r="C15320" t="str">
            <v>HANDICAP</v>
          </cell>
          <cell r="I15320" t="str">
            <v>Netto</v>
          </cell>
          <cell r="V15320">
            <v>3878.36</v>
          </cell>
        </row>
        <row r="15321">
          <cell r="A15321" t="str">
            <v>STRUER</v>
          </cell>
          <cell r="C15321" t="str">
            <v>HANDICAP</v>
          </cell>
          <cell r="I15321" t="str">
            <v>Adm.omk</v>
          </cell>
          <cell r="V15321">
            <v>0</v>
          </cell>
        </row>
        <row r="15322">
          <cell r="A15322" t="str">
            <v>STRUER</v>
          </cell>
          <cell r="C15322" t="str">
            <v>HANDICAP</v>
          </cell>
          <cell r="I15322" t="str">
            <v>EB</v>
          </cell>
          <cell r="V15322">
            <v>1226</v>
          </cell>
        </row>
        <row r="15323">
          <cell r="A15323" t="str">
            <v>STRUER</v>
          </cell>
          <cell r="C15323" t="str">
            <v>HANDICAP</v>
          </cell>
          <cell r="I15323" t="str">
            <v>Ture</v>
          </cell>
          <cell r="V15323">
            <v>4</v>
          </cell>
        </row>
        <row r="15324">
          <cell r="A15324" t="str">
            <v>STRUER</v>
          </cell>
          <cell r="C15324" t="str">
            <v>HANDICAP</v>
          </cell>
          <cell r="I15324" t="str">
            <v>Rejselængde</v>
          </cell>
          <cell r="V15324">
            <v>220</v>
          </cell>
        </row>
        <row r="15325">
          <cell r="A15325" t="str">
            <v>STRUER</v>
          </cell>
          <cell r="C15325" t="str">
            <v>HANDICAP</v>
          </cell>
          <cell r="I15325" t="str">
            <v>Passagerer</v>
          </cell>
          <cell r="V15325">
            <v>7</v>
          </cell>
        </row>
        <row r="15326">
          <cell r="A15326" t="str">
            <v>STRUER</v>
          </cell>
          <cell r="C15326" t="str">
            <v>HANDICAP</v>
          </cell>
          <cell r="I15326" t="str">
            <v>Netto</v>
          </cell>
          <cell r="V15326">
            <v>4692.03</v>
          </cell>
        </row>
        <row r="15327">
          <cell r="A15327" t="str">
            <v>STRUER</v>
          </cell>
          <cell r="C15327" t="str">
            <v>HANDICAP</v>
          </cell>
          <cell r="I15327" t="str">
            <v>Adm.omk</v>
          </cell>
          <cell r="V15327">
            <v>0</v>
          </cell>
        </row>
        <row r="15328">
          <cell r="A15328" t="str">
            <v>STRUER</v>
          </cell>
          <cell r="C15328" t="str">
            <v>HANDICAP</v>
          </cell>
          <cell r="I15328" t="str">
            <v>EB</v>
          </cell>
          <cell r="V15328">
            <v>1016</v>
          </cell>
        </row>
        <row r="15329">
          <cell r="A15329" t="str">
            <v>STRUER</v>
          </cell>
          <cell r="C15329" t="str">
            <v>HANDICAP</v>
          </cell>
          <cell r="I15329" t="str">
            <v>Ture</v>
          </cell>
          <cell r="V15329">
            <v>4</v>
          </cell>
        </row>
        <row r="15330">
          <cell r="A15330" t="str">
            <v>STRUER</v>
          </cell>
          <cell r="C15330" t="str">
            <v>HANDICAP</v>
          </cell>
          <cell r="I15330" t="str">
            <v>Rejselængde</v>
          </cell>
          <cell r="V15330">
            <v>254</v>
          </cell>
        </row>
        <row r="15331">
          <cell r="A15331" t="str">
            <v>STRUER</v>
          </cell>
          <cell r="C15331" t="str">
            <v>HANDICAP</v>
          </cell>
          <cell r="I15331" t="str">
            <v>Passagerer</v>
          </cell>
          <cell r="V15331">
            <v>4</v>
          </cell>
        </row>
        <row r="15332">
          <cell r="A15332" t="str">
            <v>STRUER</v>
          </cell>
          <cell r="C15332" t="str">
            <v>HANDICAP</v>
          </cell>
          <cell r="I15332" t="str">
            <v>Netto</v>
          </cell>
          <cell r="V15332">
            <v>5999.5999999999995</v>
          </cell>
        </row>
        <row r="15333">
          <cell r="A15333" t="str">
            <v>STRUER</v>
          </cell>
          <cell r="C15333" t="str">
            <v>HANDICAP</v>
          </cell>
          <cell r="I15333" t="str">
            <v>Adm.omk</v>
          </cell>
          <cell r="V15333">
            <v>0</v>
          </cell>
        </row>
        <row r="15334">
          <cell r="A15334" t="str">
            <v>STRUER</v>
          </cell>
          <cell r="C15334" t="str">
            <v>HANDICAP</v>
          </cell>
          <cell r="I15334" t="str">
            <v>EB</v>
          </cell>
          <cell r="V15334">
            <v>1150</v>
          </cell>
        </row>
        <row r="15335">
          <cell r="A15335" t="str">
            <v>STRUER</v>
          </cell>
          <cell r="C15335" t="str">
            <v>HANDICAP</v>
          </cell>
          <cell r="I15335" t="str">
            <v>Ture</v>
          </cell>
          <cell r="V15335">
            <v>4</v>
          </cell>
        </row>
        <row r="15336">
          <cell r="A15336" t="str">
            <v>STRUER</v>
          </cell>
          <cell r="C15336" t="str">
            <v>HANDICAP</v>
          </cell>
          <cell r="I15336" t="str">
            <v>Rejselængde</v>
          </cell>
          <cell r="V15336">
            <v>259</v>
          </cell>
        </row>
        <row r="15337">
          <cell r="A15337" t="str">
            <v>STRUER</v>
          </cell>
          <cell r="C15337" t="str">
            <v>HANDICAP</v>
          </cell>
          <cell r="I15337" t="str">
            <v>Passagerer</v>
          </cell>
          <cell r="V15337">
            <v>5</v>
          </cell>
        </row>
        <row r="15338">
          <cell r="A15338" t="str">
            <v>SYDDJURS</v>
          </cell>
          <cell r="C15338" t="str">
            <v>HANDICAP</v>
          </cell>
          <cell r="I15338" t="str">
            <v>Netto</v>
          </cell>
          <cell r="V15338">
            <v>19952.950000000004</v>
          </cell>
        </row>
        <row r="15339">
          <cell r="A15339" t="str">
            <v>SYDDJURS</v>
          </cell>
          <cell r="C15339" t="str">
            <v>HANDICAP</v>
          </cell>
          <cell r="I15339" t="str">
            <v>Adm.omk</v>
          </cell>
          <cell r="V15339">
            <v>0</v>
          </cell>
        </row>
        <row r="15340">
          <cell r="A15340" t="str">
            <v>SYDDJURS</v>
          </cell>
          <cell r="C15340" t="str">
            <v>HANDICAP</v>
          </cell>
          <cell r="I15340" t="str">
            <v>EB</v>
          </cell>
          <cell r="V15340">
            <v>3785</v>
          </cell>
        </row>
        <row r="15341">
          <cell r="A15341" t="str">
            <v>SYDDJURS</v>
          </cell>
          <cell r="C15341" t="str">
            <v>HANDICAP</v>
          </cell>
          <cell r="I15341" t="str">
            <v>Ture</v>
          </cell>
          <cell r="V15341">
            <v>30</v>
          </cell>
        </row>
        <row r="15342">
          <cell r="A15342" t="str">
            <v>SYDDJURS</v>
          </cell>
          <cell r="C15342" t="str">
            <v>HANDICAP</v>
          </cell>
          <cell r="I15342" t="str">
            <v>Rejselængde</v>
          </cell>
          <cell r="V15342">
            <v>827</v>
          </cell>
        </row>
        <row r="15343">
          <cell r="A15343" t="str">
            <v>SYDDJURS</v>
          </cell>
          <cell r="C15343" t="str">
            <v>HANDICAP</v>
          </cell>
          <cell r="I15343" t="str">
            <v>Passagerer</v>
          </cell>
          <cell r="V15343">
            <v>44</v>
          </cell>
        </row>
        <row r="15344">
          <cell r="A15344" t="str">
            <v>SYDDJURS</v>
          </cell>
          <cell r="C15344" t="str">
            <v>HANDICAP</v>
          </cell>
          <cell r="I15344" t="str">
            <v>Netto</v>
          </cell>
          <cell r="V15344">
            <v>13076.26</v>
          </cell>
        </row>
        <row r="15345">
          <cell r="A15345" t="str">
            <v>SYDDJURS</v>
          </cell>
          <cell r="C15345" t="str">
            <v>HANDICAP</v>
          </cell>
          <cell r="I15345" t="str">
            <v>Adm.omk</v>
          </cell>
          <cell r="V15345">
            <v>0</v>
          </cell>
        </row>
        <row r="15346">
          <cell r="A15346" t="str">
            <v>SYDDJURS</v>
          </cell>
          <cell r="C15346" t="str">
            <v>HANDICAP</v>
          </cell>
          <cell r="I15346" t="str">
            <v>EB</v>
          </cell>
          <cell r="V15346">
            <v>4614</v>
          </cell>
        </row>
        <row r="15347">
          <cell r="A15347" t="str">
            <v>SYDDJURS</v>
          </cell>
          <cell r="C15347" t="str">
            <v>HANDICAP</v>
          </cell>
          <cell r="I15347" t="str">
            <v>Ture</v>
          </cell>
          <cell r="V15347">
            <v>35</v>
          </cell>
        </row>
        <row r="15348">
          <cell r="A15348" t="str">
            <v>SYDDJURS</v>
          </cell>
          <cell r="C15348" t="str">
            <v>HANDICAP</v>
          </cell>
          <cell r="I15348" t="str">
            <v>Rejselængde</v>
          </cell>
          <cell r="V15348">
            <v>1073</v>
          </cell>
        </row>
        <row r="15349">
          <cell r="A15349" t="str">
            <v>SYDDJURS</v>
          </cell>
          <cell r="C15349" t="str">
            <v>HANDICAP</v>
          </cell>
          <cell r="I15349" t="str">
            <v>Passagerer</v>
          </cell>
          <cell r="V15349">
            <v>41</v>
          </cell>
        </row>
        <row r="15350">
          <cell r="A15350" t="str">
            <v>SYDDJURS</v>
          </cell>
          <cell r="C15350" t="str">
            <v>HANDICAP</v>
          </cell>
          <cell r="I15350" t="str">
            <v>Netto</v>
          </cell>
          <cell r="V15350">
            <v>42513.54</v>
          </cell>
        </row>
        <row r="15351">
          <cell r="A15351" t="str">
            <v>SYDDJURS</v>
          </cell>
          <cell r="C15351" t="str">
            <v>HANDICAP</v>
          </cell>
          <cell r="I15351" t="str">
            <v>Adm.omk</v>
          </cell>
          <cell r="V15351">
            <v>0</v>
          </cell>
        </row>
        <row r="15352">
          <cell r="A15352" t="str">
            <v>SYDDJURS</v>
          </cell>
          <cell r="C15352" t="str">
            <v>HANDICAP</v>
          </cell>
          <cell r="I15352" t="str">
            <v>EB</v>
          </cell>
          <cell r="V15352">
            <v>7450</v>
          </cell>
        </row>
        <row r="15353">
          <cell r="A15353" t="str">
            <v>SYDDJURS</v>
          </cell>
          <cell r="C15353" t="str">
            <v>HANDICAP</v>
          </cell>
          <cell r="I15353" t="str">
            <v>Ture</v>
          </cell>
          <cell r="V15353">
            <v>62</v>
          </cell>
        </row>
        <row r="15354">
          <cell r="A15354" t="str">
            <v>SYDDJURS</v>
          </cell>
          <cell r="C15354" t="str">
            <v>HANDICAP</v>
          </cell>
          <cell r="I15354" t="str">
            <v>Rejselængde</v>
          </cell>
          <cell r="V15354">
            <v>1720</v>
          </cell>
        </row>
        <row r="15355">
          <cell r="A15355" t="str">
            <v>SYDDJURS</v>
          </cell>
          <cell r="C15355" t="str">
            <v>HANDICAP</v>
          </cell>
          <cell r="I15355" t="str">
            <v>Passagerer</v>
          </cell>
          <cell r="V15355">
            <v>72</v>
          </cell>
        </row>
        <row r="15356">
          <cell r="A15356" t="str">
            <v>SYDDJURS</v>
          </cell>
          <cell r="C15356" t="str">
            <v>HANDICAP</v>
          </cell>
          <cell r="I15356" t="str">
            <v>Netto</v>
          </cell>
          <cell r="V15356">
            <v>15755.529999999999</v>
          </cell>
        </row>
        <row r="15357">
          <cell r="A15357" t="str">
            <v>SYDDJURS</v>
          </cell>
          <cell r="C15357" t="str">
            <v>HANDICAP</v>
          </cell>
          <cell r="I15357" t="str">
            <v>Adm.omk</v>
          </cell>
          <cell r="V15357">
            <v>0</v>
          </cell>
        </row>
        <row r="15358">
          <cell r="A15358" t="str">
            <v>SYDDJURS</v>
          </cell>
          <cell r="C15358" t="str">
            <v>HANDICAP</v>
          </cell>
          <cell r="I15358" t="str">
            <v>EB</v>
          </cell>
          <cell r="V15358">
            <v>6661</v>
          </cell>
        </row>
        <row r="15359">
          <cell r="A15359" t="str">
            <v>SYDDJURS</v>
          </cell>
          <cell r="C15359" t="str">
            <v>HANDICAP</v>
          </cell>
          <cell r="I15359" t="str">
            <v>Ture</v>
          </cell>
          <cell r="V15359">
            <v>46</v>
          </cell>
        </row>
        <row r="15360">
          <cell r="A15360" t="str">
            <v>SYDDJURS</v>
          </cell>
          <cell r="C15360" t="str">
            <v>HANDICAP</v>
          </cell>
          <cell r="I15360" t="str">
            <v>Rejselængde</v>
          </cell>
          <cell r="V15360">
            <v>1512</v>
          </cell>
        </row>
        <row r="15361">
          <cell r="A15361" t="str">
            <v>SYDDJURS</v>
          </cell>
          <cell r="C15361" t="str">
            <v>HANDICAP</v>
          </cell>
          <cell r="I15361" t="str">
            <v>Passagerer</v>
          </cell>
          <cell r="V15361">
            <v>49</v>
          </cell>
        </row>
        <row r="15362">
          <cell r="A15362" t="str">
            <v>SYDDJURS</v>
          </cell>
          <cell r="C15362" t="str">
            <v>HANDICAP</v>
          </cell>
          <cell r="I15362" t="str">
            <v>Netto</v>
          </cell>
          <cell r="V15362">
            <v>24854.71</v>
          </cell>
        </row>
        <row r="15363">
          <cell r="A15363" t="str">
            <v>SYDDJURS</v>
          </cell>
          <cell r="C15363" t="str">
            <v>HANDICAP</v>
          </cell>
          <cell r="I15363" t="str">
            <v>Adm.omk</v>
          </cell>
          <cell r="V15363">
            <v>0</v>
          </cell>
        </row>
        <row r="15364">
          <cell r="A15364" t="str">
            <v>SYDDJURS</v>
          </cell>
          <cell r="C15364" t="str">
            <v>HANDICAP</v>
          </cell>
          <cell r="I15364" t="str">
            <v>EB</v>
          </cell>
          <cell r="V15364">
            <v>4093</v>
          </cell>
        </row>
        <row r="15365">
          <cell r="A15365" t="str">
            <v>SYDDJURS</v>
          </cell>
          <cell r="C15365" t="str">
            <v>HANDICAP</v>
          </cell>
          <cell r="I15365" t="str">
            <v>Ture</v>
          </cell>
          <cell r="V15365">
            <v>33</v>
          </cell>
        </row>
        <row r="15366">
          <cell r="A15366" t="str">
            <v>SYDDJURS</v>
          </cell>
          <cell r="C15366" t="str">
            <v>HANDICAP</v>
          </cell>
          <cell r="I15366" t="str">
            <v>Rejselængde</v>
          </cell>
          <cell r="V15366">
            <v>953</v>
          </cell>
        </row>
        <row r="15367">
          <cell r="A15367" t="str">
            <v>SYDDJURS</v>
          </cell>
          <cell r="C15367" t="str">
            <v>HANDICAP</v>
          </cell>
          <cell r="I15367" t="str">
            <v>Passagerer</v>
          </cell>
          <cell r="V15367">
            <v>36</v>
          </cell>
        </row>
        <row r="15368">
          <cell r="A15368" t="str">
            <v>SYDDJURS</v>
          </cell>
          <cell r="C15368" t="str">
            <v>HANDICAP</v>
          </cell>
          <cell r="I15368" t="str">
            <v>Netto</v>
          </cell>
          <cell r="V15368">
            <v>3015.47</v>
          </cell>
        </row>
        <row r="15369">
          <cell r="A15369" t="str">
            <v>SYDDJURS</v>
          </cell>
          <cell r="C15369" t="str">
            <v>HANDICAP</v>
          </cell>
          <cell r="I15369" t="str">
            <v>Adm.omk</v>
          </cell>
          <cell r="V15369">
            <v>0</v>
          </cell>
        </row>
        <row r="15370">
          <cell r="A15370" t="str">
            <v>SYDDJURS</v>
          </cell>
          <cell r="C15370" t="str">
            <v>HANDICAP</v>
          </cell>
          <cell r="I15370" t="str">
            <v>EB</v>
          </cell>
          <cell r="V15370">
            <v>928</v>
          </cell>
        </row>
        <row r="15371">
          <cell r="A15371" t="str">
            <v>SYDDJURS</v>
          </cell>
          <cell r="C15371" t="str">
            <v>HANDICAP</v>
          </cell>
          <cell r="I15371" t="str">
            <v>Ture</v>
          </cell>
          <cell r="V15371">
            <v>8</v>
          </cell>
        </row>
        <row r="15372">
          <cell r="A15372" t="str">
            <v>SYDDJURS</v>
          </cell>
          <cell r="C15372" t="str">
            <v>HANDICAP</v>
          </cell>
          <cell r="I15372" t="str">
            <v>Rejselængde</v>
          </cell>
          <cell r="V15372">
            <v>232</v>
          </cell>
        </row>
        <row r="15373">
          <cell r="A15373" t="str">
            <v>SYDDJURS</v>
          </cell>
          <cell r="C15373" t="str">
            <v>HANDICAP</v>
          </cell>
          <cell r="I15373" t="str">
            <v>Passagerer</v>
          </cell>
          <cell r="V15373">
            <v>8</v>
          </cell>
        </row>
        <row r="15374">
          <cell r="A15374" t="str">
            <v>SYDDJURS</v>
          </cell>
          <cell r="C15374" t="str">
            <v>HANDICAP</v>
          </cell>
          <cell r="I15374" t="str">
            <v>Netto</v>
          </cell>
          <cell r="V15374">
            <v>492.55</v>
          </cell>
        </row>
        <row r="15375">
          <cell r="A15375" t="str">
            <v>SYDDJURS</v>
          </cell>
          <cell r="C15375" t="str">
            <v>HANDICAP</v>
          </cell>
          <cell r="I15375" t="str">
            <v>Adm.omk</v>
          </cell>
          <cell r="V15375">
            <v>0</v>
          </cell>
        </row>
        <row r="15376">
          <cell r="A15376" t="str">
            <v>SYDDJURS</v>
          </cell>
          <cell r="C15376" t="str">
            <v>HANDICAP</v>
          </cell>
          <cell r="I15376" t="str">
            <v>EB</v>
          </cell>
          <cell r="V15376">
            <v>2932</v>
          </cell>
        </row>
        <row r="15377">
          <cell r="A15377" t="str">
            <v>SYDDJURS</v>
          </cell>
          <cell r="C15377" t="str">
            <v>HANDICAP</v>
          </cell>
          <cell r="I15377" t="str">
            <v>Ture</v>
          </cell>
          <cell r="V15377">
            <v>2</v>
          </cell>
        </row>
        <row r="15378">
          <cell r="A15378" t="str">
            <v>SYDDJURS</v>
          </cell>
          <cell r="C15378" t="str">
            <v>HANDICAP</v>
          </cell>
          <cell r="I15378" t="str">
            <v>Rejselængde</v>
          </cell>
          <cell r="V15378">
            <v>364</v>
          </cell>
        </row>
        <row r="15379">
          <cell r="A15379" t="str">
            <v>SYDDJURS</v>
          </cell>
          <cell r="C15379" t="str">
            <v>HANDICAP</v>
          </cell>
          <cell r="I15379" t="str">
            <v>Passagerer</v>
          </cell>
          <cell r="V15379">
            <v>2</v>
          </cell>
        </row>
        <row r="15380">
          <cell r="A15380" t="str">
            <v>SYDDJURS</v>
          </cell>
          <cell r="C15380" t="str">
            <v>HANDICAP</v>
          </cell>
          <cell r="I15380" t="str">
            <v>Netto</v>
          </cell>
          <cell r="V15380">
            <v>988.12</v>
          </cell>
        </row>
        <row r="15381">
          <cell r="A15381" t="str">
            <v>SYDDJURS</v>
          </cell>
          <cell r="C15381" t="str">
            <v>HANDICAP</v>
          </cell>
          <cell r="I15381" t="str">
            <v>Adm.omk</v>
          </cell>
          <cell r="V15381">
            <v>0</v>
          </cell>
        </row>
        <row r="15382">
          <cell r="A15382" t="str">
            <v>SYDDJURS</v>
          </cell>
          <cell r="C15382" t="str">
            <v>HANDICAP</v>
          </cell>
          <cell r="I15382" t="str">
            <v>EB</v>
          </cell>
          <cell r="V15382">
            <v>344</v>
          </cell>
        </row>
        <row r="15383">
          <cell r="A15383" t="str">
            <v>SYDDJURS</v>
          </cell>
          <cell r="C15383" t="str">
            <v>HANDICAP</v>
          </cell>
          <cell r="I15383" t="str">
            <v>Ture</v>
          </cell>
          <cell r="V15383">
            <v>1</v>
          </cell>
        </row>
        <row r="15384">
          <cell r="A15384" t="str">
            <v>SYDDJURS</v>
          </cell>
          <cell r="C15384" t="str">
            <v>HANDICAP</v>
          </cell>
          <cell r="I15384" t="str">
            <v>Rejselængde</v>
          </cell>
          <cell r="V15384">
            <v>86</v>
          </cell>
        </row>
        <row r="15385">
          <cell r="A15385" t="str">
            <v>SYDDJURS</v>
          </cell>
          <cell r="C15385" t="str">
            <v>HANDICAP</v>
          </cell>
          <cell r="I15385" t="str">
            <v>Passagerer</v>
          </cell>
          <cell r="V15385">
            <v>1</v>
          </cell>
        </row>
        <row r="15386">
          <cell r="A15386" t="str">
            <v>SYDDJURS</v>
          </cell>
          <cell r="C15386" t="str">
            <v>HANDICAP</v>
          </cell>
          <cell r="I15386" t="str">
            <v>Netto</v>
          </cell>
          <cell r="V15386">
            <v>4369.9000000000005</v>
          </cell>
        </row>
        <row r="15387">
          <cell r="A15387" t="str">
            <v>SYDDJURS</v>
          </cell>
          <cell r="C15387" t="str">
            <v>HANDICAP</v>
          </cell>
          <cell r="I15387" t="str">
            <v>Adm.omk</v>
          </cell>
          <cell r="V15387">
            <v>0</v>
          </cell>
        </row>
        <row r="15388">
          <cell r="A15388" t="str">
            <v>SYDDJURS</v>
          </cell>
          <cell r="C15388" t="str">
            <v>HANDICAP</v>
          </cell>
          <cell r="I15388" t="str">
            <v>EB</v>
          </cell>
          <cell r="V15388">
            <v>744</v>
          </cell>
        </row>
        <row r="15389">
          <cell r="A15389" t="str">
            <v>SYDDJURS</v>
          </cell>
          <cell r="C15389" t="str">
            <v>HANDICAP</v>
          </cell>
          <cell r="I15389" t="str">
            <v>Ture</v>
          </cell>
          <cell r="V15389">
            <v>7</v>
          </cell>
        </row>
        <row r="15390">
          <cell r="A15390" t="str">
            <v>SYDDJURS</v>
          </cell>
          <cell r="C15390" t="str">
            <v>HANDICAP</v>
          </cell>
          <cell r="I15390" t="str">
            <v>Rejselængde</v>
          </cell>
          <cell r="V15390">
            <v>162</v>
          </cell>
        </row>
        <row r="15391">
          <cell r="A15391" t="str">
            <v>SYDDJURS</v>
          </cell>
          <cell r="C15391" t="str">
            <v>HANDICAP</v>
          </cell>
          <cell r="I15391" t="str">
            <v>Passagerer</v>
          </cell>
          <cell r="V15391">
            <v>8</v>
          </cell>
        </row>
        <row r="15392">
          <cell r="A15392" t="str">
            <v>SYDDJURS</v>
          </cell>
          <cell r="C15392" t="str">
            <v>HANDICAP</v>
          </cell>
          <cell r="I15392" t="str">
            <v>Netto</v>
          </cell>
          <cell r="V15392">
            <v>11430.710000000001</v>
          </cell>
        </row>
        <row r="15393">
          <cell r="A15393" t="str">
            <v>SYDDJURS</v>
          </cell>
          <cell r="C15393" t="str">
            <v>HANDICAP</v>
          </cell>
          <cell r="I15393" t="str">
            <v>Adm.omk</v>
          </cell>
          <cell r="V15393">
            <v>0</v>
          </cell>
        </row>
        <row r="15394">
          <cell r="A15394" t="str">
            <v>SYDDJURS</v>
          </cell>
          <cell r="C15394" t="str">
            <v>HANDICAP</v>
          </cell>
          <cell r="I15394" t="str">
            <v>EB</v>
          </cell>
          <cell r="V15394">
            <v>2156</v>
          </cell>
        </row>
        <row r="15395">
          <cell r="A15395" t="str">
            <v>SYDDJURS</v>
          </cell>
          <cell r="C15395" t="str">
            <v>HANDICAP</v>
          </cell>
          <cell r="I15395" t="str">
            <v>Ture</v>
          </cell>
          <cell r="V15395">
            <v>49</v>
          </cell>
        </row>
        <row r="15396">
          <cell r="A15396" t="str">
            <v>SYDDJURS</v>
          </cell>
          <cell r="C15396" t="str">
            <v>HANDICAP</v>
          </cell>
          <cell r="I15396" t="str">
            <v>Rejselængde</v>
          </cell>
          <cell r="V15396">
            <v>539</v>
          </cell>
        </row>
        <row r="15397">
          <cell r="A15397" t="str">
            <v>SYDDJURS</v>
          </cell>
          <cell r="C15397" t="str">
            <v>HANDICAP</v>
          </cell>
          <cell r="I15397" t="str">
            <v>Passagerer</v>
          </cell>
          <cell r="V15397">
            <v>49</v>
          </cell>
        </row>
        <row r="15398">
          <cell r="A15398" t="str">
            <v>SYDDJURS</v>
          </cell>
          <cell r="C15398" t="str">
            <v>HANDICAP</v>
          </cell>
          <cell r="I15398" t="str">
            <v>Netto</v>
          </cell>
          <cell r="V15398">
            <v>407.9</v>
          </cell>
        </row>
        <row r="15399">
          <cell r="A15399" t="str">
            <v>SYDDJURS</v>
          </cell>
          <cell r="C15399" t="str">
            <v>HANDICAP</v>
          </cell>
          <cell r="I15399" t="str">
            <v>Adm.omk</v>
          </cell>
          <cell r="V15399">
            <v>0</v>
          </cell>
        </row>
        <row r="15400">
          <cell r="A15400" t="str">
            <v>SYDDJURS</v>
          </cell>
          <cell r="C15400" t="str">
            <v>HANDICAP</v>
          </cell>
          <cell r="I15400" t="str">
            <v>EB</v>
          </cell>
          <cell r="V15400">
            <v>96</v>
          </cell>
        </row>
        <row r="15401">
          <cell r="A15401" t="str">
            <v>SYDDJURS</v>
          </cell>
          <cell r="C15401" t="str">
            <v>HANDICAP</v>
          </cell>
          <cell r="I15401" t="str">
            <v>Ture</v>
          </cell>
          <cell r="V15401">
            <v>1</v>
          </cell>
        </row>
        <row r="15402">
          <cell r="A15402" t="str">
            <v>SYDDJURS</v>
          </cell>
          <cell r="C15402" t="str">
            <v>HANDICAP</v>
          </cell>
          <cell r="I15402" t="str">
            <v>Rejselængde</v>
          </cell>
          <cell r="V15402">
            <v>24</v>
          </cell>
        </row>
        <row r="15403">
          <cell r="A15403" t="str">
            <v>SYDDJURS</v>
          </cell>
          <cell r="C15403" t="str">
            <v>HANDICAP</v>
          </cell>
          <cell r="I15403" t="str">
            <v>Passagerer</v>
          </cell>
          <cell r="V15403">
            <v>1</v>
          </cell>
        </row>
        <row r="15404">
          <cell r="A15404" t="str">
            <v>SYDDJURS</v>
          </cell>
          <cell r="C15404" t="str">
            <v>HANDICAP</v>
          </cell>
          <cell r="I15404" t="str">
            <v>Netto</v>
          </cell>
          <cell r="V15404">
            <v>622.96</v>
          </cell>
        </row>
        <row r="15405">
          <cell r="A15405" t="str">
            <v>SYDDJURS</v>
          </cell>
          <cell r="C15405" t="str">
            <v>HANDICAP</v>
          </cell>
          <cell r="I15405" t="str">
            <v>Adm.omk</v>
          </cell>
          <cell r="V15405">
            <v>0</v>
          </cell>
        </row>
        <row r="15406">
          <cell r="A15406" t="str">
            <v>SYDDJURS</v>
          </cell>
          <cell r="C15406" t="str">
            <v>HANDICAP</v>
          </cell>
          <cell r="I15406" t="str">
            <v>EB</v>
          </cell>
          <cell r="V15406">
            <v>1570</v>
          </cell>
        </row>
        <row r="15407">
          <cell r="A15407" t="str">
            <v>SYDDJURS</v>
          </cell>
          <cell r="C15407" t="str">
            <v>HANDICAP</v>
          </cell>
          <cell r="I15407" t="str">
            <v>Ture</v>
          </cell>
          <cell r="V15407">
            <v>2</v>
          </cell>
        </row>
        <row r="15408">
          <cell r="A15408" t="str">
            <v>SYDDJURS</v>
          </cell>
          <cell r="C15408" t="str">
            <v>HANDICAP</v>
          </cell>
          <cell r="I15408" t="str">
            <v>Rejselængde</v>
          </cell>
          <cell r="V15408">
            <v>261</v>
          </cell>
        </row>
        <row r="15409">
          <cell r="A15409" t="str">
            <v>SYDDJURS</v>
          </cell>
          <cell r="C15409" t="str">
            <v>HANDICAP</v>
          </cell>
          <cell r="I15409" t="str">
            <v>Passagerer</v>
          </cell>
          <cell r="V15409">
            <v>2</v>
          </cell>
        </row>
        <row r="15410">
          <cell r="A15410" t="str">
            <v>SYDDJURS</v>
          </cell>
          <cell r="C15410" t="str">
            <v>HANDICAP</v>
          </cell>
          <cell r="I15410" t="str">
            <v>Netto</v>
          </cell>
          <cell r="V15410">
            <v>2591.38</v>
          </cell>
        </row>
        <row r="15411">
          <cell r="A15411" t="str">
            <v>SYDDJURS</v>
          </cell>
          <cell r="C15411" t="str">
            <v>HANDICAP</v>
          </cell>
          <cell r="I15411" t="str">
            <v>Adm.omk</v>
          </cell>
          <cell r="V15411">
            <v>0</v>
          </cell>
        </row>
        <row r="15412">
          <cell r="A15412" t="str">
            <v>SYDDJURS</v>
          </cell>
          <cell r="C15412" t="str">
            <v>HANDICAP</v>
          </cell>
          <cell r="I15412" t="str">
            <v>EB</v>
          </cell>
          <cell r="V15412">
            <v>6575</v>
          </cell>
        </row>
        <row r="15413">
          <cell r="A15413" t="str">
            <v>SYDDJURS</v>
          </cell>
          <cell r="C15413" t="str">
            <v>HANDICAP</v>
          </cell>
          <cell r="I15413" t="str">
            <v>Ture</v>
          </cell>
          <cell r="V15413">
            <v>6</v>
          </cell>
        </row>
        <row r="15414">
          <cell r="A15414" t="str">
            <v>SYDDJURS</v>
          </cell>
          <cell r="C15414" t="str">
            <v>HANDICAP</v>
          </cell>
          <cell r="I15414" t="str">
            <v>Rejselængde</v>
          </cell>
          <cell r="V15414">
            <v>925</v>
          </cell>
        </row>
        <row r="15415">
          <cell r="A15415" t="str">
            <v>SYDDJURS</v>
          </cell>
          <cell r="C15415" t="str">
            <v>HANDICAP</v>
          </cell>
          <cell r="I15415" t="str">
            <v>Passagerer</v>
          </cell>
          <cell r="V15415">
            <v>6</v>
          </cell>
        </row>
        <row r="15416">
          <cell r="A15416" t="str">
            <v>SYDDJURS</v>
          </cell>
          <cell r="C15416" t="str">
            <v>HANDICAP</v>
          </cell>
          <cell r="I15416" t="str">
            <v>Netto</v>
          </cell>
          <cell r="V15416">
            <v>5652.45</v>
          </cell>
        </row>
        <row r="15417">
          <cell r="A15417" t="str">
            <v>SYDDJURS</v>
          </cell>
          <cell r="C15417" t="str">
            <v>HANDICAP</v>
          </cell>
          <cell r="I15417" t="str">
            <v>Adm.omk</v>
          </cell>
          <cell r="V15417">
            <v>0</v>
          </cell>
        </row>
        <row r="15418">
          <cell r="A15418" t="str">
            <v>SYDDJURS</v>
          </cell>
          <cell r="C15418" t="str">
            <v>HANDICAP</v>
          </cell>
          <cell r="I15418" t="str">
            <v>EB</v>
          </cell>
          <cell r="V15418">
            <v>3840</v>
          </cell>
        </row>
        <row r="15419">
          <cell r="A15419" t="str">
            <v>SYDDJURS</v>
          </cell>
          <cell r="C15419" t="str">
            <v>HANDICAP</v>
          </cell>
          <cell r="I15419" t="str">
            <v>Ture</v>
          </cell>
          <cell r="V15419">
            <v>12</v>
          </cell>
        </row>
        <row r="15420">
          <cell r="A15420" t="str">
            <v>SYDDJURS</v>
          </cell>
          <cell r="C15420" t="str">
            <v>HANDICAP</v>
          </cell>
          <cell r="I15420" t="str">
            <v>Rejselængde</v>
          </cell>
          <cell r="V15420">
            <v>960</v>
          </cell>
        </row>
        <row r="15421">
          <cell r="A15421" t="str">
            <v>SYDDJURS</v>
          </cell>
          <cell r="C15421" t="str">
            <v>HANDICAP</v>
          </cell>
          <cell r="I15421" t="str">
            <v>Passagerer</v>
          </cell>
          <cell r="V15421">
            <v>12</v>
          </cell>
        </row>
        <row r="15422">
          <cell r="A15422" t="str">
            <v>SYDDJURS</v>
          </cell>
          <cell r="C15422" t="str">
            <v>HANDICAP</v>
          </cell>
          <cell r="I15422" t="str">
            <v>Netto</v>
          </cell>
          <cell r="V15422">
            <v>2306.41</v>
          </cell>
        </row>
        <row r="15423">
          <cell r="A15423" t="str">
            <v>SYDDJURS</v>
          </cell>
          <cell r="C15423" t="str">
            <v>HANDICAP</v>
          </cell>
          <cell r="I15423" t="str">
            <v>Adm.omk</v>
          </cell>
          <cell r="V15423">
            <v>0</v>
          </cell>
        </row>
        <row r="15424">
          <cell r="A15424" t="str">
            <v>SYDDJURS</v>
          </cell>
          <cell r="C15424" t="str">
            <v>HANDICAP</v>
          </cell>
          <cell r="I15424" t="str">
            <v>EB</v>
          </cell>
          <cell r="V15424">
            <v>392</v>
          </cell>
        </row>
        <row r="15425">
          <cell r="A15425" t="str">
            <v>SYDDJURS</v>
          </cell>
          <cell r="C15425" t="str">
            <v>HANDICAP</v>
          </cell>
          <cell r="I15425" t="str">
            <v>Ture</v>
          </cell>
          <cell r="V15425">
            <v>1</v>
          </cell>
        </row>
        <row r="15426">
          <cell r="A15426" t="str">
            <v>SYDDJURS</v>
          </cell>
          <cell r="C15426" t="str">
            <v>HANDICAP</v>
          </cell>
          <cell r="I15426" t="str">
            <v>Rejselængde</v>
          </cell>
          <cell r="V15426">
            <v>98</v>
          </cell>
        </row>
        <row r="15427">
          <cell r="A15427" t="str">
            <v>SYDDJURS</v>
          </cell>
          <cell r="C15427" t="str">
            <v>HANDICAP</v>
          </cell>
          <cell r="I15427" t="str">
            <v>Passagerer</v>
          </cell>
          <cell r="V15427">
            <v>2</v>
          </cell>
        </row>
        <row r="15428">
          <cell r="A15428" t="str">
            <v>SYDDJURS</v>
          </cell>
          <cell r="C15428" t="str">
            <v>HANDICAP</v>
          </cell>
          <cell r="I15428" t="str">
            <v>Netto</v>
          </cell>
          <cell r="V15428">
            <v>345.28</v>
          </cell>
        </row>
        <row r="15429">
          <cell r="A15429" t="str">
            <v>SYDDJURS</v>
          </cell>
          <cell r="C15429" t="str">
            <v>HANDICAP</v>
          </cell>
          <cell r="I15429" t="str">
            <v>Adm.omk</v>
          </cell>
          <cell r="V15429">
            <v>0</v>
          </cell>
        </row>
        <row r="15430">
          <cell r="A15430" t="str">
            <v>SYDDJURS</v>
          </cell>
          <cell r="C15430" t="str">
            <v>HANDICAP</v>
          </cell>
          <cell r="I15430" t="str">
            <v>EB</v>
          </cell>
          <cell r="V15430">
            <v>720</v>
          </cell>
        </row>
        <row r="15431">
          <cell r="A15431" t="str">
            <v>SYDDJURS</v>
          </cell>
          <cell r="C15431" t="str">
            <v>HANDICAP</v>
          </cell>
          <cell r="I15431" t="str">
            <v>Ture</v>
          </cell>
          <cell r="V15431">
            <v>1</v>
          </cell>
        </row>
        <row r="15432">
          <cell r="A15432" t="str">
            <v>SYDDJURS</v>
          </cell>
          <cell r="C15432" t="str">
            <v>HANDICAP</v>
          </cell>
          <cell r="I15432" t="str">
            <v>Rejselængde</v>
          </cell>
          <cell r="V15432">
            <v>144</v>
          </cell>
        </row>
        <row r="15433">
          <cell r="A15433" t="str">
            <v>SYDDJURS</v>
          </cell>
          <cell r="C15433" t="str">
            <v>HANDICAP</v>
          </cell>
          <cell r="I15433" t="str">
            <v>Passagerer</v>
          </cell>
          <cell r="V15433">
            <v>1</v>
          </cell>
        </row>
        <row r="15434">
          <cell r="A15434" t="str">
            <v>SYDDJURS</v>
          </cell>
          <cell r="C15434" t="str">
            <v>HANDICAP</v>
          </cell>
          <cell r="I15434" t="str">
            <v>Netto</v>
          </cell>
          <cell r="V15434">
            <v>897.4</v>
          </cell>
        </row>
        <row r="15435">
          <cell r="A15435" t="str">
            <v>SYDDJURS</v>
          </cell>
          <cell r="C15435" t="str">
            <v>HANDICAP</v>
          </cell>
          <cell r="I15435" t="str">
            <v>Adm.omk</v>
          </cell>
          <cell r="V15435">
            <v>0</v>
          </cell>
        </row>
        <row r="15436">
          <cell r="A15436" t="str">
            <v>SYDDJURS</v>
          </cell>
          <cell r="C15436" t="str">
            <v>HANDICAP</v>
          </cell>
          <cell r="I15436" t="str">
            <v>EB</v>
          </cell>
          <cell r="V15436">
            <v>3267</v>
          </cell>
        </row>
        <row r="15437">
          <cell r="A15437" t="str">
            <v>SYDDJURS</v>
          </cell>
          <cell r="C15437" t="str">
            <v>HANDICAP</v>
          </cell>
          <cell r="I15437" t="str">
            <v>Ture</v>
          </cell>
          <cell r="V15437">
            <v>3</v>
          </cell>
        </row>
        <row r="15438">
          <cell r="A15438" t="str">
            <v>SYDDJURS</v>
          </cell>
          <cell r="C15438" t="str">
            <v>HANDICAP</v>
          </cell>
          <cell r="I15438" t="str">
            <v>Rejselængde</v>
          </cell>
          <cell r="V15438">
            <v>459</v>
          </cell>
        </row>
        <row r="15439">
          <cell r="A15439" t="str">
            <v>SYDDJURS</v>
          </cell>
          <cell r="C15439" t="str">
            <v>HANDICAP</v>
          </cell>
          <cell r="I15439" t="str">
            <v>Passagerer</v>
          </cell>
          <cell r="V15439">
            <v>3</v>
          </cell>
        </row>
        <row r="15440">
          <cell r="A15440" t="str">
            <v>SYDDJURS</v>
          </cell>
          <cell r="C15440" t="str">
            <v>HANDICAP</v>
          </cell>
          <cell r="I15440" t="str">
            <v>Netto</v>
          </cell>
          <cell r="V15440">
            <v>891.19</v>
          </cell>
        </row>
        <row r="15441">
          <cell r="A15441" t="str">
            <v>SYDDJURS</v>
          </cell>
          <cell r="C15441" t="str">
            <v>HANDICAP</v>
          </cell>
          <cell r="I15441" t="str">
            <v>Adm.omk</v>
          </cell>
          <cell r="V15441">
            <v>0</v>
          </cell>
        </row>
        <row r="15442">
          <cell r="A15442" t="str">
            <v>SYDDJURS</v>
          </cell>
          <cell r="C15442" t="str">
            <v>HANDICAP</v>
          </cell>
          <cell r="I15442" t="str">
            <v>EB</v>
          </cell>
          <cell r="V15442">
            <v>462</v>
          </cell>
        </row>
        <row r="15443">
          <cell r="A15443" t="str">
            <v>SYDDJURS</v>
          </cell>
          <cell r="C15443" t="str">
            <v>HANDICAP</v>
          </cell>
          <cell r="I15443" t="str">
            <v>Ture</v>
          </cell>
          <cell r="V15443">
            <v>1</v>
          </cell>
        </row>
        <row r="15444">
          <cell r="A15444" t="str">
            <v>SYDDJURS</v>
          </cell>
          <cell r="C15444" t="str">
            <v>HANDICAP</v>
          </cell>
          <cell r="I15444" t="str">
            <v>Rejselængde</v>
          </cell>
          <cell r="V15444">
            <v>77</v>
          </cell>
        </row>
        <row r="15445">
          <cell r="A15445" t="str">
            <v>SYDDJURS</v>
          </cell>
          <cell r="C15445" t="str">
            <v>HANDICAP</v>
          </cell>
          <cell r="I15445" t="str">
            <v>Passagerer</v>
          </cell>
          <cell r="V15445">
            <v>2</v>
          </cell>
        </row>
        <row r="15446">
          <cell r="A15446" t="str">
            <v>SYDDJURS</v>
          </cell>
          <cell r="C15446" t="str">
            <v>HANDICAP</v>
          </cell>
          <cell r="I15446" t="str">
            <v>Netto</v>
          </cell>
          <cell r="V15446">
            <v>1629.02</v>
          </cell>
        </row>
        <row r="15447">
          <cell r="A15447" t="str">
            <v>SYDDJURS</v>
          </cell>
          <cell r="C15447" t="str">
            <v>HANDICAP</v>
          </cell>
          <cell r="I15447" t="str">
            <v>Adm.omk</v>
          </cell>
          <cell r="V15447">
            <v>0</v>
          </cell>
        </row>
        <row r="15448">
          <cell r="A15448" t="str">
            <v>SYDDJURS</v>
          </cell>
          <cell r="C15448" t="str">
            <v>HANDICAP</v>
          </cell>
          <cell r="I15448" t="str">
            <v>EB</v>
          </cell>
          <cell r="V15448">
            <v>377</v>
          </cell>
        </row>
        <row r="15449">
          <cell r="A15449" t="str">
            <v>SYDDJURS</v>
          </cell>
          <cell r="C15449" t="str">
            <v>HANDICAP</v>
          </cell>
          <cell r="I15449" t="str">
            <v>Ture</v>
          </cell>
          <cell r="V15449">
            <v>2</v>
          </cell>
        </row>
        <row r="15450">
          <cell r="A15450" t="str">
            <v>SYDDJURS</v>
          </cell>
          <cell r="C15450" t="str">
            <v>HANDICAP</v>
          </cell>
          <cell r="I15450" t="str">
            <v>Rejselængde</v>
          </cell>
          <cell r="V15450">
            <v>84</v>
          </cell>
        </row>
        <row r="15451">
          <cell r="A15451" t="str">
            <v>SYDDJURS</v>
          </cell>
          <cell r="C15451" t="str">
            <v>HANDICAP</v>
          </cell>
          <cell r="I15451" t="str">
            <v>Passagerer</v>
          </cell>
          <cell r="V15451">
            <v>2</v>
          </cell>
        </row>
        <row r="15452">
          <cell r="A15452" t="str">
            <v>SYDDJURS</v>
          </cell>
          <cell r="C15452" t="str">
            <v>HANDICAP</v>
          </cell>
          <cell r="I15452" t="str">
            <v>Netto</v>
          </cell>
          <cell r="V15452">
            <v>142.47</v>
          </cell>
        </row>
        <row r="15453">
          <cell r="A15453" t="str">
            <v>SYDDJURS</v>
          </cell>
          <cell r="C15453" t="str">
            <v>HANDICAP</v>
          </cell>
          <cell r="I15453" t="str">
            <v>Adm.omk</v>
          </cell>
          <cell r="V15453">
            <v>0</v>
          </cell>
        </row>
        <row r="15454">
          <cell r="A15454" t="str">
            <v>SYDDJURS</v>
          </cell>
          <cell r="C15454" t="str">
            <v>HANDICAP</v>
          </cell>
          <cell r="I15454" t="str">
            <v>EB</v>
          </cell>
          <cell r="V15454">
            <v>82</v>
          </cell>
        </row>
        <row r="15455">
          <cell r="A15455" t="str">
            <v>SYDDJURS</v>
          </cell>
          <cell r="C15455" t="str">
            <v>HANDICAP</v>
          </cell>
          <cell r="I15455" t="str">
            <v>Ture</v>
          </cell>
          <cell r="V15455">
            <v>2</v>
          </cell>
        </row>
        <row r="15456">
          <cell r="A15456" t="str">
            <v>SYDDJURS</v>
          </cell>
          <cell r="C15456" t="str">
            <v>HANDICAP</v>
          </cell>
          <cell r="I15456" t="str">
            <v>Rejselængde</v>
          </cell>
          <cell r="V15456">
            <v>4</v>
          </cell>
        </row>
        <row r="15457">
          <cell r="A15457" t="str">
            <v>SYDDJURS</v>
          </cell>
          <cell r="C15457" t="str">
            <v>HANDICAP</v>
          </cell>
          <cell r="I15457" t="str">
            <v>Passagerer</v>
          </cell>
          <cell r="V15457">
            <v>2</v>
          </cell>
        </row>
        <row r="15458">
          <cell r="A15458" t="str">
            <v>SYDDJURS</v>
          </cell>
          <cell r="C15458" t="str">
            <v>HANDICAP</v>
          </cell>
          <cell r="I15458" t="str">
            <v>Netto</v>
          </cell>
          <cell r="V15458">
            <v>1702.22</v>
          </cell>
        </row>
        <row r="15459">
          <cell r="A15459" t="str">
            <v>SYDDJURS</v>
          </cell>
          <cell r="C15459" t="str">
            <v>HANDICAP</v>
          </cell>
          <cell r="I15459" t="str">
            <v>Adm.omk</v>
          </cell>
          <cell r="V15459">
            <v>0</v>
          </cell>
        </row>
        <row r="15460">
          <cell r="A15460" t="str">
            <v>SYDDJURS</v>
          </cell>
          <cell r="C15460" t="str">
            <v>HANDICAP</v>
          </cell>
          <cell r="I15460" t="str">
            <v>EB</v>
          </cell>
          <cell r="V15460">
            <v>1166</v>
          </cell>
        </row>
        <row r="15461">
          <cell r="A15461" t="str">
            <v>SYDDJURS</v>
          </cell>
          <cell r="C15461" t="str">
            <v>HANDICAP</v>
          </cell>
          <cell r="I15461" t="str">
            <v>Ture</v>
          </cell>
          <cell r="V15461">
            <v>1</v>
          </cell>
        </row>
        <row r="15462">
          <cell r="A15462" t="str">
            <v>SYDDJURS</v>
          </cell>
          <cell r="C15462" t="str">
            <v>HANDICAP</v>
          </cell>
          <cell r="I15462" t="str">
            <v>Rejselængde</v>
          </cell>
          <cell r="V15462">
            <v>129</v>
          </cell>
        </row>
        <row r="15463">
          <cell r="A15463" t="str">
            <v>SYDDJURS</v>
          </cell>
          <cell r="C15463" t="str">
            <v>HANDICAP</v>
          </cell>
          <cell r="I15463" t="str">
            <v>Passagerer</v>
          </cell>
          <cell r="V15463">
            <v>2</v>
          </cell>
        </row>
        <row r="15464">
          <cell r="A15464" t="str">
            <v>SYDDJURS</v>
          </cell>
          <cell r="C15464" t="str">
            <v>HANDICAP</v>
          </cell>
          <cell r="I15464" t="str">
            <v>Netto</v>
          </cell>
          <cell r="V15464">
            <v>423.55</v>
          </cell>
        </row>
        <row r="15465">
          <cell r="A15465" t="str">
            <v>SYDDJURS</v>
          </cell>
          <cell r="C15465" t="str">
            <v>HANDICAP</v>
          </cell>
          <cell r="I15465" t="str">
            <v>Adm.omk</v>
          </cell>
          <cell r="V15465">
            <v>0</v>
          </cell>
        </row>
        <row r="15466">
          <cell r="A15466" t="str">
            <v>SYDDJURS</v>
          </cell>
          <cell r="C15466" t="str">
            <v>HANDICAP</v>
          </cell>
          <cell r="I15466" t="str">
            <v>EB</v>
          </cell>
          <cell r="V15466">
            <v>280</v>
          </cell>
        </row>
        <row r="15467">
          <cell r="A15467" t="str">
            <v>SYDDJURS</v>
          </cell>
          <cell r="C15467" t="str">
            <v>HANDICAP</v>
          </cell>
          <cell r="I15467" t="str">
            <v>Ture</v>
          </cell>
          <cell r="V15467">
            <v>1</v>
          </cell>
        </row>
        <row r="15468">
          <cell r="A15468" t="str">
            <v>SYDDJURS</v>
          </cell>
          <cell r="C15468" t="str">
            <v>HANDICAP</v>
          </cell>
          <cell r="I15468" t="str">
            <v>Rejselængde</v>
          </cell>
          <cell r="V15468">
            <v>70</v>
          </cell>
        </row>
        <row r="15469">
          <cell r="A15469" t="str">
            <v>SYDDJURS</v>
          </cell>
          <cell r="C15469" t="str">
            <v>HANDICAP</v>
          </cell>
          <cell r="I15469" t="str">
            <v>Passagerer</v>
          </cell>
          <cell r="V15469">
            <v>1</v>
          </cell>
        </row>
        <row r="15470">
          <cell r="A15470" t="str">
            <v>SYDDJURS</v>
          </cell>
          <cell r="C15470" t="str">
            <v>HANDICAP</v>
          </cell>
          <cell r="I15470" t="str">
            <v>Netto</v>
          </cell>
          <cell r="V15470">
            <v>8906.9700000000012</v>
          </cell>
        </row>
        <row r="15471">
          <cell r="A15471" t="str">
            <v>SYDDJURS</v>
          </cell>
          <cell r="C15471" t="str">
            <v>HANDICAP</v>
          </cell>
          <cell r="I15471" t="str">
            <v>Adm.omk</v>
          </cell>
          <cell r="V15471">
            <v>0</v>
          </cell>
        </row>
        <row r="15472">
          <cell r="A15472" t="str">
            <v>SYDDJURS</v>
          </cell>
          <cell r="C15472" t="str">
            <v>HANDICAP</v>
          </cell>
          <cell r="I15472" t="str">
            <v>EB</v>
          </cell>
          <cell r="V15472">
            <v>1418</v>
          </cell>
        </row>
        <row r="15473">
          <cell r="A15473" t="str">
            <v>SYDDJURS</v>
          </cell>
          <cell r="C15473" t="str">
            <v>HANDICAP</v>
          </cell>
          <cell r="I15473" t="str">
            <v>Ture</v>
          </cell>
          <cell r="V15473">
            <v>14</v>
          </cell>
        </row>
        <row r="15474">
          <cell r="A15474" t="str">
            <v>SYDDJURS</v>
          </cell>
          <cell r="C15474" t="str">
            <v>HANDICAP</v>
          </cell>
          <cell r="I15474" t="str">
            <v>Rejselængde</v>
          </cell>
          <cell r="V15474">
            <v>348</v>
          </cell>
        </row>
        <row r="15475">
          <cell r="A15475" t="str">
            <v>SYDDJURS</v>
          </cell>
          <cell r="C15475" t="str">
            <v>HANDICAP</v>
          </cell>
          <cell r="I15475" t="str">
            <v>Passagerer</v>
          </cell>
          <cell r="V15475">
            <v>15</v>
          </cell>
        </row>
        <row r="15476">
          <cell r="A15476" t="str">
            <v>SYDDJURS</v>
          </cell>
          <cell r="C15476" t="str">
            <v>HANDICAP</v>
          </cell>
          <cell r="I15476" t="str">
            <v>Netto</v>
          </cell>
          <cell r="V15476">
            <v>3375.1400000000003</v>
          </cell>
        </row>
        <row r="15477">
          <cell r="A15477" t="str">
            <v>SYDDJURS</v>
          </cell>
          <cell r="C15477" t="str">
            <v>HANDICAP</v>
          </cell>
          <cell r="I15477" t="str">
            <v>Adm.omk</v>
          </cell>
          <cell r="V15477">
            <v>0</v>
          </cell>
        </row>
        <row r="15478">
          <cell r="A15478" t="str">
            <v>SYDDJURS</v>
          </cell>
          <cell r="C15478" t="str">
            <v>HANDICAP</v>
          </cell>
          <cell r="I15478" t="str">
            <v>EB</v>
          </cell>
          <cell r="V15478">
            <v>965</v>
          </cell>
        </row>
        <row r="15479">
          <cell r="A15479" t="str">
            <v>SYDDJURS</v>
          </cell>
          <cell r="C15479" t="str">
            <v>HANDICAP</v>
          </cell>
          <cell r="I15479" t="str">
            <v>Ture</v>
          </cell>
          <cell r="V15479">
            <v>10</v>
          </cell>
        </row>
        <row r="15480">
          <cell r="A15480" t="str">
            <v>SYDDJURS</v>
          </cell>
          <cell r="C15480" t="str">
            <v>HANDICAP</v>
          </cell>
          <cell r="I15480" t="str">
            <v>Rejselængde</v>
          </cell>
          <cell r="V15480">
            <v>237</v>
          </cell>
        </row>
        <row r="15481">
          <cell r="A15481" t="str">
            <v>SYDDJURS</v>
          </cell>
          <cell r="C15481" t="str">
            <v>HANDICAP</v>
          </cell>
          <cell r="I15481" t="str">
            <v>Passagerer</v>
          </cell>
          <cell r="V15481">
            <v>10</v>
          </cell>
        </row>
        <row r="15482">
          <cell r="A15482" t="str">
            <v>SYDDJURS</v>
          </cell>
          <cell r="C15482" t="str">
            <v>HANDICAP</v>
          </cell>
          <cell r="I15482" t="str">
            <v>Netto</v>
          </cell>
          <cell r="V15482">
            <v>22705.710000000003</v>
          </cell>
        </row>
        <row r="15483">
          <cell r="A15483" t="str">
            <v>SYDDJURS</v>
          </cell>
          <cell r="C15483" t="str">
            <v>HANDICAP</v>
          </cell>
          <cell r="I15483" t="str">
            <v>Adm.omk</v>
          </cell>
          <cell r="V15483">
            <v>0</v>
          </cell>
        </row>
        <row r="15484">
          <cell r="A15484" t="str">
            <v>SYDDJURS</v>
          </cell>
          <cell r="C15484" t="str">
            <v>HANDICAP</v>
          </cell>
          <cell r="I15484" t="str">
            <v>EB</v>
          </cell>
          <cell r="V15484">
            <v>2806</v>
          </cell>
        </row>
        <row r="15485">
          <cell r="A15485" t="str">
            <v>SYDDJURS</v>
          </cell>
          <cell r="C15485" t="str">
            <v>HANDICAP</v>
          </cell>
          <cell r="I15485" t="str">
            <v>Ture</v>
          </cell>
          <cell r="V15485">
            <v>30</v>
          </cell>
        </row>
        <row r="15486">
          <cell r="A15486" t="str">
            <v>SYDDJURS</v>
          </cell>
          <cell r="C15486" t="str">
            <v>HANDICAP</v>
          </cell>
          <cell r="I15486" t="str">
            <v>Rejselængde</v>
          </cell>
          <cell r="V15486">
            <v>606</v>
          </cell>
        </row>
        <row r="15487">
          <cell r="A15487" t="str">
            <v>SYDDJURS</v>
          </cell>
          <cell r="C15487" t="str">
            <v>HANDICAP</v>
          </cell>
          <cell r="I15487" t="str">
            <v>Passagerer</v>
          </cell>
          <cell r="V15487">
            <v>40</v>
          </cell>
        </row>
        <row r="15488">
          <cell r="A15488" t="str">
            <v>SYDDJURS</v>
          </cell>
          <cell r="C15488" t="str">
            <v>HANDICAP</v>
          </cell>
          <cell r="I15488" t="str">
            <v>Netto</v>
          </cell>
          <cell r="V15488">
            <v>4747.13</v>
          </cell>
        </row>
        <row r="15489">
          <cell r="A15489" t="str">
            <v>SYDDJURS</v>
          </cell>
          <cell r="C15489" t="str">
            <v>HANDICAP</v>
          </cell>
          <cell r="I15489" t="str">
            <v>Adm.omk</v>
          </cell>
          <cell r="V15489">
            <v>0</v>
          </cell>
        </row>
        <row r="15490">
          <cell r="A15490" t="str">
            <v>SYDDJURS</v>
          </cell>
          <cell r="C15490" t="str">
            <v>HANDICAP</v>
          </cell>
          <cell r="I15490" t="str">
            <v>EB</v>
          </cell>
          <cell r="V15490">
            <v>1132</v>
          </cell>
        </row>
        <row r="15491">
          <cell r="A15491" t="str">
            <v>SYDDJURS</v>
          </cell>
          <cell r="C15491" t="str">
            <v>HANDICAP</v>
          </cell>
          <cell r="I15491" t="str">
            <v>Ture</v>
          </cell>
          <cell r="V15491">
            <v>11</v>
          </cell>
        </row>
        <row r="15492">
          <cell r="A15492" t="str">
            <v>SYDDJURS</v>
          </cell>
          <cell r="C15492" t="str">
            <v>HANDICAP</v>
          </cell>
          <cell r="I15492" t="str">
            <v>Rejselængde</v>
          </cell>
          <cell r="V15492">
            <v>283</v>
          </cell>
        </row>
        <row r="15493">
          <cell r="A15493" t="str">
            <v>SYDDJURS</v>
          </cell>
          <cell r="C15493" t="str">
            <v>HANDICAP</v>
          </cell>
          <cell r="I15493" t="str">
            <v>Passagerer</v>
          </cell>
          <cell r="V15493">
            <v>11</v>
          </cell>
        </row>
        <row r="15494">
          <cell r="A15494" t="str">
            <v>SYDDJURS</v>
          </cell>
          <cell r="C15494" t="str">
            <v>HANDICAP</v>
          </cell>
          <cell r="I15494" t="str">
            <v>Netto</v>
          </cell>
          <cell r="V15494">
            <v>2933.21</v>
          </cell>
        </row>
        <row r="15495">
          <cell r="A15495" t="str">
            <v>SYDDJURS</v>
          </cell>
          <cell r="C15495" t="str">
            <v>HANDICAP</v>
          </cell>
          <cell r="I15495" t="str">
            <v>Adm.omk</v>
          </cell>
          <cell r="V15495">
            <v>0</v>
          </cell>
        </row>
        <row r="15496">
          <cell r="A15496" t="str">
            <v>SYDDJURS</v>
          </cell>
          <cell r="C15496" t="str">
            <v>HANDICAP</v>
          </cell>
          <cell r="I15496" t="str">
            <v>EB</v>
          </cell>
          <cell r="V15496">
            <v>598</v>
          </cell>
        </row>
        <row r="15497">
          <cell r="A15497" t="str">
            <v>SYDDJURS</v>
          </cell>
          <cell r="C15497" t="str">
            <v>HANDICAP</v>
          </cell>
          <cell r="I15497" t="str">
            <v>Ture</v>
          </cell>
          <cell r="V15497">
            <v>5</v>
          </cell>
        </row>
        <row r="15498">
          <cell r="A15498" t="str">
            <v>SYDDJURS</v>
          </cell>
          <cell r="C15498" t="str">
            <v>HANDICAP</v>
          </cell>
          <cell r="I15498" t="str">
            <v>Rejselængde</v>
          </cell>
          <cell r="V15498">
            <v>134</v>
          </cell>
        </row>
        <row r="15499">
          <cell r="A15499" t="str">
            <v>SYDDJURS</v>
          </cell>
          <cell r="C15499" t="str">
            <v>HANDICAP</v>
          </cell>
          <cell r="I15499" t="str">
            <v>Passagerer</v>
          </cell>
          <cell r="V15499">
            <v>6</v>
          </cell>
        </row>
        <row r="15500">
          <cell r="A15500" t="str">
            <v>SYDDJURS</v>
          </cell>
          <cell r="C15500" t="str">
            <v>HANDICAP</v>
          </cell>
          <cell r="I15500" t="str">
            <v>Netto</v>
          </cell>
          <cell r="V15500">
            <v>1751.21</v>
          </cell>
        </row>
        <row r="15501">
          <cell r="A15501" t="str">
            <v>SYDDJURS</v>
          </cell>
          <cell r="C15501" t="str">
            <v>HANDICAP</v>
          </cell>
          <cell r="I15501" t="str">
            <v>Adm.omk</v>
          </cell>
          <cell r="V15501">
            <v>0</v>
          </cell>
        </row>
        <row r="15502">
          <cell r="A15502" t="str">
            <v>SYDDJURS</v>
          </cell>
          <cell r="C15502" t="str">
            <v>HANDICAP</v>
          </cell>
          <cell r="I15502" t="str">
            <v>EB</v>
          </cell>
          <cell r="V15502">
            <v>104</v>
          </cell>
        </row>
        <row r="15503">
          <cell r="A15503" t="str">
            <v>SYDDJURS</v>
          </cell>
          <cell r="C15503" t="str">
            <v>HANDICAP</v>
          </cell>
          <cell r="I15503" t="str">
            <v>Ture</v>
          </cell>
          <cell r="V15503">
            <v>1</v>
          </cell>
        </row>
        <row r="15504">
          <cell r="A15504" t="str">
            <v>SYDDJURS</v>
          </cell>
          <cell r="C15504" t="str">
            <v>HANDICAP</v>
          </cell>
          <cell r="I15504" t="str">
            <v>Rejselængde</v>
          </cell>
          <cell r="V15504">
            <v>26</v>
          </cell>
        </row>
        <row r="15505">
          <cell r="A15505" t="str">
            <v>SYDDJURS</v>
          </cell>
          <cell r="C15505" t="str">
            <v>HANDICAP</v>
          </cell>
          <cell r="I15505" t="str">
            <v>Passagerer</v>
          </cell>
          <cell r="V15505">
            <v>1</v>
          </cell>
        </row>
        <row r="15506">
          <cell r="A15506" t="str">
            <v>SYDDJURS</v>
          </cell>
          <cell r="C15506" t="str">
            <v>HANDICAP</v>
          </cell>
          <cell r="I15506" t="str">
            <v>Netto</v>
          </cell>
          <cell r="V15506">
            <v>1125.8900000000001</v>
          </cell>
        </row>
        <row r="15507">
          <cell r="A15507" t="str">
            <v>SYDDJURS</v>
          </cell>
          <cell r="C15507" t="str">
            <v>HANDICAP</v>
          </cell>
          <cell r="I15507" t="str">
            <v>Adm.omk</v>
          </cell>
          <cell r="V15507">
            <v>0</v>
          </cell>
        </row>
        <row r="15508">
          <cell r="A15508" t="str">
            <v>SYDDJURS</v>
          </cell>
          <cell r="C15508" t="str">
            <v>HANDICAP</v>
          </cell>
          <cell r="I15508" t="str">
            <v>EB</v>
          </cell>
          <cell r="V15508">
            <v>408</v>
          </cell>
        </row>
        <row r="15509">
          <cell r="A15509" t="str">
            <v>SYDDJURS</v>
          </cell>
          <cell r="C15509" t="str">
            <v>HANDICAP</v>
          </cell>
          <cell r="I15509" t="str">
            <v>Ture</v>
          </cell>
          <cell r="V15509">
            <v>1</v>
          </cell>
        </row>
        <row r="15510">
          <cell r="A15510" t="str">
            <v>SYDDJURS</v>
          </cell>
          <cell r="C15510" t="str">
            <v>HANDICAP</v>
          </cell>
          <cell r="I15510" t="str">
            <v>Rejselængde</v>
          </cell>
          <cell r="V15510">
            <v>51</v>
          </cell>
        </row>
        <row r="15511">
          <cell r="A15511" t="str">
            <v>SYDDJURS</v>
          </cell>
          <cell r="C15511" t="str">
            <v>HANDICAP</v>
          </cell>
          <cell r="I15511" t="str">
            <v>Passagerer</v>
          </cell>
          <cell r="V15511">
            <v>1</v>
          </cell>
        </row>
        <row r="15512">
          <cell r="A15512" t="str">
            <v>SYDDJURS</v>
          </cell>
          <cell r="C15512" t="str">
            <v>HANDICAP</v>
          </cell>
          <cell r="I15512" t="str">
            <v>Netto</v>
          </cell>
          <cell r="V15512">
            <v>488.09</v>
          </cell>
        </row>
        <row r="15513">
          <cell r="A15513" t="str">
            <v>SYDDJURS</v>
          </cell>
          <cell r="C15513" t="str">
            <v>HANDICAP</v>
          </cell>
          <cell r="I15513" t="str">
            <v>Adm.omk</v>
          </cell>
          <cell r="V15513">
            <v>0</v>
          </cell>
        </row>
        <row r="15514">
          <cell r="A15514" t="str">
            <v>SYDDJURS</v>
          </cell>
          <cell r="C15514" t="str">
            <v>HANDICAP</v>
          </cell>
          <cell r="I15514" t="str">
            <v>EB</v>
          </cell>
          <cell r="V15514">
            <v>176</v>
          </cell>
        </row>
        <row r="15515">
          <cell r="A15515" t="str">
            <v>SYDDJURS</v>
          </cell>
          <cell r="C15515" t="str">
            <v>HANDICAP</v>
          </cell>
          <cell r="I15515" t="str">
            <v>Ture</v>
          </cell>
          <cell r="V15515">
            <v>1</v>
          </cell>
        </row>
        <row r="15516">
          <cell r="A15516" t="str">
            <v>SYDDJURS</v>
          </cell>
          <cell r="C15516" t="str">
            <v>HANDICAP</v>
          </cell>
          <cell r="I15516" t="str">
            <v>Rejselængde</v>
          </cell>
          <cell r="V15516">
            <v>44</v>
          </cell>
        </row>
        <row r="15517">
          <cell r="A15517" t="str">
            <v>SYDDJURS</v>
          </cell>
          <cell r="C15517" t="str">
            <v>HANDICAP</v>
          </cell>
          <cell r="I15517" t="str">
            <v>Passagerer</v>
          </cell>
          <cell r="V15517">
            <v>1</v>
          </cell>
        </row>
        <row r="15518">
          <cell r="A15518" t="str">
            <v>SYDDJURS</v>
          </cell>
          <cell r="C15518" t="str">
            <v>HANDICAP</v>
          </cell>
          <cell r="I15518" t="str">
            <v>Netto</v>
          </cell>
          <cell r="V15518">
            <v>353.68</v>
          </cell>
        </row>
        <row r="15519">
          <cell r="A15519" t="str">
            <v>SYDDJURS</v>
          </cell>
          <cell r="C15519" t="str">
            <v>HANDICAP</v>
          </cell>
          <cell r="I15519" t="str">
            <v>Adm.omk</v>
          </cell>
          <cell r="V15519">
            <v>0</v>
          </cell>
        </row>
        <row r="15520">
          <cell r="A15520" t="str">
            <v>SYDDJURS</v>
          </cell>
          <cell r="C15520" t="str">
            <v>HANDICAP</v>
          </cell>
          <cell r="I15520" t="str">
            <v>EB</v>
          </cell>
          <cell r="V15520">
            <v>160</v>
          </cell>
        </row>
        <row r="15521">
          <cell r="A15521" t="str">
            <v>SYDDJURS</v>
          </cell>
          <cell r="C15521" t="str">
            <v>HANDICAP</v>
          </cell>
          <cell r="I15521" t="str">
            <v>Ture</v>
          </cell>
          <cell r="V15521">
            <v>1</v>
          </cell>
        </row>
        <row r="15522">
          <cell r="A15522" t="str">
            <v>SYDDJURS</v>
          </cell>
          <cell r="C15522" t="str">
            <v>HANDICAP</v>
          </cell>
          <cell r="I15522" t="str">
            <v>Rejselængde</v>
          </cell>
          <cell r="V15522">
            <v>40</v>
          </cell>
        </row>
        <row r="15523">
          <cell r="A15523" t="str">
            <v>SYDDJURS</v>
          </cell>
          <cell r="C15523" t="str">
            <v>HANDICAP</v>
          </cell>
          <cell r="I15523" t="str">
            <v>Passagerer</v>
          </cell>
          <cell r="V15523">
            <v>1</v>
          </cell>
        </row>
        <row r="15524">
          <cell r="A15524" t="str">
            <v>SYDDJURS</v>
          </cell>
          <cell r="C15524" t="str">
            <v>HANDICAP</v>
          </cell>
          <cell r="I15524" t="str">
            <v>Netto</v>
          </cell>
          <cell r="V15524">
            <v>9856.06</v>
          </cell>
        </row>
        <row r="15525">
          <cell r="A15525" t="str">
            <v>SYDDJURS</v>
          </cell>
          <cell r="C15525" t="str">
            <v>HANDICAP</v>
          </cell>
          <cell r="I15525" t="str">
            <v>Adm.omk</v>
          </cell>
          <cell r="V15525">
            <v>0</v>
          </cell>
        </row>
        <row r="15526">
          <cell r="A15526" t="str">
            <v>SYDDJURS</v>
          </cell>
          <cell r="C15526" t="str">
            <v>HANDICAP</v>
          </cell>
          <cell r="I15526" t="str">
            <v>EB</v>
          </cell>
          <cell r="V15526">
            <v>2000</v>
          </cell>
        </row>
        <row r="15527">
          <cell r="A15527" t="str">
            <v>SYDDJURS</v>
          </cell>
          <cell r="C15527" t="str">
            <v>HANDICAP</v>
          </cell>
          <cell r="I15527" t="str">
            <v>Ture</v>
          </cell>
          <cell r="V15527">
            <v>17</v>
          </cell>
        </row>
        <row r="15528">
          <cell r="A15528" t="str">
            <v>SYDDJURS</v>
          </cell>
          <cell r="C15528" t="str">
            <v>HANDICAP</v>
          </cell>
          <cell r="I15528" t="str">
            <v>Rejselængde</v>
          </cell>
          <cell r="V15528">
            <v>472</v>
          </cell>
        </row>
        <row r="15529">
          <cell r="A15529" t="str">
            <v>SYDDJURS</v>
          </cell>
          <cell r="C15529" t="str">
            <v>HANDICAP</v>
          </cell>
          <cell r="I15529" t="str">
            <v>Passagerer</v>
          </cell>
          <cell r="V15529">
            <v>19</v>
          </cell>
        </row>
        <row r="15530">
          <cell r="A15530" t="str">
            <v>SYDDJURS</v>
          </cell>
          <cell r="C15530" t="str">
            <v>HANDICAP</v>
          </cell>
          <cell r="I15530" t="str">
            <v>Netto</v>
          </cell>
          <cell r="V15530">
            <v>3974.0299999999997</v>
          </cell>
        </row>
        <row r="15531">
          <cell r="A15531" t="str">
            <v>SYDDJURS</v>
          </cell>
          <cell r="C15531" t="str">
            <v>HANDICAP</v>
          </cell>
          <cell r="I15531" t="str">
            <v>Adm.omk</v>
          </cell>
          <cell r="V15531">
            <v>0</v>
          </cell>
        </row>
        <row r="15532">
          <cell r="A15532" t="str">
            <v>SYDDJURS</v>
          </cell>
          <cell r="C15532" t="str">
            <v>HANDICAP</v>
          </cell>
          <cell r="I15532" t="str">
            <v>EB</v>
          </cell>
          <cell r="V15532">
            <v>1632</v>
          </cell>
        </row>
        <row r="15533">
          <cell r="A15533" t="str">
            <v>SYDDJURS</v>
          </cell>
          <cell r="C15533" t="str">
            <v>HANDICAP</v>
          </cell>
          <cell r="I15533" t="str">
            <v>Ture</v>
          </cell>
          <cell r="V15533">
            <v>12</v>
          </cell>
        </row>
        <row r="15534">
          <cell r="A15534" t="str">
            <v>SYDDJURS</v>
          </cell>
          <cell r="C15534" t="str">
            <v>HANDICAP</v>
          </cell>
          <cell r="I15534" t="str">
            <v>Rejselængde</v>
          </cell>
          <cell r="V15534">
            <v>398</v>
          </cell>
        </row>
        <row r="15535">
          <cell r="A15535" t="str">
            <v>SYDDJURS</v>
          </cell>
          <cell r="C15535" t="str">
            <v>HANDICAP</v>
          </cell>
          <cell r="I15535" t="str">
            <v>Passagerer</v>
          </cell>
          <cell r="V15535">
            <v>13</v>
          </cell>
        </row>
        <row r="15536">
          <cell r="A15536" t="str">
            <v>SYDDJURS</v>
          </cell>
          <cell r="C15536" t="str">
            <v>HANDICAP</v>
          </cell>
          <cell r="I15536" t="str">
            <v>Netto</v>
          </cell>
          <cell r="V15536">
            <v>12509.61</v>
          </cell>
        </row>
        <row r="15537">
          <cell r="A15537" t="str">
            <v>SYDDJURS</v>
          </cell>
          <cell r="C15537" t="str">
            <v>HANDICAP</v>
          </cell>
          <cell r="I15537" t="str">
            <v>Adm.omk</v>
          </cell>
          <cell r="V15537">
            <v>0</v>
          </cell>
        </row>
        <row r="15538">
          <cell r="A15538" t="str">
            <v>SYDDJURS</v>
          </cell>
          <cell r="C15538" t="str">
            <v>HANDICAP</v>
          </cell>
          <cell r="I15538" t="str">
            <v>EB</v>
          </cell>
          <cell r="V15538">
            <v>2674</v>
          </cell>
        </row>
        <row r="15539">
          <cell r="A15539" t="str">
            <v>SYDDJURS</v>
          </cell>
          <cell r="C15539" t="str">
            <v>HANDICAP</v>
          </cell>
          <cell r="I15539" t="str">
            <v>Ture</v>
          </cell>
          <cell r="V15539">
            <v>20</v>
          </cell>
        </row>
        <row r="15540">
          <cell r="A15540" t="str">
            <v>SYDDJURS</v>
          </cell>
          <cell r="C15540" t="str">
            <v>HANDICAP</v>
          </cell>
          <cell r="I15540" t="str">
            <v>Rejselængde</v>
          </cell>
          <cell r="V15540">
            <v>533</v>
          </cell>
        </row>
        <row r="15541">
          <cell r="A15541" t="str">
            <v>SYDDJURS</v>
          </cell>
          <cell r="C15541" t="str">
            <v>HANDICAP</v>
          </cell>
          <cell r="I15541" t="str">
            <v>Passagerer</v>
          </cell>
          <cell r="V15541">
            <v>33</v>
          </cell>
        </row>
        <row r="15542">
          <cell r="A15542" t="str">
            <v>SYDDJURS</v>
          </cell>
          <cell r="C15542" t="str">
            <v>HANDICAP</v>
          </cell>
          <cell r="I15542" t="str">
            <v>Netto</v>
          </cell>
          <cell r="V15542">
            <v>2266.83</v>
          </cell>
        </row>
        <row r="15543">
          <cell r="A15543" t="str">
            <v>SYDDJURS</v>
          </cell>
          <cell r="C15543" t="str">
            <v>HANDICAP</v>
          </cell>
          <cell r="I15543" t="str">
            <v>Adm.omk</v>
          </cell>
          <cell r="V15543">
            <v>0</v>
          </cell>
        </row>
        <row r="15544">
          <cell r="A15544" t="str">
            <v>SYDDJURS</v>
          </cell>
          <cell r="C15544" t="str">
            <v>HANDICAP</v>
          </cell>
          <cell r="I15544" t="str">
            <v>EB</v>
          </cell>
          <cell r="V15544">
            <v>1004</v>
          </cell>
        </row>
        <row r="15545">
          <cell r="A15545" t="str">
            <v>SYDDJURS</v>
          </cell>
          <cell r="C15545" t="str">
            <v>HANDICAP</v>
          </cell>
          <cell r="I15545" t="str">
            <v>Ture</v>
          </cell>
          <cell r="V15545">
            <v>5</v>
          </cell>
        </row>
        <row r="15546">
          <cell r="A15546" t="str">
            <v>SYDDJURS</v>
          </cell>
          <cell r="C15546" t="str">
            <v>HANDICAP</v>
          </cell>
          <cell r="I15546" t="str">
            <v>Rejselængde</v>
          </cell>
          <cell r="V15546">
            <v>232</v>
          </cell>
        </row>
        <row r="15547">
          <cell r="A15547" t="str">
            <v>SYDDJURS</v>
          </cell>
          <cell r="C15547" t="str">
            <v>HANDICAP</v>
          </cell>
          <cell r="I15547" t="str">
            <v>Passagerer</v>
          </cell>
          <cell r="V15547">
            <v>6</v>
          </cell>
        </row>
        <row r="15548">
          <cell r="A15548" t="str">
            <v>SYDDJURS</v>
          </cell>
          <cell r="C15548" t="str">
            <v>HANDICAP</v>
          </cell>
          <cell r="I15548" t="str">
            <v>Netto</v>
          </cell>
          <cell r="V15548">
            <v>779.67</v>
          </cell>
        </row>
        <row r="15549">
          <cell r="A15549" t="str">
            <v>SYDDJURS</v>
          </cell>
          <cell r="C15549" t="str">
            <v>HANDICAP</v>
          </cell>
          <cell r="I15549" t="str">
            <v>Adm.omk</v>
          </cell>
          <cell r="V15549">
            <v>0</v>
          </cell>
        </row>
        <row r="15550">
          <cell r="A15550" t="str">
            <v>SYDDJURS</v>
          </cell>
          <cell r="C15550" t="str">
            <v>HANDICAP</v>
          </cell>
          <cell r="I15550" t="str">
            <v>EB</v>
          </cell>
          <cell r="V15550">
            <v>156</v>
          </cell>
        </row>
        <row r="15551">
          <cell r="A15551" t="str">
            <v>SYDDJURS</v>
          </cell>
          <cell r="C15551" t="str">
            <v>HANDICAP</v>
          </cell>
          <cell r="I15551" t="str">
            <v>Ture</v>
          </cell>
          <cell r="V15551">
            <v>1</v>
          </cell>
        </row>
        <row r="15552">
          <cell r="A15552" t="str">
            <v>SYDDJURS</v>
          </cell>
          <cell r="C15552" t="str">
            <v>HANDICAP</v>
          </cell>
          <cell r="I15552" t="str">
            <v>Rejselængde</v>
          </cell>
          <cell r="V15552">
            <v>26</v>
          </cell>
        </row>
        <row r="15553">
          <cell r="A15553" t="str">
            <v>SYDDJURS</v>
          </cell>
          <cell r="C15553" t="str">
            <v>HANDICAP</v>
          </cell>
          <cell r="I15553" t="str">
            <v>Passagerer</v>
          </cell>
          <cell r="V15553">
            <v>2</v>
          </cell>
        </row>
        <row r="15554">
          <cell r="A15554" t="str">
            <v>SYDDJURS</v>
          </cell>
          <cell r="C15554" t="str">
            <v>HANDICAP</v>
          </cell>
          <cell r="I15554" t="str">
            <v>Netto</v>
          </cell>
          <cell r="V15554">
            <v>6052.73</v>
          </cell>
        </row>
        <row r="15555">
          <cell r="A15555" t="str">
            <v>SYDDJURS</v>
          </cell>
          <cell r="C15555" t="str">
            <v>HANDICAP</v>
          </cell>
          <cell r="I15555" t="str">
            <v>Adm.omk</v>
          </cell>
          <cell r="V15555">
            <v>0</v>
          </cell>
        </row>
        <row r="15556">
          <cell r="A15556" t="str">
            <v>SYDDJURS</v>
          </cell>
          <cell r="C15556" t="str">
            <v>HANDICAP</v>
          </cell>
          <cell r="I15556" t="str">
            <v>EB</v>
          </cell>
          <cell r="V15556">
            <v>2060</v>
          </cell>
        </row>
        <row r="15557">
          <cell r="A15557" t="str">
            <v>SYDDJURS</v>
          </cell>
          <cell r="C15557" t="str">
            <v>HANDICAP</v>
          </cell>
          <cell r="I15557" t="str">
            <v>Ture</v>
          </cell>
          <cell r="V15557">
            <v>19</v>
          </cell>
        </row>
        <row r="15558">
          <cell r="A15558" t="str">
            <v>SYDDJURS</v>
          </cell>
          <cell r="C15558" t="str">
            <v>HANDICAP</v>
          </cell>
          <cell r="I15558" t="str">
            <v>Rejselængde</v>
          </cell>
          <cell r="V15558">
            <v>515</v>
          </cell>
        </row>
        <row r="15559">
          <cell r="A15559" t="str">
            <v>SYDDJURS</v>
          </cell>
          <cell r="C15559" t="str">
            <v>HANDICAP</v>
          </cell>
          <cell r="I15559" t="str">
            <v>Passagerer</v>
          </cell>
          <cell r="V15559">
            <v>19</v>
          </cell>
        </row>
        <row r="15560">
          <cell r="A15560" t="str">
            <v>SYDDJURS</v>
          </cell>
          <cell r="C15560" t="str">
            <v>HANDICAP</v>
          </cell>
          <cell r="I15560" t="str">
            <v>Netto</v>
          </cell>
          <cell r="V15560">
            <v>709.19</v>
          </cell>
        </row>
        <row r="15561">
          <cell r="A15561" t="str">
            <v>SYDDJURS</v>
          </cell>
          <cell r="C15561" t="str">
            <v>HANDICAP</v>
          </cell>
          <cell r="I15561" t="str">
            <v>Adm.omk</v>
          </cell>
          <cell r="V15561">
            <v>0</v>
          </cell>
        </row>
        <row r="15562">
          <cell r="A15562" t="str">
            <v>SYDDJURS</v>
          </cell>
          <cell r="C15562" t="str">
            <v>HANDICAP</v>
          </cell>
          <cell r="I15562" t="str">
            <v>EB</v>
          </cell>
          <cell r="V15562">
            <v>1614</v>
          </cell>
        </row>
        <row r="15563">
          <cell r="A15563" t="str">
            <v>SYDDJURS</v>
          </cell>
          <cell r="C15563" t="str">
            <v>HANDICAP</v>
          </cell>
          <cell r="I15563" t="str">
            <v>Ture</v>
          </cell>
          <cell r="V15563">
            <v>1</v>
          </cell>
        </row>
        <row r="15564">
          <cell r="A15564" t="str">
            <v>SYDDJURS</v>
          </cell>
          <cell r="C15564" t="str">
            <v>HANDICAP</v>
          </cell>
          <cell r="I15564" t="str">
            <v>Rejselængde</v>
          </cell>
          <cell r="V15564">
            <v>152</v>
          </cell>
        </row>
        <row r="15565">
          <cell r="A15565" t="str">
            <v>SYDDJURS</v>
          </cell>
          <cell r="C15565" t="str">
            <v>HANDICAP</v>
          </cell>
          <cell r="I15565" t="str">
            <v>Passagerer</v>
          </cell>
          <cell r="V15565">
            <v>2</v>
          </cell>
        </row>
        <row r="15566">
          <cell r="A15566" t="str">
            <v>SYDDJURS</v>
          </cell>
          <cell r="C15566" t="str">
            <v>HANDICAP</v>
          </cell>
          <cell r="I15566" t="str">
            <v>Netto</v>
          </cell>
          <cell r="V15566">
            <v>1481.61</v>
          </cell>
        </row>
        <row r="15567">
          <cell r="A15567" t="str">
            <v>SYDDJURS</v>
          </cell>
          <cell r="C15567" t="str">
            <v>HANDICAP</v>
          </cell>
          <cell r="I15567" t="str">
            <v>Adm.omk</v>
          </cell>
          <cell r="V15567">
            <v>0</v>
          </cell>
        </row>
        <row r="15568">
          <cell r="A15568" t="str">
            <v>SYDDJURS</v>
          </cell>
          <cell r="C15568" t="str">
            <v>HANDICAP</v>
          </cell>
          <cell r="I15568" t="str">
            <v>EB</v>
          </cell>
          <cell r="V15568">
            <v>490</v>
          </cell>
        </row>
        <row r="15569">
          <cell r="A15569" t="str">
            <v>SYDDJURS</v>
          </cell>
          <cell r="C15569" t="str">
            <v>HANDICAP</v>
          </cell>
          <cell r="I15569" t="str">
            <v>Ture</v>
          </cell>
          <cell r="V15569">
            <v>4</v>
          </cell>
        </row>
        <row r="15570">
          <cell r="A15570" t="str">
            <v>SYDDJURS</v>
          </cell>
          <cell r="C15570" t="str">
            <v>HANDICAP</v>
          </cell>
          <cell r="I15570" t="str">
            <v>Rejselængde</v>
          </cell>
          <cell r="V15570">
            <v>120</v>
          </cell>
        </row>
        <row r="15571">
          <cell r="A15571" t="str">
            <v>SYDDJURS</v>
          </cell>
          <cell r="C15571" t="str">
            <v>HANDICAP</v>
          </cell>
          <cell r="I15571" t="str">
            <v>Passagerer</v>
          </cell>
          <cell r="V15571">
            <v>4</v>
          </cell>
        </row>
        <row r="15572">
          <cell r="A15572" t="str">
            <v>SYDDJURS</v>
          </cell>
          <cell r="C15572" t="str">
            <v>HANDICAP</v>
          </cell>
          <cell r="I15572" t="str">
            <v>Netto</v>
          </cell>
          <cell r="V15572">
            <v>717.39</v>
          </cell>
        </row>
        <row r="15573">
          <cell r="A15573" t="str">
            <v>SYDDJURS</v>
          </cell>
          <cell r="C15573" t="str">
            <v>HANDICAP</v>
          </cell>
          <cell r="I15573" t="str">
            <v>Adm.omk</v>
          </cell>
          <cell r="V15573">
            <v>0</v>
          </cell>
        </row>
        <row r="15574">
          <cell r="A15574" t="str">
            <v>SYDDJURS</v>
          </cell>
          <cell r="C15574" t="str">
            <v>HANDICAP</v>
          </cell>
          <cell r="I15574" t="str">
            <v>EB</v>
          </cell>
          <cell r="V15574">
            <v>288</v>
          </cell>
        </row>
        <row r="15575">
          <cell r="A15575" t="str">
            <v>SYDDJURS</v>
          </cell>
          <cell r="C15575" t="str">
            <v>HANDICAP</v>
          </cell>
          <cell r="I15575" t="str">
            <v>Ture</v>
          </cell>
          <cell r="V15575">
            <v>1</v>
          </cell>
        </row>
        <row r="15576">
          <cell r="A15576" t="str">
            <v>SYDDJURS</v>
          </cell>
          <cell r="C15576" t="str">
            <v>HANDICAP</v>
          </cell>
          <cell r="I15576" t="str">
            <v>Rejselængde</v>
          </cell>
          <cell r="V15576">
            <v>72</v>
          </cell>
        </row>
        <row r="15577">
          <cell r="A15577" t="str">
            <v>SYDDJURS</v>
          </cell>
          <cell r="C15577" t="str">
            <v>HANDICAP</v>
          </cell>
          <cell r="I15577" t="str">
            <v>Passagerer</v>
          </cell>
          <cell r="V15577">
            <v>1</v>
          </cell>
        </row>
        <row r="15578">
          <cell r="A15578" t="str">
            <v>SYDDJURS</v>
          </cell>
          <cell r="C15578" t="str">
            <v>HANDICAP</v>
          </cell>
          <cell r="I15578" t="str">
            <v>Netto</v>
          </cell>
          <cell r="V15578">
            <v>350.21</v>
          </cell>
        </row>
        <row r="15579">
          <cell r="A15579" t="str">
            <v>SYDDJURS</v>
          </cell>
          <cell r="C15579" t="str">
            <v>HANDICAP</v>
          </cell>
          <cell r="I15579" t="str">
            <v>Adm.omk</v>
          </cell>
          <cell r="V15579">
            <v>0</v>
          </cell>
        </row>
        <row r="15580">
          <cell r="A15580" t="str">
            <v>SYDDJURS</v>
          </cell>
          <cell r="C15580" t="str">
            <v>HANDICAP</v>
          </cell>
          <cell r="I15580" t="str">
            <v>EB</v>
          </cell>
          <cell r="V15580">
            <v>244</v>
          </cell>
        </row>
        <row r="15581">
          <cell r="A15581" t="str">
            <v>SYDDJURS</v>
          </cell>
          <cell r="C15581" t="str">
            <v>HANDICAP</v>
          </cell>
          <cell r="I15581" t="str">
            <v>Ture</v>
          </cell>
          <cell r="V15581">
            <v>1</v>
          </cell>
        </row>
        <row r="15582">
          <cell r="A15582" t="str">
            <v>SYDDJURS</v>
          </cell>
          <cell r="C15582" t="str">
            <v>HANDICAP</v>
          </cell>
          <cell r="I15582" t="str">
            <v>Rejselængde</v>
          </cell>
          <cell r="V15582">
            <v>61</v>
          </cell>
        </row>
        <row r="15583">
          <cell r="A15583" t="str">
            <v>SYDDJURS</v>
          </cell>
          <cell r="C15583" t="str">
            <v>HANDICAP</v>
          </cell>
          <cell r="I15583" t="str">
            <v>Passagerer</v>
          </cell>
          <cell r="V15583">
            <v>1</v>
          </cell>
        </row>
        <row r="15584">
          <cell r="A15584" t="str">
            <v>SYDDJURS</v>
          </cell>
          <cell r="C15584" t="str">
            <v>HANDICAP</v>
          </cell>
          <cell r="I15584" t="str">
            <v>Netto</v>
          </cell>
          <cell r="V15584">
            <v>3672.07</v>
          </cell>
        </row>
        <row r="15585">
          <cell r="A15585" t="str">
            <v>SYDDJURS</v>
          </cell>
          <cell r="C15585" t="str">
            <v>HANDICAP</v>
          </cell>
          <cell r="I15585" t="str">
            <v>Adm.omk</v>
          </cell>
          <cell r="V15585">
            <v>0</v>
          </cell>
        </row>
        <row r="15586">
          <cell r="A15586" t="str">
            <v>SYDDJURS</v>
          </cell>
          <cell r="C15586" t="str">
            <v>HANDICAP</v>
          </cell>
          <cell r="I15586" t="str">
            <v>EB</v>
          </cell>
          <cell r="V15586">
            <v>712</v>
          </cell>
        </row>
        <row r="15587">
          <cell r="A15587" t="str">
            <v>SYDDJURS</v>
          </cell>
          <cell r="C15587" t="str">
            <v>HANDICAP</v>
          </cell>
          <cell r="I15587" t="str">
            <v>Ture</v>
          </cell>
          <cell r="V15587">
            <v>3</v>
          </cell>
        </row>
        <row r="15588">
          <cell r="A15588" t="str">
            <v>SYDDJURS</v>
          </cell>
          <cell r="C15588" t="str">
            <v>HANDICAP</v>
          </cell>
          <cell r="I15588" t="str">
            <v>Rejselængde</v>
          </cell>
          <cell r="V15588">
            <v>178</v>
          </cell>
        </row>
        <row r="15589">
          <cell r="A15589" t="str">
            <v>SYDDJURS</v>
          </cell>
          <cell r="C15589" t="str">
            <v>HANDICAP</v>
          </cell>
          <cell r="I15589" t="str">
            <v>Passagerer</v>
          </cell>
          <cell r="V15589">
            <v>3</v>
          </cell>
        </row>
        <row r="15590">
          <cell r="A15590" t="str">
            <v>SYDDJURS</v>
          </cell>
          <cell r="C15590" t="str">
            <v>HANDICAP</v>
          </cell>
          <cell r="I15590" t="str">
            <v>Netto</v>
          </cell>
          <cell r="V15590">
            <v>2887.59</v>
          </cell>
        </row>
        <row r="15591">
          <cell r="A15591" t="str">
            <v>SYDDJURS</v>
          </cell>
          <cell r="C15591" t="str">
            <v>HANDICAP</v>
          </cell>
          <cell r="I15591" t="str">
            <v>Adm.omk</v>
          </cell>
          <cell r="V15591">
            <v>0</v>
          </cell>
        </row>
        <row r="15592">
          <cell r="A15592" t="str">
            <v>SYDDJURS</v>
          </cell>
          <cell r="C15592" t="str">
            <v>HANDICAP</v>
          </cell>
          <cell r="I15592" t="str">
            <v>EB</v>
          </cell>
          <cell r="V15592">
            <v>972</v>
          </cell>
        </row>
        <row r="15593">
          <cell r="A15593" t="str">
            <v>SYDDJURS</v>
          </cell>
          <cell r="C15593" t="str">
            <v>HANDICAP</v>
          </cell>
          <cell r="I15593" t="str">
            <v>Ture</v>
          </cell>
          <cell r="V15593">
            <v>5</v>
          </cell>
        </row>
        <row r="15594">
          <cell r="A15594" t="str">
            <v>SYDDJURS</v>
          </cell>
          <cell r="C15594" t="str">
            <v>HANDICAP</v>
          </cell>
          <cell r="I15594" t="str">
            <v>Rejselængde</v>
          </cell>
          <cell r="V15594">
            <v>257</v>
          </cell>
        </row>
        <row r="15595">
          <cell r="A15595" t="str">
            <v>SYDDJURS</v>
          </cell>
          <cell r="C15595" t="str">
            <v>HANDICAP</v>
          </cell>
          <cell r="I15595" t="str">
            <v>Passagerer</v>
          </cell>
          <cell r="V15595">
            <v>5</v>
          </cell>
        </row>
        <row r="15596">
          <cell r="A15596" t="str">
            <v>SYDDJURS</v>
          </cell>
          <cell r="C15596" t="str">
            <v>HANDICAP</v>
          </cell>
          <cell r="I15596" t="str">
            <v>Netto</v>
          </cell>
          <cell r="V15596">
            <v>911.93</v>
          </cell>
        </row>
        <row r="15597">
          <cell r="A15597" t="str">
            <v>SYDDJURS</v>
          </cell>
          <cell r="C15597" t="str">
            <v>HANDICAP</v>
          </cell>
          <cell r="I15597" t="str">
            <v>Adm.omk</v>
          </cell>
          <cell r="V15597">
            <v>0</v>
          </cell>
        </row>
        <row r="15598">
          <cell r="A15598" t="str">
            <v>SYDDJURS</v>
          </cell>
          <cell r="C15598" t="str">
            <v>HANDICAP</v>
          </cell>
          <cell r="I15598" t="str">
            <v>EB</v>
          </cell>
          <cell r="V15598">
            <v>336</v>
          </cell>
        </row>
        <row r="15599">
          <cell r="A15599" t="str">
            <v>SYDDJURS</v>
          </cell>
          <cell r="C15599" t="str">
            <v>HANDICAP</v>
          </cell>
          <cell r="I15599" t="str">
            <v>Ture</v>
          </cell>
          <cell r="V15599">
            <v>1</v>
          </cell>
        </row>
        <row r="15600">
          <cell r="A15600" t="str">
            <v>SYDDJURS</v>
          </cell>
          <cell r="C15600" t="str">
            <v>HANDICAP</v>
          </cell>
          <cell r="I15600" t="str">
            <v>Rejselængde</v>
          </cell>
          <cell r="V15600">
            <v>84</v>
          </cell>
        </row>
        <row r="15601">
          <cell r="A15601" t="str">
            <v>SYDDJURS</v>
          </cell>
          <cell r="C15601" t="str">
            <v>HANDICAP</v>
          </cell>
          <cell r="I15601" t="str">
            <v>Passagerer</v>
          </cell>
          <cell r="V15601">
            <v>1</v>
          </cell>
        </row>
        <row r="15602">
          <cell r="A15602" t="str">
            <v>SYDDJURS</v>
          </cell>
          <cell r="C15602" t="str">
            <v>HANDICAP</v>
          </cell>
          <cell r="I15602" t="str">
            <v>Netto</v>
          </cell>
          <cell r="V15602">
            <v>7170.7199999999993</v>
          </cell>
        </row>
        <row r="15603">
          <cell r="A15603" t="str">
            <v>SYDDJURS</v>
          </cell>
          <cell r="C15603" t="str">
            <v>HANDICAP</v>
          </cell>
          <cell r="I15603" t="str">
            <v>Adm.omk</v>
          </cell>
          <cell r="V15603">
            <v>0</v>
          </cell>
        </row>
        <row r="15604">
          <cell r="A15604" t="str">
            <v>SYDDJURS</v>
          </cell>
          <cell r="C15604" t="str">
            <v>HANDICAP</v>
          </cell>
          <cell r="I15604" t="str">
            <v>EB</v>
          </cell>
          <cell r="V15604">
            <v>4111</v>
          </cell>
        </row>
        <row r="15605">
          <cell r="A15605" t="str">
            <v>SYDDJURS</v>
          </cell>
          <cell r="C15605" t="str">
            <v>HANDICAP</v>
          </cell>
          <cell r="I15605" t="str">
            <v>Ture</v>
          </cell>
          <cell r="V15605">
            <v>17</v>
          </cell>
        </row>
        <row r="15606">
          <cell r="A15606" t="str">
            <v>SYDDJURS</v>
          </cell>
          <cell r="C15606" t="str">
            <v>HANDICAP</v>
          </cell>
          <cell r="I15606" t="str">
            <v>Rejselængde</v>
          </cell>
          <cell r="V15606">
            <v>945</v>
          </cell>
        </row>
        <row r="15607">
          <cell r="A15607" t="str">
            <v>SYDDJURS</v>
          </cell>
          <cell r="C15607" t="str">
            <v>HANDICAP</v>
          </cell>
          <cell r="I15607" t="str">
            <v>Passagerer</v>
          </cell>
          <cell r="V15607">
            <v>18</v>
          </cell>
        </row>
        <row r="15608">
          <cell r="A15608" t="str">
            <v>SYDDJURS</v>
          </cell>
          <cell r="C15608" t="str">
            <v>FLEXTUR</v>
          </cell>
          <cell r="I15608" t="str">
            <v>Netto</v>
          </cell>
          <cell r="V15608">
            <v>2003.56</v>
          </cell>
        </row>
        <row r="15609">
          <cell r="A15609" t="str">
            <v>SYDDJURS</v>
          </cell>
          <cell r="C15609" t="str">
            <v>FLEXTUR</v>
          </cell>
          <cell r="I15609" t="str">
            <v>Adm.omk</v>
          </cell>
          <cell r="V15609">
            <v>128.63999999999999</v>
          </cell>
        </row>
        <row r="15610">
          <cell r="A15610" t="str">
            <v>SYDDJURS</v>
          </cell>
          <cell r="C15610" t="str">
            <v>FLEXTUR</v>
          </cell>
          <cell r="I15610" t="str">
            <v>EB</v>
          </cell>
          <cell r="V15610">
            <v>231</v>
          </cell>
        </row>
        <row r="15611">
          <cell r="A15611" t="str">
            <v>SYDDJURS</v>
          </cell>
          <cell r="C15611" t="str">
            <v>FLEXTUR</v>
          </cell>
          <cell r="I15611" t="str">
            <v>Ture</v>
          </cell>
          <cell r="V15611">
            <v>4</v>
          </cell>
        </row>
        <row r="15612">
          <cell r="A15612" t="str">
            <v>SYDDJURS</v>
          </cell>
          <cell r="C15612" t="str">
            <v>FLEXTUR</v>
          </cell>
          <cell r="I15612" t="str">
            <v>Rejselængde</v>
          </cell>
          <cell r="V15612">
            <v>33</v>
          </cell>
        </row>
        <row r="15613">
          <cell r="A15613" t="str">
            <v>SYDDJURS</v>
          </cell>
          <cell r="C15613" t="str">
            <v>FLEXTUR</v>
          </cell>
          <cell r="I15613" t="str">
            <v>Passagerer</v>
          </cell>
          <cell r="V15613">
            <v>4</v>
          </cell>
        </row>
        <row r="15614">
          <cell r="A15614" t="str">
            <v>SYDDJURS</v>
          </cell>
          <cell r="C15614" t="str">
            <v>FLEXTUR</v>
          </cell>
          <cell r="I15614" t="str">
            <v>Netto</v>
          </cell>
          <cell r="V15614">
            <v>917702.84000000008</v>
          </cell>
        </row>
        <row r="15615">
          <cell r="A15615" t="str">
            <v>SYDDJURS</v>
          </cell>
          <cell r="C15615" t="str">
            <v>FLEXTUR</v>
          </cell>
          <cell r="I15615" t="str">
            <v>Adm.omk</v>
          </cell>
          <cell r="V15615">
            <v>279952.8</v>
          </cell>
        </row>
        <row r="15616">
          <cell r="A15616" t="str">
            <v>SYDDJURS</v>
          </cell>
          <cell r="C15616" t="str">
            <v>FLEXTUR</v>
          </cell>
          <cell r="I15616" t="str">
            <v>EB</v>
          </cell>
          <cell r="V15616">
            <v>537126</v>
          </cell>
        </row>
        <row r="15617">
          <cell r="A15617" t="str">
            <v>SYDDJURS</v>
          </cell>
          <cell r="C15617" t="str">
            <v>FLEXTUR</v>
          </cell>
          <cell r="I15617" t="str">
            <v>Ture</v>
          </cell>
          <cell r="V15617">
            <v>8705</v>
          </cell>
        </row>
        <row r="15618">
          <cell r="A15618" t="str">
            <v>SYDDJURS</v>
          </cell>
          <cell r="C15618" t="str">
            <v>FLEXTUR</v>
          </cell>
          <cell r="I15618" t="str">
            <v>Rejselængde</v>
          </cell>
          <cell r="V15618">
            <v>84947</v>
          </cell>
        </row>
        <row r="15619">
          <cell r="A15619" t="str">
            <v>SYDDJURS</v>
          </cell>
          <cell r="C15619" t="str">
            <v>FLEXTUR</v>
          </cell>
          <cell r="I15619" t="str">
            <v>Passagerer</v>
          </cell>
          <cell r="V15619">
            <v>9689</v>
          </cell>
        </row>
        <row r="15620">
          <cell r="A15620" t="str">
            <v>SYDDJURS</v>
          </cell>
          <cell r="C15620" t="str">
            <v>FLEXTUR</v>
          </cell>
          <cell r="I15620" t="str">
            <v>Netto</v>
          </cell>
          <cell r="V15620">
            <v>835.01</v>
          </cell>
        </row>
        <row r="15621">
          <cell r="A15621" t="str">
            <v>SYDDJURS</v>
          </cell>
          <cell r="C15621" t="str">
            <v>FLEXTUR</v>
          </cell>
          <cell r="I15621" t="str">
            <v>Adm.omk</v>
          </cell>
          <cell r="V15621">
            <v>96.47999999999999</v>
          </cell>
        </row>
        <row r="15622">
          <cell r="A15622" t="str">
            <v>SYDDJURS</v>
          </cell>
          <cell r="C15622" t="str">
            <v>FLEXTUR</v>
          </cell>
          <cell r="I15622" t="str">
            <v>EB</v>
          </cell>
          <cell r="V15622">
            <v>273</v>
          </cell>
        </row>
        <row r="15623">
          <cell r="A15623" t="str">
            <v>SYDDJURS</v>
          </cell>
          <cell r="C15623" t="str">
            <v>FLEXTUR</v>
          </cell>
          <cell r="I15623" t="str">
            <v>Ture</v>
          </cell>
          <cell r="V15623">
            <v>3</v>
          </cell>
        </row>
        <row r="15624">
          <cell r="A15624" t="str">
            <v>SYDDJURS</v>
          </cell>
          <cell r="C15624" t="str">
            <v>FLEXTUR</v>
          </cell>
          <cell r="I15624" t="str">
            <v>Rejselængde</v>
          </cell>
          <cell r="V15624">
            <v>46</v>
          </cell>
        </row>
        <row r="15625">
          <cell r="A15625" t="str">
            <v>SYDDJURS</v>
          </cell>
          <cell r="C15625" t="str">
            <v>FLEXTUR</v>
          </cell>
          <cell r="I15625" t="str">
            <v>Passagerer</v>
          </cell>
          <cell r="V15625">
            <v>6</v>
          </cell>
        </row>
        <row r="15626">
          <cell r="A15626" t="str">
            <v>SYDDJURS</v>
          </cell>
          <cell r="C15626" t="str">
            <v>FLEXTUR</v>
          </cell>
          <cell r="I15626" t="str">
            <v>Netto</v>
          </cell>
          <cell r="V15626">
            <v>626.18000000000006</v>
          </cell>
        </row>
        <row r="15627">
          <cell r="A15627" t="str">
            <v>SYDDJURS</v>
          </cell>
          <cell r="C15627" t="str">
            <v>FLEXTUR</v>
          </cell>
          <cell r="I15627" t="str">
            <v>Adm.omk</v>
          </cell>
          <cell r="V15627">
            <v>192.95999999999998</v>
          </cell>
        </row>
        <row r="15628">
          <cell r="A15628" t="str">
            <v>SYDDJURS</v>
          </cell>
          <cell r="C15628" t="str">
            <v>FLEXTUR</v>
          </cell>
          <cell r="I15628" t="str">
            <v>EB</v>
          </cell>
          <cell r="V15628">
            <v>298</v>
          </cell>
        </row>
        <row r="15629">
          <cell r="A15629" t="str">
            <v>SYDDJURS</v>
          </cell>
          <cell r="C15629" t="str">
            <v>FLEXTUR</v>
          </cell>
          <cell r="I15629" t="str">
            <v>Ture</v>
          </cell>
          <cell r="V15629">
            <v>6</v>
          </cell>
        </row>
        <row r="15630">
          <cell r="A15630" t="str">
            <v>SYDDJURS</v>
          </cell>
          <cell r="C15630" t="str">
            <v>FLEXTUR</v>
          </cell>
          <cell r="I15630" t="str">
            <v>Rejselængde</v>
          </cell>
          <cell r="V15630">
            <v>33</v>
          </cell>
        </row>
        <row r="15631">
          <cell r="A15631" t="str">
            <v>SYDDJURS</v>
          </cell>
          <cell r="C15631" t="str">
            <v>FLEXTUR</v>
          </cell>
          <cell r="I15631" t="str">
            <v>Passagerer</v>
          </cell>
          <cell r="V15631">
            <v>8</v>
          </cell>
        </row>
        <row r="15632">
          <cell r="A15632" t="str">
            <v>SYDDJURS</v>
          </cell>
          <cell r="C15632" t="str">
            <v>FLEXTUR</v>
          </cell>
          <cell r="I15632" t="str">
            <v>Netto</v>
          </cell>
          <cell r="V15632">
            <v>599036.15</v>
          </cell>
        </row>
        <row r="15633">
          <cell r="A15633" t="str">
            <v>SYDDJURS</v>
          </cell>
          <cell r="C15633" t="str">
            <v>FLEXTUR</v>
          </cell>
          <cell r="I15633" t="str">
            <v>Adm.omk</v>
          </cell>
          <cell r="V15633">
            <v>137676.96000000002</v>
          </cell>
        </row>
        <row r="15634">
          <cell r="A15634" t="str">
            <v>SYDDJURS</v>
          </cell>
          <cell r="C15634" t="str">
            <v>FLEXTUR</v>
          </cell>
          <cell r="I15634" t="str">
            <v>EB</v>
          </cell>
          <cell r="V15634">
            <v>310025</v>
          </cell>
        </row>
        <row r="15635">
          <cell r="A15635" t="str">
            <v>SYDDJURS</v>
          </cell>
          <cell r="C15635" t="str">
            <v>FLEXTUR</v>
          </cell>
          <cell r="I15635" t="str">
            <v>Ture</v>
          </cell>
          <cell r="V15635">
            <v>4281</v>
          </cell>
        </row>
        <row r="15636">
          <cell r="A15636" t="str">
            <v>SYDDJURS</v>
          </cell>
          <cell r="C15636" t="str">
            <v>FLEXTUR</v>
          </cell>
          <cell r="I15636" t="str">
            <v>Rejselængde</v>
          </cell>
          <cell r="V15636">
            <v>48649</v>
          </cell>
        </row>
        <row r="15637">
          <cell r="A15637" t="str">
            <v>SYDDJURS</v>
          </cell>
          <cell r="C15637" t="str">
            <v>FLEXTUR</v>
          </cell>
          <cell r="I15637" t="str">
            <v>Passagerer</v>
          </cell>
          <cell r="V15637">
            <v>5072</v>
          </cell>
        </row>
        <row r="15638">
          <cell r="A15638" t="str">
            <v>SYDDJURS</v>
          </cell>
          <cell r="C15638" t="str">
            <v>FLEXTUR</v>
          </cell>
          <cell r="I15638" t="str">
            <v>Netto</v>
          </cell>
          <cell r="V15638">
            <v>886.56000000000006</v>
          </cell>
        </row>
        <row r="15639">
          <cell r="A15639" t="str">
            <v>SYDDJURS</v>
          </cell>
          <cell r="C15639" t="str">
            <v>FLEXTUR</v>
          </cell>
          <cell r="I15639" t="str">
            <v>Adm.omk</v>
          </cell>
          <cell r="V15639">
            <v>96.47999999999999</v>
          </cell>
        </row>
        <row r="15640">
          <cell r="A15640" t="str">
            <v>SYDDJURS</v>
          </cell>
          <cell r="C15640" t="str">
            <v>FLEXTUR</v>
          </cell>
          <cell r="I15640" t="str">
            <v>EB</v>
          </cell>
          <cell r="V15640">
            <v>0</v>
          </cell>
        </row>
        <row r="15641">
          <cell r="A15641" t="str">
            <v>SYDDJURS</v>
          </cell>
          <cell r="C15641" t="str">
            <v>FLEXTUR</v>
          </cell>
          <cell r="I15641" t="str">
            <v>Ture</v>
          </cell>
          <cell r="V15641">
            <v>3</v>
          </cell>
        </row>
        <row r="15642">
          <cell r="A15642" t="str">
            <v>SYDDJURS</v>
          </cell>
          <cell r="C15642" t="str">
            <v>FLEXTUR</v>
          </cell>
          <cell r="I15642" t="str">
            <v>Rejselængde</v>
          </cell>
          <cell r="V15642">
            <v>39</v>
          </cell>
        </row>
        <row r="15643">
          <cell r="A15643" t="str">
            <v>SYDDJURS</v>
          </cell>
          <cell r="C15643" t="str">
            <v>FLEXTUR</v>
          </cell>
          <cell r="I15643" t="str">
            <v>Passagerer</v>
          </cell>
          <cell r="V15643">
            <v>3</v>
          </cell>
        </row>
        <row r="15644">
          <cell r="A15644" t="str">
            <v>SYDDJURS</v>
          </cell>
          <cell r="C15644" t="str">
            <v>FLEXTUR</v>
          </cell>
          <cell r="I15644" t="str">
            <v>Netto</v>
          </cell>
          <cell r="V15644">
            <v>2849</v>
          </cell>
        </row>
        <row r="15645">
          <cell r="A15645" t="str">
            <v>SYDDJURS</v>
          </cell>
          <cell r="C15645" t="str">
            <v>FLEXTUR</v>
          </cell>
          <cell r="I15645" t="str">
            <v>Adm.omk</v>
          </cell>
          <cell r="V15645">
            <v>96.47999999999999</v>
          </cell>
        </row>
        <row r="15646">
          <cell r="A15646" t="str">
            <v>SYDDJURS</v>
          </cell>
          <cell r="C15646" t="str">
            <v>FLEXTUR</v>
          </cell>
          <cell r="I15646" t="str">
            <v>EB</v>
          </cell>
          <cell r="V15646">
            <v>220</v>
          </cell>
        </row>
        <row r="15647">
          <cell r="A15647" t="str">
            <v>SYDDJURS</v>
          </cell>
          <cell r="C15647" t="str">
            <v>FLEXTUR</v>
          </cell>
          <cell r="I15647" t="str">
            <v>Ture</v>
          </cell>
          <cell r="V15647">
            <v>3</v>
          </cell>
        </row>
        <row r="15648">
          <cell r="A15648" t="str">
            <v>SYDDJURS</v>
          </cell>
          <cell r="C15648" t="str">
            <v>FLEXTUR</v>
          </cell>
          <cell r="I15648" t="str">
            <v>Rejselængde</v>
          </cell>
          <cell r="V15648">
            <v>48</v>
          </cell>
        </row>
        <row r="15649">
          <cell r="A15649" t="str">
            <v>SYDDJURS</v>
          </cell>
          <cell r="C15649" t="str">
            <v>FLEXTUR</v>
          </cell>
          <cell r="I15649" t="str">
            <v>Passagerer</v>
          </cell>
          <cell r="V15649">
            <v>5</v>
          </cell>
        </row>
        <row r="15650">
          <cell r="A15650" t="str">
            <v>SYDDJURS</v>
          </cell>
          <cell r="C15650" t="str">
            <v>FLEXTUR</v>
          </cell>
          <cell r="I15650" t="str">
            <v>Netto</v>
          </cell>
          <cell r="V15650">
            <v>2975.8500000000004</v>
          </cell>
        </row>
        <row r="15651">
          <cell r="A15651" t="str">
            <v>SYDDJURS</v>
          </cell>
          <cell r="C15651" t="str">
            <v>FLEXTUR</v>
          </cell>
          <cell r="I15651" t="str">
            <v>Adm.omk</v>
          </cell>
          <cell r="V15651">
            <v>353.76</v>
          </cell>
        </row>
        <row r="15652">
          <cell r="A15652" t="str">
            <v>SYDDJURS</v>
          </cell>
          <cell r="C15652" t="str">
            <v>FLEXTUR</v>
          </cell>
          <cell r="I15652" t="str">
            <v>EB</v>
          </cell>
          <cell r="V15652">
            <v>943</v>
          </cell>
        </row>
        <row r="15653">
          <cell r="A15653" t="str">
            <v>SYDDJURS</v>
          </cell>
          <cell r="C15653" t="str">
            <v>FLEXTUR</v>
          </cell>
          <cell r="I15653" t="str">
            <v>Ture</v>
          </cell>
          <cell r="V15653">
            <v>11</v>
          </cell>
        </row>
        <row r="15654">
          <cell r="A15654" t="str">
            <v>SYDDJURS</v>
          </cell>
          <cell r="C15654" t="str">
            <v>FLEXTUR</v>
          </cell>
          <cell r="I15654" t="str">
            <v>Rejselængde</v>
          </cell>
          <cell r="V15654">
            <v>227</v>
          </cell>
        </row>
        <row r="15655">
          <cell r="A15655" t="str">
            <v>SYDDJURS</v>
          </cell>
          <cell r="C15655" t="str">
            <v>FLEXTUR</v>
          </cell>
          <cell r="I15655" t="str">
            <v>Passagerer</v>
          </cell>
          <cell r="V15655">
            <v>11</v>
          </cell>
        </row>
        <row r="15656">
          <cell r="A15656" t="str">
            <v>SYDDJURS</v>
          </cell>
          <cell r="C15656" t="str">
            <v>FLEXTUR</v>
          </cell>
          <cell r="I15656" t="str">
            <v>Netto</v>
          </cell>
          <cell r="V15656">
            <v>21890.420000000002</v>
          </cell>
        </row>
        <row r="15657">
          <cell r="A15657" t="str">
            <v>SYDDJURS</v>
          </cell>
          <cell r="C15657" t="str">
            <v>FLEXTUR</v>
          </cell>
          <cell r="I15657" t="str">
            <v>Adm.omk</v>
          </cell>
          <cell r="V15657">
            <v>1800.96</v>
          </cell>
        </row>
        <row r="15658">
          <cell r="A15658" t="str">
            <v>SYDDJURS</v>
          </cell>
          <cell r="C15658" t="str">
            <v>FLEXTUR</v>
          </cell>
          <cell r="I15658" t="str">
            <v>EB</v>
          </cell>
          <cell r="V15658">
            <v>4878</v>
          </cell>
        </row>
        <row r="15659">
          <cell r="A15659" t="str">
            <v>SYDDJURS</v>
          </cell>
          <cell r="C15659" t="str">
            <v>FLEXTUR</v>
          </cell>
          <cell r="I15659" t="str">
            <v>Ture</v>
          </cell>
          <cell r="V15659">
            <v>56</v>
          </cell>
        </row>
        <row r="15660">
          <cell r="A15660" t="str">
            <v>SYDDJURS</v>
          </cell>
          <cell r="C15660" t="str">
            <v>FLEXTUR</v>
          </cell>
          <cell r="I15660" t="str">
            <v>Rejselængde</v>
          </cell>
          <cell r="V15660">
            <v>496</v>
          </cell>
        </row>
        <row r="15661">
          <cell r="A15661" t="str">
            <v>SYDDJURS</v>
          </cell>
          <cell r="C15661" t="str">
            <v>FLEXTUR</v>
          </cell>
          <cell r="I15661" t="str">
            <v>Passagerer</v>
          </cell>
          <cell r="V15661">
            <v>124</v>
          </cell>
        </row>
        <row r="15662">
          <cell r="A15662" t="str">
            <v>SYDDJURS</v>
          </cell>
          <cell r="C15662" t="str">
            <v>FLEXTUR</v>
          </cell>
          <cell r="I15662" t="str">
            <v>Netto</v>
          </cell>
          <cell r="V15662">
            <v>256429.81</v>
          </cell>
        </row>
        <row r="15663">
          <cell r="A15663" t="str">
            <v>SYDDJURS</v>
          </cell>
          <cell r="C15663" t="str">
            <v>FLEXTUR</v>
          </cell>
          <cell r="I15663" t="str">
            <v>Adm.omk</v>
          </cell>
          <cell r="V15663">
            <v>46471.199999999997</v>
          </cell>
        </row>
        <row r="15664">
          <cell r="A15664" t="str">
            <v>SYDDJURS</v>
          </cell>
          <cell r="C15664" t="str">
            <v>FLEXTUR</v>
          </cell>
          <cell r="I15664" t="str">
            <v>EB</v>
          </cell>
          <cell r="V15664">
            <v>91777</v>
          </cell>
        </row>
        <row r="15665">
          <cell r="A15665" t="str">
            <v>SYDDJURS</v>
          </cell>
          <cell r="C15665" t="str">
            <v>FLEXTUR</v>
          </cell>
          <cell r="I15665" t="str">
            <v>Ture</v>
          </cell>
          <cell r="V15665">
            <v>1445</v>
          </cell>
        </row>
        <row r="15666">
          <cell r="A15666" t="str">
            <v>SYDDJURS</v>
          </cell>
          <cell r="C15666" t="str">
            <v>FLEXTUR</v>
          </cell>
          <cell r="I15666" t="str">
            <v>Rejselængde</v>
          </cell>
          <cell r="V15666">
            <v>18915</v>
          </cell>
        </row>
        <row r="15667">
          <cell r="A15667" t="str">
            <v>SYDDJURS</v>
          </cell>
          <cell r="C15667" t="str">
            <v>FLEXTUR</v>
          </cell>
          <cell r="I15667" t="str">
            <v>Passagerer</v>
          </cell>
          <cell r="V15667">
            <v>1679</v>
          </cell>
        </row>
        <row r="15668">
          <cell r="A15668" t="str">
            <v>SYDDJURS</v>
          </cell>
          <cell r="C15668" t="str">
            <v>FLEXTUR</v>
          </cell>
          <cell r="I15668" t="str">
            <v>Netto</v>
          </cell>
          <cell r="V15668">
            <v>250617.59000000003</v>
          </cell>
        </row>
        <row r="15669">
          <cell r="A15669" t="str">
            <v>SYDDJURS</v>
          </cell>
          <cell r="C15669" t="str">
            <v>FLEXTUR</v>
          </cell>
          <cell r="I15669" t="str">
            <v>Adm.omk</v>
          </cell>
          <cell r="V15669">
            <v>48690.239999999998</v>
          </cell>
        </row>
        <row r="15670">
          <cell r="A15670" t="str">
            <v>SYDDJURS</v>
          </cell>
          <cell r="C15670" t="str">
            <v>FLEXTUR</v>
          </cell>
          <cell r="I15670" t="str">
            <v>EB</v>
          </cell>
          <cell r="V15670">
            <v>85844</v>
          </cell>
        </row>
        <row r="15671">
          <cell r="A15671" t="str">
            <v>SYDDJURS</v>
          </cell>
          <cell r="C15671" t="str">
            <v>FLEXTUR</v>
          </cell>
          <cell r="I15671" t="str">
            <v>Ture</v>
          </cell>
          <cell r="V15671">
            <v>1514</v>
          </cell>
        </row>
        <row r="15672">
          <cell r="A15672" t="str">
            <v>SYDDJURS</v>
          </cell>
          <cell r="C15672" t="str">
            <v>FLEXTUR</v>
          </cell>
          <cell r="I15672" t="str">
            <v>Rejselængde</v>
          </cell>
          <cell r="V15672">
            <v>16088</v>
          </cell>
        </row>
        <row r="15673">
          <cell r="A15673" t="str">
            <v>SYDDJURS</v>
          </cell>
          <cell r="C15673" t="str">
            <v>FLEXTUR</v>
          </cell>
          <cell r="I15673" t="str">
            <v>Passagerer</v>
          </cell>
          <cell r="V15673">
            <v>2092</v>
          </cell>
        </row>
        <row r="15674">
          <cell r="A15674" t="str">
            <v>SYDDJURS</v>
          </cell>
          <cell r="C15674" t="str">
            <v>FLEXTUR</v>
          </cell>
          <cell r="I15674" t="str">
            <v>Netto</v>
          </cell>
          <cell r="V15674">
            <v>347.6</v>
          </cell>
        </row>
        <row r="15675">
          <cell r="A15675" t="str">
            <v>SYDDJURS</v>
          </cell>
          <cell r="C15675" t="str">
            <v>FLEXTUR</v>
          </cell>
          <cell r="I15675" t="str">
            <v>Adm.omk</v>
          </cell>
          <cell r="V15675">
            <v>160.80000000000001</v>
          </cell>
        </row>
        <row r="15676">
          <cell r="A15676" t="str">
            <v>SYDDJURS</v>
          </cell>
          <cell r="C15676" t="str">
            <v>FLEXTUR</v>
          </cell>
          <cell r="I15676" t="str">
            <v>EB</v>
          </cell>
          <cell r="V15676">
            <v>169</v>
          </cell>
        </row>
        <row r="15677">
          <cell r="A15677" t="str">
            <v>SYDDJURS</v>
          </cell>
          <cell r="C15677" t="str">
            <v>FLEXTUR</v>
          </cell>
          <cell r="I15677" t="str">
            <v>Ture</v>
          </cell>
          <cell r="V15677">
            <v>5</v>
          </cell>
        </row>
        <row r="15678">
          <cell r="A15678" t="str">
            <v>SYDDJURS</v>
          </cell>
          <cell r="C15678" t="str">
            <v>FLEXTUR</v>
          </cell>
          <cell r="I15678" t="str">
            <v>Rejselængde</v>
          </cell>
          <cell r="V15678">
            <v>33</v>
          </cell>
        </row>
        <row r="15679">
          <cell r="A15679" t="str">
            <v>SYDDJURS</v>
          </cell>
          <cell r="C15679" t="str">
            <v>FLEXTUR</v>
          </cell>
          <cell r="I15679" t="str">
            <v>Passagerer</v>
          </cell>
          <cell r="V15679">
            <v>5</v>
          </cell>
        </row>
        <row r="15680">
          <cell r="A15680" t="str">
            <v>SYDDJURS</v>
          </cell>
          <cell r="C15680" t="str">
            <v>FLEXTUR</v>
          </cell>
          <cell r="I15680" t="str">
            <v>Netto</v>
          </cell>
          <cell r="V15680">
            <v>259.69</v>
          </cell>
        </row>
        <row r="15681">
          <cell r="A15681" t="str">
            <v>SYDDJURS</v>
          </cell>
          <cell r="C15681" t="str">
            <v>FLEXTUR</v>
          </cell>
          <cell r="I15681" t="str">
            <v>Adm.omk</v>
          </cell>
          <cell r="V15681">
            <v>32.159999999999997</v>
          </cell>
        </row>
        <row r="15682">
          <cell r="A15682" t="str">
            <v>SYDDJURS</v>
          </cell>
          <cell r="C15682" t="str">
            <v>FLEXTUR</v>
          </cell>
          <cell r="I15682" t="str">
            <v>EB</v>
          </cell>
          <cell r="V15682">
            <v>44</v>
          </cell>
        </row>
        <row r="15683">
          <cell r="A15683" t="str">
            <v>SYDDJURS</v>
          </cell>
          <cell r="C15683" t="str">
            <v>FLEXTUR</v>
          </cell>
          <cell r="I15683" t="str">
            <v>Ture</v>
          </cell>
          <cell r="V15683">
            <v>1</v>
          </cell>
        </row>
        <row r="15684">
          <cell r="A15684" t="str">
            <v>SYDDJURS</v>
          </cell>
          <cell r="C15684" t="str">
            <v>FLEXTUR</v>
          </cell>
          <cell r="I15684" t="str">
            <v>Rejselængde</v>
          </cell>
          <cell r="V15684">
            <v>11</v>
          </cell>
        </row>
        <row r="15685">
          <cell r="A15685" t="str">
            <v>SYDDJURS</v>
          </cell>
          <cell r="C15685" t="str">
            <v>FLEXTUR</v>
          </cell>
          <cell r="I15685" t="str">
            <v>Passagerer</v>
          </cell>
          <cell r="V15685">
            <v>1</v>
          </cell>
        </row>
        <row r="15686">
          <cell r="A15686" t="str">
            <v>SYDDJURS</v>
          </cell>
          <cell r="C15686" t="str">
            <v>HANDICAP</v>
          </cell>
          <cell r="I15686" t="str">
            <v>Netto</v>
          </cell>
          <cell r="V15686">
            <v>1528.1</v>
          </cell>
        </row>
        <row r="15687">
          <cell r="A15687" t="str">
            <v>SYDDJURS</v>
          </cell>
          <cell r="C15687" t="str">
            <v>HANDICAP</v>
          </cell>
          <cell r="I15687" t="str">
            <v>Adm.omk</v>
          </cell>
          <cell r="V15687">
            <v>0</v>
          </cell>
        </row>
        <row r="15688">
          <cell r="A15688" t="str">
            <v>SYDDJURS</v>
          </cell>
          <cell r="C15688" t="str">
            <v>HANDICAP</v>
          </cell>
          <cell r="I15688" t="str">
            <v>EB</v>
          </cell>
          <cell r="V15688">
            <v>0</v>
          </cell>
        </row>
        <row r="15689">
          <cell r="A15689" t="str">
            <v>SYDDJURS</v>
          </cell>
          <cell r="C15689" t="str">
            <v>HANDICAP</v>
          </cell>
          <cell r="I15689" t="str">
            <v>Ture</v>
          </cell>
          <cell r="V15689">
            <v>3</v>
          </cell>
        </row>
        <row r="15690">
          <cell r="A15690" t="str">
            <v>SYDDJURS</v>
          </cell>
          <cell r="C15690" t="str">
            <v>HANDICAP</v>
          </cell>
          <cell r="I15690" t="str">
            <v>Rejselængde</v>
          </cell>
          <cell r="V15690">
            <v>27</v>
          </cell>
        </row>
        <row r="15691">
          <cell r="A15691" t="str">
            <v>SYDDJURS</v>
          </cell>
          <cell r="C15691" t="str">
            <v>HANDICAP</v>
          </cell>
          <cell r="I15691" t="str">
            <v>Passagerer</v>
          </cell>
          <cell r="V15691">
            <v>3</v>
          </cell>
        </row>
        <row r="15692">
          <cell r="A15692" t="str">
            <v>SYDDJURS</v>
          </cell>
          <cell r="C15692" t="str">
            <v>HANDICAP</v>
          </cell>
          <cell r="I15692" t="str">
            <v>Netto</v>
          </cell>
          <cell r="V15692">
            <v>3673.84</v>
          </cell>
        </row>
        <row r="15693">
          <cell r="A15693" t="str">
            <v>SYDDJURS</v>
          </cell>
          <cell r="C15693" t="str">
            <v>HANDICAP</v>
          </cell>
          <cell r="I15693" t="str">
            <v>Adm.omk</v>
          </cell>
          <cell r="V15693">
            <v>0</v>
          </cell>
        </row>
        <row r="15694">
          <cell r="A15694" t="str">
            <v>SYDDJURS</v>
          </cell>
          <cell r="C15694" t="str">
            <v>HANDICAP</v>
          </cell>
          <cell r="I15694" t="str">
            <v>EB</v>
          </cell>
          <cell r="V15694">
            <v>0</v>
          </cell>
        </row>
        <row r="15695">
          <cell r="A15695" t="str">
            <v>SYDDJURS</v>
          </cell>
          <cell r="C15695" t="str">
            <v>HANDICAP</v>
          </cell>
          <cell r="I15695" t="str">
            <v>Ture</v>
          </cell>
          <cell r="V15695">
            <v>8</v>
          </cell>
        </row>
        <row r="15696">
          <cell r="A15696" t="str">
            <v>SYDDJURS</v>
          </cell>
          <cell r="C15696" t="str">
            <v>HANDICAP</v>
          </cell>
          <cell r="I15696" t="str">
            <v>Rejselængde</v>
          </cell>
          <cell r="V15696">
            <v>147</v>
          </cell>
        </row>
        <row r="15697">
          <cell r="A15697" t="str">
            <v>SYDDJURS</v>
          </cell>
          <cell r="C15697" t="str">
            <v>HANDICAP</v>
          </cell>
          <cell r="I15697" t="str">
            <v>Passagerer</v>
          </cell>
          <cell r="V15697">
            <v>8</v>
          </cell>
        </row>
        <row r="15698">
          <cell r="A15698" t="str">
            <v>SYDDJURS</v>
          </cell>
          <cell r="C15698" t="str">
            <v>HANDICAP</v>
          </cell>
          <cell r="I15698" t="str">
            <v>Netto</v>
          </cell>
          <cell r="V15698">
            <v>-250</v>
          </cell>
        </row>
        <row r="15699">
          <cell r="A15699" t="str">
            <v>SYDDJURS</v>
          </cell>
          <cell r="C15699" t="str">
            <v>HANDICAP</v>
          </cell>
          <cell r="I15699" t="str">
            <v>Adm.omk</v>
          </cell>
          <cell r="V15699">
            <v>0</v>
          </cell>
        </row>
        <row r="15700">
          <cell r="A15700" t="str">
            <v>SYDDJURS</v>
          </cell>
          <cell r="C15700" t="str">
            <v>HANDICAP</v>
          </cell>
          <cell r="I15700" t="str">
            <v>EB</v>
          </cell>
          <cell r="V15700">
            <v>250</v>
          </cell>
        </row>
        <row r="15701">
          <cell r="A15701" t="str">
            <v>SYDDJURS</v>
          </cell>
          <cell r="C15701" t="str">
            <v>HANDICAP</v>
          </cell>
          <cell r="I15701" t="str">
            <v>Ture</v>
          </cell>
          <cell r="V15701">
            <v>2</v>
          </cell>
        </row>
        <row r="15702">
          <cell r="A15702" t="str">
            <v>SYDDJURS</v>
          </cell>
          <cell r="C15702" t="str">
            <v>HANDICAP</v>
          </cell>
          <cell r="I15702" t="str">
            <v>Rejselængde</v>
          </cell>
          <cell r="V15702">
            <v>13</v>
          </cell>
        </row>
        <row r="15703">
          <cell r="A15703" t="str">
            <v>SYDDJURS</v>
          </cell>
          <cell r="C15703" t="str">
            <v>HANDICAP</v>
          </cell>
          <cell r="I15703" t="str">
            <v>Passagerer</v>
          </cell>
          <cell r="V15703">
            <v>2</v>
          </cell>
        </row>
        <row r="15704">
          <cell r="A15704" t="str">
            <v>SYDDJURS</v>
          </cell>
          <cell r="C15704" t="str">
            <v>HANDICAP</v>
          </cell>
          <cell r="I15704" t="str">
            <v>Netto</v>
          </cell>
          <cell r="V15704">
            <v>279986.27</v>
          </cell>
        </row>
        <row r="15705">
          <cell r="A15705" t="str">
            <v>SYDDJURS</v>
          </cell>
          <cell r="C15705" t="str">
            <v>HANDICAP</v>
          </cell>
          <cell r="I15705" t="str">
            <v>Adm.omk</v>
          </cell>
          <cell r="V15705">
            <v>0</v>
          </cell>
        </row>
        <row r="15706">
          <cell r="A15706" t="str">
            <v>SYDDJURS</v>
          </cell>
          <cell r="C15706" t="str">
            <v>HANDICAP</v>
          </cell>
          <cell r="I15706" t="str">
            <v>EB</v>
          </cell>
          <cell r="V15706">
            <v>37101</v>
          </cell>
        </row>
        <row r="15707">
          <cell r="A15707" t="str">
            <v>SYDDJURS</v>
          </cell>
          <cell r="C15707" t="str">
            <v>HANDICAP</v>
          </cell>
          <cell r="I15707" t="str">
            <v>Ture</v>
          </cell>
          <cell r="V15707">
            <v>547</v>
          </cell>
        </row>
        <row r="15708">
          <cell r="A15708" t="str">
            <v>SYDDJURS</v>
          </cell>
          <cell r="C15708" t="str">
            <v>HANDICAP</v>
          </cell>
          <cell r="I15708" t="str">
            <v>Rejselængde</v>
          </cell>
          <cell r="V15708">
            <v>6759</v>
          </cell>
        </row>
        <row r="15709">
          <cell r="A15709" t="str">
            <v>SYDDJURS</v>
          </cell>
          <cell r="C15709" t="str">
            <v>HANDICAP</v>
          </cell>
          <cell r="I15709" t="str">
            <v>Passagerer</v>
          </cell>
          <cell r="V15709">
            <v>622</v>
          </cell>
        </row>
        <row r="15710">
          <cell r="A15710" t="str">
            <v>SYDDJURS</v>
          </cell>
          <cell r="C15710" t="str">
            <v>HANDICAP</v>
          </cell>
          <cell r="I15710" t="str">
            <v>Netto</v>
          </cell>
          <cell r="V15710">
            <v>180833.16999999998</v>
          </cell>
        </row>
        <row r="15711">
          <cell r="A15711" t="str">
            <v>SYDDJURS</v>
          </cell>
          <cell r="C15711" t="str">
            <v>HANDICAP</v>
          </cell>
          <cell r="I15711" t="str">
            <v>Adm.omk</v>
          </cell>
          <cell r="V15711">
            <v>0</v>
          </cell>
        </row>
        <row r="15712">
          <cell r="A15712" t="str">
            <v>SYDDJURS</v>
          </cell>
          <cell r="C15712" t="str">
            <v>HANDICAP</v>
          </cell>
          <cell r="I15712" t="str">
            <v>EB</v>
          </cell>
          <cell r="V15712">
            <v>43425</v>
          </cell>
        </row>
        <row r="15713">
          <cell r="A15713" t="str">
            <v>SYDDJURS</v>
          </cell>
          <cell r="C15713" t="str">
            <v>HANDICAP</v>
          </cell>
          <cell r="I15713" t="str">
            <v>Ture</v>
          </cell>
          <cell r="V15713">
            <v>725</v>
          </cell>
        </row>
        <row r="15714">
          <cell r="A15714" t="str">
            <v>SYDDJURS</v>
          </cell>
          <cell r="C15714" t="str">
            <v>HANDICAP</v>
          </cell>
          <cell r="I15714" t="str">
            <v>Rejselængde</v>
          </cell>
          <cell r="V15714">
            <v>8458</v>
          </cell>
        </row>
        <row r="15715">
          <cell r="A15715" t="str">
            <v>SYDDJURS</v>
          </cell>
          <cell r="C15715" t="str">
            <v>HANDICAP</v>
          </cell>
          <cell r="I15715" t="str">
            <v>Passagerer</v>
          </cell>
          <cell r="V15715">
            <v>752</v>
          </cell>
        </row>
        <row r="15716">
          <cell r="A15716" t="str">
            <v>SYDDJURS</v>
          </cell>
          <cell r="C15716" t="str">
            <v>HANDICAP</v>
          </cell>
          <cell r="I15716" t="str">
            <v>Netto</v>
          </cell>
          <cell r="V15716">
            <v>502956.48000000004</v>
          </cell>
        </row>
        <row r="15717">
          <cell r="A15717" t="str">
            <v>SYDDJURS</v>
          </cell>
          <cell r="C15717" t="str">
            <v>HANDICAP</v>
          </cell>
          <cell r="I15717" t="str">
            <v>Adm.omk</v>
          </cell>
          <cell r="V15717">
            <v>0</v>
          </cell>
        </row>
        <row r="15718">
          <cell r="A15718" t="str">
            <v>SYDDJURS</v>
          </cell>
          <cell r="C15718" t="str">
            <v>HANDICAP</v>
          </cell>
          <cell r="I15718" t="str">
            <v>EB</v>
          </cell>
          <cell r="V15718">
            <v>63486</v>
          </cell>
        </row>
        <row r="15719">
          <cell r="A15719" t="str">
            <v>SYDDJURS</v>
          </cell>
          <cell r="C15719" t="str">
            <v>HANDICAP</v>
          </cell>
          <cell r="I15719" t="str">
            <v>Ture</v>
          </cell>
          <cell r="V15719">
            <v>1038</v>
          </cell>
        </row>
        <row r="15720">
          <cell r="A15720" t="str">
            <v>SYDDJURS</v>
          </cell>
          <cell r="C15720" t="str">
            <v>HANDICAP</v>
          </cell>
          <cell r="I15720" t="str">
            <v>Rejselængde</v>
          </cell>
          <cell r="V15720">
            <v>10842</v>
          </cell>
        </row>
        <row r="15721">
          <cell r="A15721" t="str">
            <v>SYDDJURS</v>
          </cell>
          <cell r="C15721" t="str">
            <v>HANDICAP</v>
          </cell>
          <cell r="I15721" t="str">
            <v>Passagerer</v>
          </cell>
          <cell r="V15721">
            <v>1186</v>
          </cell>
        </row>
        <row r="15722">
          <cell r="A15722" t="str">
            <v>SYDDJURS</v>
          </cell>
          <cell r="C15722" t="str">
            <v>HANDICAP</v>
          </cell>
          <cell r="I15722" t="str">
            <v>Netto</v>
          </cell>
          <cell r="V15722">
            <v>266405.68000000005</v>
          </cell>
        </row>
        <row r="15723">
          <cell r="A15723" t="str">
            <v>SYDDJURS</v>
          </cell>
          <cell r="C15723" t="str">
            <v>HANDICAP</v>
          </cell>
          <cell r="I15723" t="str">
            <v>Adm.omk</v>
          </cell>
          <cell r="V15723">
            <v>0</v>
          </cell>
        </row>
        <row r="15724">
          <cell r="A15724" t="str">
            <v>SYDDJURS</v>
          </cell>
          <cell r="C15724" t="str">
            <v>HANDICAP</v>
          </cell>
          <cell r="I15724" t="str">
            <v>EB</v>
          </cell>
          <cell r="V15724">
            <v>89859</v>
          </cell>
        </row>
        <row r="15725">
          <cell r="A15725" t="str">
            <v>SYDDJURS</v>
          </cell>
          <cell r="C15725" t="str">
            <v>HANDICAP</v>
          </cell>
          <cell r="I15725" t="str">
            <v>Ture</v>
          </cell>
          <cell r="V15725">
            <v>1231</v>
          </cell>
        </row>
        <row r="15726">
          <cell r="A15726" t="str">
            <v>SYDDJURS</v>
          </cell>
          <cell r="C15726" t="str">
            <v>HANDICAP</v>
          </cell>
          <cell r="I15726" t="str">
            <v>Rejselængde</v>
          </cell>
          <cell r="V15726">
            <v>15708</v>
          </cell>
        </row>
        <row r="15727">
          <cell r="A15727" t="str">
            <v>SYDDJURS</v>
          </cell>
          <cell r="C15727" t="str">
            <v>HANDICAP</v>
          </cell>
          <cell r="I15727" t="str">
            <v>Passagerer</v>
          </cell>
          <cell r="V15727">
            <v>1263</v>
          </cell>
        </row>
        <row r="15728">
          <cell r="A15728" t="str">
            <v>SYDDJURS</v>
          </cell>
          <cell r="C15728" t="str">
            <v>HANDICAP</v>
          </cell>
          <cell r="I15728" t="str">
            <v>Netto</v>
          </cell>
          <cell r="V15728">
            <v>88336.720000000016</v>
          </cell>
        </row>
        <row r="15729">
          <cell r="A15729" t="str">
            <v>SYDDJURS</v>
          </cell>
          <cell r="C15729" t="str">
            <v>HANDICAP</v>
          </cell>
          <cell r="I15729" t="str">
            <v>Adm.omk</v>
          </cell>
          <cell r="V15729">
            <v>0</v>
          </cell>
        </row>
        <row r="15730">
          <cell r="A15730" t="str">
            <v>SYDDJURS</v>
          </cell>
          <cell r="C15730" t="str">
            <v>HANDICAP</v>
          </cell>
          <cell r="I15730" t="str">
            <v>EB</v>
          </cell>
          <cell r="V15730">
            <v>11692</v>
          </cell>
        </row>
        <row r="15731">
          <cell r="A15731" t="str">
            <v>SYDDJURS</v>
          </cell>
          <cell r="C15731" t="str">
            <v>HANDICAP</v>
          </cell>
          <cell r="I15731" t="str">
            <v>Ture</v>
          </cell>
          <cell r="V15731">
            <v>217</v>
          </cell>
        </row>
        <row r="15732">
          <cell r="A15732" t="str">
            <v>SYDDJURS</v>
          </cell>
          <cell r="C15732" t="str">
            <v>HANDICAP</v>
          </cell>
          <cell r="I15732" t="str">
            <v>Rejselængde</v>
          </cell>
          <cell r="V15732">
            <v>2186</v>
          </cell>
        </row>
        <row r="15733">
          <cell r="A15733" t="str">
            <v>SYDDJURS</v>
          </cell>
          <cell r="C15733" t="str">
            <v>HANDICAP</v>
          </cell>
          <cell r="I15733" t="str">
            <v>Passagerer</v>
          </cell>
          <cell r="V15733">
            <v>231</v>
          </cell>
        </row>
        <row r="15734">
          <cell r="A15734" t="str">
            <v>SYDDJURS</v>
          </cell>
          <cell r="C15734" t="str">
            <v>HANDICAP</v>
          </cell>
          <cell r="I15734" t="str">
            <v>Netto</v>
          </cell>
          <cell r="V15734">
            <v>54147.69</v>
          </cell>
        </row>
        <row r="15735">
          <cell r="A15735" t="str">
            <v>SYDDJURS</v>
          </cell>
          <cell r="C15735" t="str">
            <v>HANDICAP</v>
          </cell>
          <cell r="I15735" t="str">
            <v>Adm.omk</v>
          </cell>
          <cell r="V15735">
            <v>0</v>
          </cell>
        </row>
        <row r="15736">
          <cell r="A15736" t="str">
            <v>SYDDJURS</v>
          </cell>
          <cell r="C15736" t="str">
            <v>HANDICAP</v>
          </cell>
          <cell r="I15736" t="str">
            <v>EB</v>
          </cell>
          <cell r="V15736">
            <v>15626</v>
          </cell>
        </row>
        <row r="15737">
          <cell r="A15737" t="str">
            <v>SYDDJURS</v>
          </cell>
          <cell r="C15737" t="str">
            <v>HANDICAP</v>
          </cell>
          <cell r="I15737" t="str">
            <v>Ture</v>
          </cell>
          <cell r="V15737">
            <v>205</v>
          </cell>
        </row>
        <row r="15738">
          <cell r="A15738" t="str">
            <v>SYDDJURS</v>
          </cell>
          <cell r="C15738" t="str">
            <v>HANDICAP</v>
          </cell>
          <cell r="I15738" t="str">
            <v>Rejselængde</v>
          </cell>
          <cell r="V15738">
            <v>3800</v>
          </cell>
        </row>
        <row r="15739">
          <cell r="A15739" t="str">
            <v>SYDDJURS</v>
          </cell>
          <cell r="C15739" t="str">
            <v>HANDICAP</v>
          </cell>
          <cell r="I15739" t="str">
            <v>Passagerer</v>
          </cell>
          <cell r="V15739">
            <v>205</v>
          </cell>
        </row>
        <row r="15740">
          <cell r="A15740" t="str">
            <v>SYDDJURS</v>
          </cell>
          <cell r="C15740" t="str">
            <v>PLUSTUR</v>
          </cell>
          <cell r="I15740" t="str">
            <v>Netto</v>
          </cell>
          <cell r="V15740">
            <v>4925.34</v>
          </cell>
        </row>
        <row r="15741">
          <cell r="A15741" t="str">
            <v>SYDDJURS</v>
          </cell>
          <cell r="C15741" t="str">
            <v>PLUSTUR</v>
          </cell>
          <cell r="I15741" t="str">
            <v>Adm.omk</v>
          </cell>
          <cell r="V15741">
            <v>128.63999999999999</v>
          </cell>
        </row>
        <row r="15742">
          <cell r="A15742" t="str">
            <v>SYDDJURS</v>
          </cell>
          <cell r="C15742" t="str">
            <v>PLUSTUR</v>
          </cell>
          <cell r="I15742" t="str">
            <v>EB</v>
          </cell>
          <cell r="V15742">
            <v>174</v>
          </cell>
        </row>
        <row r="15743">
          <cell r="A15743" t="str">
            <v>SYDDJURS</v>
          </cell>
          <cell r="C15743" t="str">
            <v>PLUSTUR</v>
          </cell>
          <cell r="I15743" t="str">
            <v>Ture</v>
          </cell>
          <cell r="V15743">
            <v>4</v>
          </cell>
        </row>
        <row r="15744">
          <cell r="A15744" t="str">
            <v>SYDDJURS</v>
          </cell>
          <cell r="C15744" t="str">
            <v>PLUSTUR</v>
          </cell>
          <cell r="I15744" t="str">
            <v>Rejselængde</v>
          </cell>
          <cell r="V15744">
            <v>64</v>
          </cell>
        </row>
        <row r="15745">
          <cell r="A15745" t="str">
            <v>SYDDJURS</v>
          </cell>
          <cell r="C15745" t="str">
            <v>PLUSTUR</v>
          </cell>
          <cell r="I15745" t="str">
            <v>Passagerer</v>
          </cell>
          <cell r="V15745">
            <v>4</v>
          </cell>
        </row>
        <row r="15746">
          <cell r="A15746" t="str">
            <v>SYDDJURS</v>
          </cell>
          <cell r="C15746" t="str">
            <v>PLUSTUR</v>
          </cell>
          <cell r="I15746" t="str">
            <v>Netto</v>
          </cell>
          <cell r="V15746">
            <v>291329.46999999997</v>
          </cell>
        </row>
        <row r="15747">
          <cell r="A15747" t="str">
            <v>SYDDJURS</v>
          </cell>
          <cell r="C15747" t="str">
            <v>PLUSTUR</v>
          </cell>
          <cell r="I15747" t="str">
            <v>Adm.omk</v>
          </cell>
          <cell r="V15747">
            <v>63869.760000000002</v>
          </cell>
        </row>
        <row r="15748">
          <cell r="A15748" t="str">
            <v>SYDDJURS</v>
          </cell>
          <cell r="C15748" t="str">
            <v>PLUSTUR</v>
          </cell>
          <cell r="I15748" t="str">
            <v>EB</v>
          </cell>
          <cell r="V15748">
            <v>68138</v>
          </cell>
        </row>
        <row r="15749">
          <cell r="A15749" t="str">
            <v>SYDDJURS</v>
          </cell>
          <cell r="C15749" t="str">
            <v>PLUSTUR</v>
          </cell>
          <cell r="I15749" t="str">
            <v>Ture</v>
          </cell>
          <cell r="V15749">
            <v>1986</v>
          </cell>
        </row>
        <row r="15750">
          <cell r="A15750" t="str">
            <v>SYDDJURS</v>
          </cell>
          <cell r="C15750" t="str">
            <v>PLUSTUR</v>
          </cell>
          <cell r="I15750" t="str">
            <v>Rejselængde</v>
          </cell>
          <cell r="V15750">
            <v>19862</v>
          </cell>
        </row>
        <row r="15751">
          <cell r="A15751" t="str">
            <v>SYDDJURS</v>
          </cell>
          <cell r="C15751" t="str">
            <v>PLUSTUR</v>
          </cell>
          <cell r="I15751" t="str">
            <v>Passagerer</v>
          </cell>
          <cell r="V15751">
            <v>2406</v>
          </cell>
        </row>
        <row r="15752">
          <cell r="A15752" t="str">
            <v>SYDDJURS</v>
          </cell>
          <cell r="C15752" t="str">
            <v>PLUSTUR</v>
          </cell>
          <cell r="I15752" t="str">
            <v>Netto</v>
          </cell>
          <cell r="V15752">
            <v>194863.87000000002</v>
          </cell>
        </row>
        <row r="15753">
          <cell r="A15753" t="str">
            <v>SYDDJURS</v>
          </cell>
          <cell r="C15753" t="str">
            <v>PLUSTUR</v>
          </cell>
          <cell r="I15753" t="str">
            <v>Adm.omk</v>
          </cell>
          <cell r="V15753">
            <v>46439.039999999994</v>
          </cell>
        </row>
        <row r="15754">
          <cell r="A15754" t="str">
            <v>SYDDJURS</v>
          </cell>
          <cell r="C15754" t="str">
            <v>PLUSTUR</v>
          </cell>
          <cell r="I15754" t="str">
            <v>EB</v>
          </cell>
          <cell r="V15754">
            <v>33850</v>
          </cell>
        </row>
        <row r="15755">
          <cell r="A15755" t="str">
            <v>SYDDJURS</v>
          </cell>
          <cell r="C15755" t="str">
            <v>PLUSTUR</v>
          </cell>
          <cell r="I15755" t="str">
            <v>Ture</v>
          </cell>
          <cell r="V15755">
            <v>1444</v>
          </cell>
        </row>
        <row r="15756">
          <cell r="A15756" t="str">
            <v>SYDDJURS</v>
          </cell>
          <cell r="C15756" t="str">
            <v>PLUSTUR</v>
          </cell>
          <cell r="I15756" t="str">
            <v>Rejselængde</v>
          </cell>
          <cell r="V15756">
            <v>13369</v>
          </cell>
        </row>
        <row r="15757">
          <cell r="A15757" t="str">
            <v>SYDDJURS</v>
          </cell>
          <cell r="C15757" t="str">
            <v>PLUSTUR</v>
          </cell>
          <cell r="I15757" t="str">
            <v>Passagerer</v>
          </cell>
          <cell r="V15757">
            <v>1764</v>
          </cell>
        </row>
        <row r="15758">
          <cell r="A15758" t="str">
            <v>SYDDJURS</v>
          </cell>
          <cell r="C15758" t="str">
            <v>PLUSTUR</v>
          </cell>
          <cell r="I15758" t="str">
            <v>Netto</v>
          </cell>
          <cell r="V15758">
            <v>2387.63</v>
          </cell>
        </row>
        <row r="15759">
          <cell r="A15759" t="str">
            <v>SYDDJURS</v>
          </cell>
          <cell r="C15759" t="str">
            <v>PLUSTUR</v>
          </cell>
          <cell r="I15759" t="str">
            <v>Adm.omk</v>
          </cell>
          <cell r="V15759">
            <v>353.76</v>
          </cell>
        </row>
        <row r="15760">
          <cell r="A15760" t="str">
            <v>SYDDJURS</v>
          </cell>
          <cell r="C15760" t="str">
            <v>PLUSTUR</v>
          </cell>
          <cell r="I15760" t="str">
            <v>EB</v>
          </cell>
          <cell r="V15760">
            <v>378</v>
          </cell>
        </row>
        <row r="15761">
          <cell r="A15761" t="str">
            <v>SYDDJURS</v>
          </cell>
          <cell r="C15761" t="str">
            <v>PLUSTUR</v>
          </cell>
          <cell r="I15761" t="str">
            <v>Ture</v>
          </cell>
          <cell r="V15761">
            <v>11</v>
          </cell>
        </row>
        <row r="15762">
          <cell r="A15762" t="str">
            <v>SYDDJURS</v>
          </cell>
          <cell r="C15762" t="str">
            <v>PLUSTUR</v>
          </cell>
          <cell r="I15762" t="str">
            <v>Rejselængde</v>
          </cell>
          <cell r="V15762">
            <v>179</v>
          </cell>
        </row>
        <row r="15763">
          <cell r="A15763" t="str">
            <v>SYDDJURS</v>
          </cell>
          <cell r="C15763" t="str">
            <v>PLUSTUR</v>
          </cell>
          <cell r="I15763" t="str">
            <v>Passagerer</v>
          </cell>
          <cell r="V15763">
            <v>16</v>
          </cell>
        </row>
        <row r="15764">
          <cell r="A15764" t="str">
            <v>SYDDJURS</v>
          </cell>
          <cell r="C15764" t="str">
            <v>PLUSTUR</v>
          </cell>
          <cell r="I15764" t="str">
            <v>Netto</v>
          </cell>
          <cell r="V15764">
            <v>1467.82</v>
          </cell>
        </row>
        <row r="15765">
          <cell r="A15765" t="str">
            <v>SYDDJURS</v>
          </cell>
          <cell r="C15765" t="str">
            <v>PLUSTUR</v>
          </cell>
          <cell r="I15765" t="str">
            <v>Adm.omk</v>
          </cell>
          <cell r="V15765">
            <v>32.159999999999997</v>
          </cell>
        </row>
        <row r="15766">
          <cell r="A15766" t="str">
            <v>SYDDJURS</v>
          </cell>
          <cell r="C15766" t="str">
            <v>PLUSTUR</v>
          </cell>
          <cell r="I15766" t="str">
            <v>EB</v>
          </cell>
          <cell r="V15766">
            <v>60</v>
          </cell>
        </row>
        <row r="15767">
          <cell r="A15767" t="str">
            <v>SYDDJURS</v>
          </cell>
          <cell r="C15767" t="str">
            <v>PLUSTUR</v>
          </cell>
          <cell r="I15767" t="str">
            <v>Ture</v>
          </cell>
          <cell r="V15767">
            <v>1</v>
          </cell>
        </row>
        <row r="15768">
          <cell r="A15768" t="str">
            <v>SYDDJURS</v>
          </cell>
          <cell r="C15768" t="str">
            <v>PLUSTUR</v>
          </cell>
          <cell r="I15768" t="str">
            <v>Rejselængde</v>
          </cell>
          <cell r="V15768">
            <v>20</v>
          </cell>
        </row>
        <row r="15769">
          <cell r="A15769" t="str">
            <v>SYDDJURS</v>
          </cell>
          <cell r="C15769" t="str">
            <v>PLUSTUR</v>
          </cell>
          <cell r="I15769" t="str">
            <v>Passagerer</v>
          </cell>
          <cell r="V15769">
            <v>1</v>
          </cell>
        </row>
        <row r="15770">
          <cell r="A15770" t="str">
            <v>SYDDJURS</v>
          </cell>
          <cell r="C15770" t="str">
            <v>PLUSTUR</v>
          </cell>
          <cell r="I15770" t="str">
            <v>Netto</v>
          </cell>
          <cell r="V15770">
            <v>348.86</v>
          </cell>
        </row>
        <row r="15771">
          <cell r="A15771" t="str">
            <v>SYDDJURS</v>
          </cell>
          <cell r="C15771" t="str">
            <v>PLUSTUR</v>
          </cell>
          <cell r="I15771" t="str">
            <v>Adm.omk</v>
          </cell>
          <cell r="V15771">
            <v>32.159999999999997</v>
          </cell>
        </row>
        <row r="15772">
          <cell r="A15772" t="str">
            <v>SYDDJURS</v>
          </cell>
          <cell r="C15772" t="str">
            <v>PLUSTUR</v>
          </cell>
          <cell r="I15772" t="str">
            <v>EB</v>
          </cell>
          <cell r="V15772">
            <v>54</v>
          </cell>
        </row>
        <row r="15773">
          <cell r="A15773" t="str">
            <v>SYDDJURS</v>
          </cell>
          <cell r="C15773" t="str">
            <v>PLUSTUR</v>
          </cell>
          <cell r="I15773" t="str">
            <v>Ture</v>
          </cell>
          <cell r="V15773">
            <v>1</v>
          </cell>
        </row>
        <row r="15774">
          <cell r="A15774" t="str">
            <v>SYDDJURS</v>
          </cell>
          <cell r="C15774" t="str">
            <v>PLUSTUR</v>
          </cell>
          <cell r="I15774" t="str">
            <v>Rejselængde</v>
          </cell>
          <cell r="V15774">
            <v>19</v>
          </cell>
        </row>
        <row r="15775">
          <cell r="A15775" t="str">
            <v>SYDDJURS</v>
          </cell>
          <cell r="C15775" t="str">
            <v>PLUSTUR</v>
          </cell>
          <cell r="I15775" t="str">
            <v>Passagerer</v>
          </cell>
          <cell r="V15775">
            <v>2</v>
          </cell>
        </row>
        <row r="15776">
          <cell r="A15776" t="str">
            <v>SYDDJURS</v>
          </cell>
          <cell r="C15776" t="str">
            <v>PLUSTUR</v>
          </cell>
          <cell r="I15776" t="str">
            <v>Netto</v>
          </cell>
          <cell r="V15776">
            <v>1852.4499999999998</v>
          </cell>
        </row>
        <row r="15777">
          <cell r="A15777" t="str">
            <v>SYDDJURS</v>
          </cell>
          <cell r="C15777" t="str">
            <v>PLUSTUR</v>
          </cell>
          <cell r="I15777" t="str">
            <v>Adm.omk</v>
          </cell>
          <cell r="V15777">
            <v>225.11999999999998</v>
          </cell>
        </row>
        <row r="15778">
          <cell r="A15778" t="str">
            <v>SYDDJURS</v>
          </cell>
          <cell r="C15778" t="str">
            <v>PLUSTUR</v>
          </cell>
          <cell r="I15778" t="str">
            <v>EB</v>
          </cell>
          <cell r="V15778">
            <v>477</v>
          </cell>
        </row>
        <row r="15779">
          <cell r="A15779" t="str">
            <v>SYDDJURS</v>
          </cell>
          <cell r="C15779" t="str">
            <v>PLUSTUR</v>
          </cell>
          <cell r="I15779" t="str">
            <v>Ture</v>
          </cell>
          <cell r="V15779">
            <v>7</v>
          </cell>
        </row>
        <row r="15780">
          <cell r="A15780" t="str">
            <v>SYDDJURS</v>
          </cell>
          <cell r="C15780" t="str">
            <v>PLUSTUR</v>
          </cell>
          <cell r="I15780" t="str">
            <v>Rejselængde</v>
          </cell>
          <cell r="V15780">
            <v>94</v>
          </cell>
        </row>
        <row r="15781">
          <cell r="A15781" t="str">
            <v>SYDDJURS</v>
          </cell>
          <cell r="C15781" t="str">
            <v>PLUSTUR</v>
          </cell>
          <cell r="I15781" t="str">
            <v>Passagerer</v>
          </cell>
          <cell r="V15781">
            <v>17</v>
          </cell>
        </row>
        <row r="15782">
          <cell r="A15782" t="str">
            <v>SYDDJURS</v>
          </cell>
          <cell r="C15782" t="str">
            <v>TELETAXI</v>
          </cell>
          <cell r="I15782" t="str">
            <v>Netto</v>
          </cell>
          <cell r="V15782">
            <v>599.64</v>
          </cell>
        </row>
        <row r="15783">
          <cell r="A15783" t="str">
            <v>SYDDJURS</v>
          </cell>
          <cell r="C15783" t="str">
            <v>TELETAXI</v>
          </cell>
          <cell r="I15783" t="str">
            <v>Adm.omk</v>
          </cell>
          <cell r="V15783">
            <v>64.319999999999993</v>
          </cell>
        </row>
        <row r="15784">
          <cell r="A15784" t="str">
            <v>SYDDJURS</v>
          </cell>
          <cell r="C15784" t="str">
            <v>TELETAXI</v>
          </cell>
          <cell r="I15784" t="str">
            <v>EB</v>
          </cell>
          <cell r="V15784">
            <v>24</v>
          </cell>
        </row>
        <row r="15785">
          <cell r="A15785" t="str">
            <v>SYDDJURS</v>
          </cell>
          <cell r="C15785" t="str">
            <v>TELETAXI</v>
          </cell>
          <cell r="I15785" t="str">
            <v>Ture</v>
          </cell>
          <cell r="V15785">
            <v>2</v>
          </cell>
        </row>
        <row r="15786">
          <cell r="A15786" t="str">
            <v>SYDDJURS</v>
          </cell>
          <cell r="C15786" t="str">
            <v>TELETAXI</v>
          </cell>
          <cell r="I15786" t="str">
            <v>Rejselængde</v>
          </cell>
          <cell r="V15786">
            <v>19</v>
          </cell>
        </row>
        <row r="15787">
          <cell r="A15787" t="str">
            <v>SYDDJURS</v>
          </cell>
          <cell r="C15787" t="str">
            <v>TELETAXI</v>
          </cell>
          <cell r="I15787" t="str">
            <v>Passagerer</v>
          </cell>
          <cell r="V15787">
            <v>3</v>
          </cell>
        </row>
        <row r="15788">
          <cell r="A15788" t="str">
            <v>SYDDJURS</v>
          </cell>
          <cell r="C15788" t="str">
            <v>TELETAXI</v>
          </cell>
          <cell r="I15788" t="str">
            <v>Netto</v>
          </cell>
          <cell r="V15788">
            <v>1947.95</v>
          </cell>
        </row>
        <row r="15789">
          <cell r="A15789" t="str">
            <v>SYDDJURS</v>
          </cell>
          <cell r="C15789" t="str">
            <v>TELETAXI</v>
          </cell>
          <cell r="I15789" t="str">
            <v>Adm.omk</v>
          </cell>
          <cell r="V15789">
            <v>225.11999999999998</v>
          </cell>
        </row>
        <row r="15790">
          <cell r="A15790" t="str">
            <v>SYDDJURS</v>
          </cell>
          <cell r="C15790" t="str">
            <v>TELETAXI</v>
          </cell>
          <cell r="I15790" t="str">
            <v>EB</v>
          </cell>
          <cell r="V15790">
            <v>0</v>
          </cell>
        </row>
        <row r="15791">
          <cell r="A15791" t="str">
            <v>SYDDJURS</v>
          </cell>
          <cell r="C15791" t="str">
            <v>TELETAXI</v>
          </cell>
          <cell r="I15791" t="str">
            <v>Ture</v>
          </cell>
          <cell r="V15791">
            <v>7</v>
          </cell>
        </row>
        <row r="15792">
          <cell r="A15792" t="str">
            <v>SYDDJURS</v>
          </cell>
          <cell r="C15792" t="str">
            <v>TELETAXI</v>
          </cell>
          <cell r="I15792" t="str">
            <v>Rejselængde</v>
          </cell>
          <cell r="V15792">
            <v>62</v>
          </cell>
        </row>
        <row r="15793">
          <cell r="A15793" t="str">
            <v>SYDDJURS</v>
          </cell>
          <cell r="C15793" t="str">
            <v>TELETAXI</v>
          </cell>
          <cell r="I15793" t="str">
            <v>Passagerer</v>
          </cell>
          <cell r="V15793">
            <v>7</v>
          </cell>
        </row>
        <row r="15794">
          <cell r="A15794" t="str">
            <v>SYDDJURS</v>
          </cell>
          <cell r="C15794" t="str">
            <v>TELETAXI</v>
          </cell>
          <cell r="I15794" t="str">
            <v>Netto</v>
          </cell>
          <cell r="V15794">
            <v>5351.17</v>
          </cell>
        </row>
        <row r="15795">
          <cell r="A15795" t="str">
            <v>SYDDJURS</v>
          </cell>
          <cell r="C15795" t="str">
            <v>TELETAXI</v>
          </cell>
          <cell r="I15795" t="str">
            <v>Adm.omk</v>
          </cell>
          <cell r="V15795">
            <v>578.88</v>
          </cell>
        </row>
        <row r="15796">
          <cell r="A15796" t="str">
            <v>SYDDJURS</v>
          </cell>
          <cell r="C15796" t="str">
            <v>TELETAXI</v>
          </cell>
          <cell r="I15796" t="str">
            <v>EB</v>
          </cell>
          <cell r="V15796">
            <v>0</v>
          </cell>
        </row>
        <row r="15797">
          <cell r="A15797" t="str">
            <v>SYDDJURS</v>
          </cell>
          <cell r="C15797" t="str">
            <v>TELETAXI</v>
          </cell>
          <cell r="I15797" t="str">
            <v>Ture</v>
          </cell>
          <cell r="V15797">
            <v>18</v>
          </cell>
        </row>
        <row r="15798">
          <cell r="A15798" t="str">
            <v>SYDDJURS</v>
          </cell>
          <cell r="C15798" t="str">
            <v>TELETAXI</v>
          </cell>
          <cell r="I15798" t="str">
            <v>Rejselængde</v>
          </cell>
          <cell r="V15798">
            <v>198</v>
          </cell>
        </row>
        <row r="15799">
          <cell r="A15799" t="str">
            <v>SYDDJURS</v>
          </cell>
          <cell r="C15799" t="str">
            <v>TELETAXI</v>
          </cell>
          <cell r="I15799" t="str">
            <v>Passagerer</v>
          </cell>
          <cell r="V15799">
            <v>18</v>
          </cell>
        </row>
        <row r="15800">
          <cell r="A15800" t="str">
            <v>SYDDJURS</v>
          </cell>
          <cell r="C15800" t="str">
            <v>TELETAXI</v>
          </cell>
          <cell r="I15800" t="str">
            <v>Netto</v>
          </cell>
          <cell r="V15800">
            <v>2700.64</v>
          </cell>
        </row>
        <row r="15801">
          <cell r="A15801" t="str">
            <v>SYDDJURS</v>
          </cell>
          <cell r="C15801" t="str">
            <v>TELETAXI</v>
          </cell>
          <cell r="I15801" t="str">
            <v>Adm.omk</v>
          </cell>
          <cell r="V15801">
            <v>353.76</v>
          </cell>
        </row>
        <row r="15802">
          <cell r="A15802" t="str">
            <v>SYDDJURS</v>
          </cell>
          <cell r="C15802" t="str">
            <v>TELETAXI</v>
          </cell>
          <cell r="I15802" t="str">
            <v>EB</v>
          </cell>
          <cell r="V15802">
            <v>0</v>
          </cell>
        </row>
        <row r="15803">
          <cell r="A15803" t="str">
            <v>SYDDJURS</v>
          </cell>
          <cell r="C15803" t="str">
            <v>TELETAXI</v>
          </cell>
          <cell r="I15803" t="str">
            <v>Ture</v>
          </cell>
          <cell r="V15803">
            <v>11</v>
          </cell>
        </row>
        <row r="15804">
          <cell r="A15804" t="str">
            <v>SYDDJURS</v>
          </cell>
          <cell r="C15804" t="str">
            <v>TELETAXI</v>
          </cell>
          <cell r="I15804" t="str">
            <v>Rejselængde</v>
          </cell>
          <cell r="V15804">
            <v>116</v>
          </cell>
        </row>
        <row r="15805">
          <cell r="A15805" t="str">
            <v>SYDDJURS</v>
          </cell>
          <cell r="C15805" t="str">
            <v>TELETAXI</v>
          </cell>
          <cell r="I15805" t="str">
            <v>Passagerer</v>
          </cell>
          <cell r="V15805">
            <v>11</v>
          </cell>
        </row>
        <row r="15806">
          <cell r="A15806" t="str">
            <v>SYDDJURS</v>
          </cell>
          <cell r="C15806" t="str">
            <v>TELETAXI</v>
          </cell>
          <cell r="I15806" t="str">
            <v>Netto</v>
          </cell>
          <cell r="V15806">
            <v>11178.91</v>
          </cell>
        </row>
        <row r="15807">
          <cell r="A15807" t="str">
            <v>SYDDJURS</v>
          </cell>
          <cell r="C15807" t="str">
            <v>TELETAXI</v>
          </cell>
          <cell r="I15807" t="str">
            <v>Adm.omk</v>
          </cell>
          <cell r="V15807">
            <v>1479.3599999999997</v>
          </cell>
        </row>
        <row r="15808">
          <cell r="A15808" t="str">
            <v>SYDDJURS</v>
          </cell>
          <cell r="C15808" t="str">
            <v>TELETAXI</v>
          </cell>
          <cell r="I15808" t="str">
            <v>EB</v>
          </cell>
          <cell r="V15808">
            <v>1256</v>
          </cell>
        </row>
        <row r="15809">
          <cell r="A15809" t="str">
            <v>SYDDJURS</v>
          </cell>
          <cell r="C15809" t="str">
            <v>TELETAXI</v>
          </cell>
          <cell r="I15809" t="str">
            <v>Ture</v>
          </cell>
          <cell r="V15809">
            <v>46</v>
          </cell>
        </row>
        <row r="15810">
          <cell r="A15810" t="str">
            <v>SYDDJURS</v>
          </cell>
          <cell r="C15810" t="str">
            <v>TELETAXI</v>
          </cell>
          <cell r="I15810" t="str">
            <v>Rejselængde</v>
          </cell>
          <cell r="V15810">
            <v>446</v>
          </cell>
        </row>
        <row r="15811">
          <cell r="A15811" t="str">
            <v>SYDDJURS</v>
          </cell>
          <cell r="C15811" t="str">
            <v>TELETAXI</v>
          </cell>
          <cell r="I15811" t="str">
            <v>Passagerer</v>
          </cell>
          <cell r="V15811">
            <v>55</v>
          </cell>
        </row>
        <row r="15812">
          <cell r="A15812" t="str">
            <v>SYDDJURS</v>
          </cell>
          <cell r="C15812" t="str">
            <v>TELETAXI</v>
          </cell>
          <cell r="I15812" t="str">
            <v>Netto</v>
          </cell>
          <cell r="V15812">
            <v>945.16</v>
          </cell>
        </row>
        <row r="15813">
          <cell r="A15813" t="str">
            <v>SYDDJURS</v>
          </cell>
          <cell r="C15813" t="str">
            <v>TELETAXI</v>
          </cell>
          <cell r="I15813" t="str">
            <v>Adm.omk</v>
          </cell>
          <cell r="V15813">
            <v>64.319999999999993</v>
          </cell>
        </row>
        <row r="15814">
          <cell r="A15814" t="str">
            <v>SYDDJURS</v>
          </cell>
          <cell r="C15814" t="str">
            <v>TELETAXI</v>
          </cell>
          <cell r="I15814" t="str">
            <v>EB</v>
          </cell>
          <cell r="V15814">
            <v>48</v>
          </cell>
        </row>
        <row r="15815">
          <cell r="A15815" t="str">
            <v>SYDDJURS</v>
          </cell>
          <cell r="C15815" t="str">
            <v>TELETAXI</v>
          </cell>
          <cell r="I15815" t="str">
            <v>Ture</v>
          </cell>
          <cell r="V15815">
            <v>2</v>
          </cell>
        </row>
        <row r="15816">
          <cell r="A15816" t="str">
            <v>SYDDJURS</v>
          </cell>
          <cell r="C15816" t="str">
            <v>TELETAXI</v>
          </cell>
          <cell r="I15816" t="str">
            <v>Rejselængde</v>
          </cell>
          <cell r="V15816">
            <v>22</v>
          </cell>
        </row>
        <row r="15817">
          <cell r="A15817" t="str">
            <v>SYDDJURS</v>
          </cell>
          <cell r="C15817" t="str">
            <v>TELETAXI</v>
          </cell>
          <cell r="I15817" t="str">
            <v>Passagerer</v>
          </cell>
          <cell r="V15817">
            <v>2</v>
          </cell>
        </row>
        <row r="15818">
          <cell r="A15818" t="str">
            <v>SYDDJURS</v>
          </cell>
          <cell r="C15818" t="str">
            <v>TELETAXI</v>
          </cell>
          <cell r="I15818" t="str">
            <v>Netto</v>
          </cell>
          <cell r="V15818">
            <v>3024.51</v>
          </cell>
        </row>
        <row r="15819">
          <cell r="A15819" t="str">
            <v>SYDDJURS</v>
          </cell>
          <cell r="C15819" t="str">
            <v>TELETAXI</v>
          </cell>
          <cell r="I15819" t="str">
            <v>Adm.omk</v>
          </cell>
          <cell r="V15819">
            <v>450.24</v>
          </cell>
        </row>
        <row r="15820">
          <cell r="A15820" t="str">
            <v>SYDDJURS</v>
          </cell>
          <cell r="C15820" t="str">
            <v>TELETAXI</v>
          </cell>
          <cell r="I15820" t="str">
            <v>EB</v>
          </cell>
          <cell r="V15820">
            <v>24</v>
          </cell>
        </row>
        <row r="15821">
          <cell r="A15821" t="str">
            <v>SYDDJURS</v>
          </cell>
          <cell r="C15821" t="str">
            <v>TELETAXI</v>
          </cell>
          <cell r="I15821" t="str">
            <v>Ture</v>
          </cell>
          <cell r="V15821">
            <v>14</v>
          </cell>
        </row>
        <row r="15822">
          <cell r="A15822" t="str">
            <v>SYDDJURS</v>
          </cell>
          <cell r="C15822" t="str">
            <v>TELETAXI</v>
          </cell>
          <cell r="I15822" t="str">
            <v>Rejselængde</v>
          </cell>
          <cell r="V15822">
            <v>133</v>
          </cell>
        </row>
        <row r="15823">
          <cell r="A15823" t="str">
            <v>SYDDJURS</v>
          </cell>
          <cell r="C15823" t="str">
            <v>TELETAXI</v>
          </cell>
          <cell r="I15823" t="str">
            <v>Passagerer</v>
          </cell>
          <cell r="V15823">
            <v>14</v>
          </cell>
        </row>
        <row r="15824">
          <cell r="A15824" t="str">
            <v>SYDDJURS</v>
          </cell>
          <cell r="C15824" t="str">
            <v>TELETAXI</v>
          </cell>
          <cell r="I15824" t="str">
            <v>Netto</v>
          </cell>
          <cell r="V15824">
            <v>280.33999999999997</v>
          </cell>
        </row>
        <row r="15825">
          <cell r="A15825" t="str">
            <v>SYDDJURS</v>
          </cell>
          <cell r="C15825" t="str">
            <v>TELETAXI</v>
          </cell>
          <cell r="I15825" t="str">
            <v>Adm.omk</v>
          </cell>
          <cell r="V15825">
            <v>32.159999999999997</v>
          </cell>
        </row>
        <row r="15826">
          <cell r="A15826" t="str">
            <v>SYDDJURS</v>
          </cell>
          <cell r="C15826" t="str">
            <v>TELETAXI</v>
          </cell>
          <cell r="I15826" t="str">
            <v>EB</v>
          </cell>
          <cell r="V15826">
            <v>0</v>
          </cell>
        </row>
        <row r="15827">
          <cell r="A15827" t="str">
            <v>SYDDJURS</v>
          </cell>
          <cell r="C15827" t="str">
            <v>TELETAXI</v>
          </cell>
          <cell r="I15827" t="str">
            <v>Ture</v>
          </cell>
          <cell r="V15827">
            <v>1</v>
          </cell>
        </row>
        <row r="15828">
          <cell r="A15828" t="str">
            <v>SYDDJURS</v>
          </cell>
          <cell r="C15828" t="str">
            <v>TELETAXI</v>
          </cell>
          <cell r="I15828" t="str">
            <v>Rejselængde</v>
          </cell>
          <cell r="V15828">
            <v>17</v>
          </cell>
        </row>
        <row r="15829">
          <cell r="A15829" t="str">
            <v>SYDDJURS</v>
          </cell>
          <cell r="C15829" t="str">
            <v>TELETAXI</v>
          </cell>
          <cell r="I15829" t="str">
            <v>Passagerer</v>
          </cell>
          <cell r="V15829">
            <v>1</v>
          </cell>
        </row>
        <row r="15830">
          <cell r="A15830" t="str">
            <v>SYDDJURS</v>
          </cell>
          <cell r="C15830" t="str">
            <v>TELETAXI</v>
          </cell>
          <cell r="I15830" t="str">
            <v>Netto</v>
          </cell>
          <cell r="V15830">
            <v>4163.4000000000005</v>
          </cell>
        </row>
        <row r="15831">
          <cell r="A15831" t="str">
            <v>SYDDJURS</v>
          </cell>
          <cell r="C15831" t="str">
            <v>TELETAXI</v>
          </cell>
          <cell r="I15831" t="str">
            <v>Adm.omk</v>
          </cell>
          <cell r="V15831">
            <v>643.19999999999993</v>
          </cell>
        </row>
        <row r="15832">
          <cell r="A15832" t="str">
            <v>SYDDJURS</v>
          </cell>
          <cell r="C15832" t="str">
            <v>TELETAXI</v>
          </cell>
          <cell r="I15832" t="str">
            <v>EB</v>
          </cell>
          <cell r="V15832">
            <v>612</v>
          </cell>
        </row>
        <row r="15833">
          <cell r="A15833" t="str">
            <v>SYDDJURS</v>
          </cell>
          <cell r="C15833" t="str">
            <v>TELETAXI</v>
          </cell>
          <cell r="I15833" t="str">
            <v>Ture</v>
          </cell>
          <cell r="V15833">
            <v>20</v>
          </cell>
        </row>
        <row r="15834">
          <cell r="A15834" t="str">
            <v>SYDDJURS</v>
          </cell>
          <cell r="C15834" t="str">
            <v>TELETAXI</v>
          </cell>
          <cell r="I15834" t="str">
            <v>Rejselængde</v>
          </cell>
          <cell r="V15834">
            <v>209</v>
          </cell>
        </row>
        <row r="15835">
          <cell r="A15835" t="str">
            <v>SYDDJURS</v>
          </cell>
          <cell r="C15835" t="str">
            <v>TELETAXI</v>
          </cell>
          <cell r="I15835" t="str">
            <v>Passagerer</v>
          </cell>
          <cell r="V15835">
            <v>31</v>
          </cell>
        </row>
        <row r="15836">
          <cell r="A15836" t="str">
            <v>SYDDJURS</v>
          </cell>
          <cell r="C15836" t="str">
            <v>TELETAXI</v>
          </cell>
          <cell r="I15836" t="str">
            <v>Netto</v>
          </cell>
          <cell r="V15836">
            <v>15093.190000000002</v>
          </cell>
        </row>
        <row r="15837">
          <cell r="A15837" t="str">
            <v>SYDDJURS</v>
          </cell>
          <cell r="C15837" t="str">
            <v>TELETAXI</v>
          </cell>
          <cell r="I15837" t="str">
            <v>Adm.omk</v>
          </cell>
          <cell r="V15837">
            <v>2122.56</v>
          </cell>
        </row>
        <row r="15838">
          <cell r="A15838" t="str">
            <v>SYDDJURS</v>
          </cell>
          <cell r="C15838" t="str">
            <v>TELETAXI</v>
          </cell>
          <cell r="I15838" t="str">
            <v>EB</v>
          </cell>
          <cell r="V15838">
            <v>312</v>
          </cell>
        </row>
        <row r="15839">
          <cell r="A15839" t="str">
            <v>SYDDJURS</v>
          </cell>
          <cell r="C15839" t="str">
            <v>TELETAXI</v>
          </cell>
          <cell r="I15839" t="str">
            <v>Ture</v>
          </cell>
          <cell r="V15839">
            <v>66</v>
          </cell>
        </row>
        <row r="15840">
          <cell r="A15840" t="str">
            <v>SYDDJURS</v>
          </cell>
          <cell r="C15840" t="str">
            <v>TELETAXI</v>
          </cell>
          <cell r="I15840" t="str">
            <v>Rejselængde</v>
          </cell>
          <cell r="V15840">
            <v>648</v>
          </cell>
        </row>
        <row r="15841">
          <cell r="A15841" t="str">
            <v>SYDDJURS</v>
          </cell>
          <cell r="C15841" t="str">
            <v>TELETAXI</v>
          </cell>
          <cell r="I15841" t="str">
            <v>Passagerer</v>
          </cell>
          <cell r="V15841">
            <v>74</v>
          </cell>
        </row>
        <row r="15842">
          <cell r="A15842" t="str">
            <v>SYDDJURS</v>
          </cell>
          <cell r="C15842" t="str">
            <v>TELETAXI</v>
          </cell>
          <cell r="I15842" t="str">
            <v>Netto</v>
          </cell>
          <cell r="V15842">
            <v>798.53</v>
          </cell>
        </row>
        <row r="15843">
          <cell r="A15843" t="str">
            <v>SYDDJURS</v>
          </cell>
          <cell r="C15843" t="str">
            <v>TELETAXI</v>
          </cell>
          <cell r="I15843" t="str">
            <v>Adm.omk</v>
          </cell>
          <cell r="V15843">
            <v>128.63999999999999</v>
          </cell>
        </row>
        <row r="15844">
          <cell r="A15844" t="str">
            <v>SYDDJURS</v>
          </cell>
          <cell r="C15844" t="str">
            <v>TELETAXI</v>
          </cell>
          <cell r="I15844" t="str">
            <v>EB</v>
          </cell>
          <cell r="V15844">
            <v>0</v>
          </cell>
        </row>
        <row r="15845">
          <cell r="A15845" t="str">
            <v>SYDDJURS</v>
          </cell>
          <cell r="C15845" t="str">
            <v>TELETAXI</v>
          </cell>
          <cell r="I15845" t="str">
            <v>Ture</v>
          </cell>
          <cell r="V15845">
            <v>4</v>
          </cell>
        </row>
        <row r="15846">
          <cell r="A15846" t="str">
            <v>SYDDJURS</v>
          </cell>
          <cell r="C15846" t="str">
            <v>TELETAXI</v>
          </cell>
          <cell r="I15846" t="str">
            <v>Rejselængde</v>
          </cell>
          <cell r="V15846">
            <v>42</v>
          </cell>
        </row>
        <row r="15847">
          <cell r="A15847" t="str">
            <v>SYDDJURS</v>
          </cell>
          <cell r="C15847" t="str">
            <v>TELETAXI</v>
          </cell>
          <cell r="I15847" t="str">
            <v>Passagerer</v>
          </cell>
          <cell r="V15847">
            <v>4</v>
          </cell>
        </row>
        <row r="15848">
          <cell r="A15848" t="str">
            <v>SYDDJURS</v>
          </cell>
          <cell r="C15848" t="str">
            <v>TELETAXI</v>
          </cell>
          <cell r="I15848" t="str">
            <v>Netto</v>
          </cell>
          <cell r="V15848">
            <v>3427.45</v>
          </cell>
        </row>
        <row r="15849">
          <cell r="A15849" t="str">
            <v>SYDDJURS</v>
          </cell>
          <cell r="C15849" t="str">
            <v>TELETAXI</v>
          </cell>
          <cell r="I15849" t="str">
            <v>Adm.omk</v>
          </cell>
          <cell r="V15849">
            <v>418.07999999999993</v>
          </cell>
        </row>
        <row r="15850">
          <cell r="A15850" t="str">
            <v>SYDDJURS</v>
          </cell>
          <cell r="C15850" t="str">
            <v>TELETAXI</v>
          </cell>
          <cell r="I15850" t="str">
            <v>EB</v>
          </cell>
          <cell r="V15850">
            <v>0</v>
          </cell>
        </row>
        <row r="15851">
          <cell r="A15851" t="str">
            <v>SYDDJURS</v>
          </cell>
          <cell r="C15851" t="str">
            <v>TELETAXI</v>
          </cell>
          <cell r="I15851" t="str">
            <v>Ture</v>
          </cell>
          <cell r="V15851">
            <v>13</v>
          </cell>
        </row>
        <row r="15852">
          <cell r="A15852" t="str">
            <v>SYDDJURS</v>
          </cell>
          <cell r="C15852" t="str">
            <v>TELETAXI</v>
          </cell>
          <cell r="I15852" t="str">
            <v>Rejselængde</v>
          </cell>
          <cell r="V15852">
            <v>192</v>
          </cell>
        </row>
        <row r="15853">
          <cell r="A15853" t="str">
            <v>SYDDJURS</v>
          </cell>
          <cell r="C15853" t="str">
            <v>TELETAXI</v>
          </cell>
          <cell r="I15853" t="str">
            <v>Passagerer</v>
          </cell>
          <cell r="V15853">
            <v>15</v>
          </cell>
        </row>
        <row r="15854">
          <cell r="A15854" t="str">
            <v>SYDDJURS</v>
          </cell>
          <cell r="C15854" t="str">
            <v>TELETAXI</v>
          </cell>
          <cell r="I15854" t="str">
            <v>Netto</v>
          </cell>
          <cell r="V15854">
            <v>14919.690000000002</v>
          </cell>
        </row>
        <row r="15855">
          <cell r="A15855" t="str">
            <v>SYDDJURS</v>
          </cell>
          <cell r="C15855" t="str">
            <v>TELETAXI</v>
          </cell>
          <cell r="I15855" t="str">
            <v>Adm.omk</v>
          </cell>
          <cell r="V15855">
            <v>1736.6399999999999</v>
          </cell>
        </row>
        <row r="15856">
          <cell r="A15856" t="str">
            <v>SYDDJURS</v>
          </cell>
          <cell r="C15856" t="str">
            <v>TELETAXI</v>
          </cell>
          <cell r="I15856" t="str">
            <v>EB</v>
          </cell>
          <cell r="V15856">
            <v>2047</v>
          </cell>
        </row>
        <row r="15857">
          <cell r="A15857" t="str">
            <v>SYDDJURS</v>
          </cell>
          <cell r="C15857" t="str">
            <v>TELETAXI</v>
          </cell>
          <cell r="I15857" t="str">
            <v>Ture</v>
          </cell>
          <cell r="V15857">
            <v>54</v>
          </cell>
        </row>
        <row r="15858">
          <cell r="A15858" t="str">
            <v>SYDDJURS</v>
          </cell>
          <cell r="C15858" t="str">
            <v>TELETAXI</v>
          </cell>
          <cell r="I15858" t="str">
            <v>Rejselængde</v>
          </cell>
          <cell r="V15858">
            <v>781</v>
          </cell>
        </row>
        <row r="15859">
          <cell r="A15859" t="str">
            <v>SYDDJURS</v>
          </cell>
          <cell r="C15859" t="str">
            <v>TELETAXI</v>
          </cell>
          <cell r="I15859" t="str">
            <v>Passagerer</v>
          </cell>
          <cell r="V15859">
            <v>59</v>
          </cell>
        </row>
        <row r="15860">
          <cell r="A15860" t="str">
            <v>SYDDJURS</v>
          </cell>
          <cell r="C15860" t="str">
            <v>TELETAXI</v>
          </cell>
          <cell r="I15860" t="str">
            <v>Netto</v>
          </cell>
          <cell r="V15860">
            <v>740.56000000000006</v>
          </cell>
        </row>
        <row r="15861">
          <cell r="A15861" t="str">
            <v>SYDDJURS</v>
          </cell>
          <cell r="C15861" t="str">
            <v>TELETAXI</v>
          </cell>
          <cell r="I15861" t="str">
            <v>Adm.omk</v>
          </cell>
          <cell r="V15861">
            <v>96.47999999999999</v>
          </cell>
        </row>
        <row r="15862">
          <cell r="A15862" t="str">
            <v>SYDDJURS</v>
          </cell>
          <cell r="C15862" t="str">
            <v>TELETAXI</v>
          </cell>
          <cell r="I15862" t="str">
            <v>EB</v>
          </cell>
          <cell r="V15862">
            <v>65</v>
          </cell>
        </row>
        <row r="15863">
          <cell r="A15863" t="str">
            <v>SYDDJURS</v>
          </cell>
          <cell r="C15863" t="str">
            <v>TELETAXI</v>
          </cell>
          <cell r="I15863" t="str">
            <v>Ture</v>
          </cell>
          <cell r="V15863">
            <v>3</v>
          </cell>
        </row>
        <row r="15864">
          <cell r="A15864" t="str">
            <v>SYDDJURS</v>
          </cell>
          <cell r="C15864" t="str">
            <v>TELETAXI</v>
          </cell>
          <cell r="I15864" t="str">
            <v>Rejselængde</v>
          </cell>
          <cell r="V15864">
            <v>48</v>
          </cell>
        </row>
        <row r="15865">
          <cell r="A15865" t="str">
            <v>SYDDJURS</v>
          </cell>
          <cell r="C15865" t="str">
            <v>TELETAXI</v>
          </cell>
          <cell r="I15865" t="str">
            <v>Passagerer</v>
          </cell>
          <cell r="V15865">
            <v>3</v>
          </cell>
        </row>
        <row r="15866">
          <cell r="A15866" t="str">
            <v>SYDDJURS</v>
          </cell>
          <cell r="C15866" t="str">
            <v>TELETAXI</v>
          </cell>
          <cell r="I15866" t="str">
            <v>Netto</v>
          </cell>
          <cell r="V15866">
            <v>127.37</v>
          </cell>
        </row>
        <row r="15867">
          <cell r="A15867" t="str">
            <v>SYDDJURS</v>
          </cell>
          <cell r="C15867" t="str">
            <v>TELETAXI</v>
          </cell>
          <cell r="I15867" t="str">
            <v>Adm.omk</v>
          </cell>
          <cell r="V15867">
            <v>32.159999999999997</v>
          </cell>
        </row>
        <row r="15868">
          <cell r="A15868" t="str">
            <v>SYDDJURS</v>
          </cell>
          <cell r="C15868" t="str">
            <v>TELETAXI</v>
          </cell>
          <cell r="I15868" t="str">
            <v>EB</v>
          </cell>
          <cell r="V15868">
            <v>34</v>
          </cell>
        </row>
        <row r="15869">
          <cell r="A15869" t="str">
            <v>SYDDJURS</v>
          </cell>
          <cell r="C15869" t="str">
            <v>TELETAXI</v>
          </cell>
          <cell r="I15869" t="str">
            <v>Ture</v>
          </cell>
          <cell r="V15869">
            <v>1</v>
          </cell>
        </row>
        <row r="15870">
          <cell r="A15870" t="str">
            <v>SYDDJURS</v>
          </cell>
          <cell r="C15870" t="str">
            <v>TELETAXI</v>
          </cell>
          <cell r="I15870" t="str">
            <v>Rejselængde</v>
          </cell>
          <cell r="V15870">
            <v>12</v>
          </cell>
        </row>
        <row r="15871">
          <cell r="A15871" t="str">
            <v>SYDDJURS</v>
          </cell>
          <cell r="C15871" t="str">
            <v>TELETAXI</v>
          </cell>
          <cell r="I15871" t="str">
            <v>Passagerer</v>
          </cell>
          <cell r="V15871">
            <v>1</v>
          </cell>
        </row>
        <row r="15872">
          <cell r="A15872" t="str">
            <v>SYDDJURS</v>
          </cell>
          <cell r="C15872" t="str">
            <v>TELETAXI</v>
          </cell>
          <cell r="I15872" t="str">
            <v>Netto</v>
          </cell>
          <cell r="V15872">
            <v>23.53</v>
          </cell>
        </row>
        <row r="15873">
          <cell r="A15873" t="str">
            <v>SYDDJURS</v>
          </cell>
          <cell r="C15873" t="str">
            <v>TELETAXI</v>
          </cell>
          <cell r="I15873" t="str">
            <v>Adm.omk</v>
          </cell>
          <cell r="V15873">
            <v>32.159999999999997</v>
          </cell>
        </row>
        <row r="15874">
          <cell r="A15874" t="str">
            <v>SYDDJURS</v>
          </cell>
          <cell r="C15874" t="str">
            <v>TELETAXI</v>
          </cell>
          <cell r="I15874" t="str">
            <v>EB</v>
          </cell>
          <cell r="V15874">
            <v>0</v>
          </cell>
        </row>
        <row r="15875">
          <cell r="A15875" t="str">
            <v>SYDDJURS</v>
          </cell>
          <cell r="C15875" t="str">
            <v>TELETAXI</v>
          </cell>
          <cell r="I15875" t="str">
            <v>Ture</v>
          </cell>
          <cell r="V15875">
            <v>1</v>
          </cell>
        </row>
        <row r="15876">
          <cell r="A15876" t="str">
            <v>SYDDJURS</v>
          </cell>
          <cell r="C15876" t="str">
            <v>TELETAXI</v>
          </cell>
          <cell r="I15876" t="str">
            <v>Rejselængde</v>
          </cell>
          <cell r="V15876">
            <v>0</v>
          </cell>
        </row>
        <row r="15877">
          <cell r="A15877" t="str">
            <v>SYDDJURS</v>
          </cell>
          <cell r="C15877" t="str">
            <v>TELETAXI</v>
          </cell>
          <cell r="I15877" t="str">
            <v>Passagerer</v>
          </cell>
          <cell r="V15877">
            <v>1</v>
          </cell>
        </row>
        <row r="15878">
          <cell r="A15878" t="str">
            <v>SYDDJURS</v>
          </cell>
          <cell r="C15878" t="str">
            <v>TELETAXI</v>
          </cell>
          <cell r="I15878" t="str">
            <v>Netto</v>
          </cell>
          <cell r="V15878">
            <v>115.25</v>
          </cell>
        </row>
        <row r="15879">
          <cell r="A15879" t="str">
            <v>SYDDJURS</v>
          </cell>
          <cell r="C15879" t="str">
            <v>TELETAXI</v>
          </cell>
          <cell r="I15879" t="str">
            <v>Adm.omk</v>
          </cell>
          <cell r="V15879">
            <v>64.319999999999993</v>
          </cell>
        </row>
        <row r="15880">
          <cell r="A15880" t="str">
            <v>SYDDJURS</v>
          </cell>
          <cell r="C15880" t="str">
            <v>TELETAXI</v>
          </cell>
          <cell r="I15880" t="str">
            <v>EB</v>
          </cell>
          <cell r="V15880">
            <v>0</v>
          </cell>
        </row>
        <row r="15881">
          <cell r="A15881" t="str">
            <v>SYDDJURS</v>
          </cell>
          <cell r="C15881" t="str">
            <v>TELETAXI</v>
          </cell>
          <cell r="I15881" t="str">
            <v>Ture</v>
          </cell>
          <cell r="V15881">
            <v>2</v>
          </cell>
        </row>
        <row r="15882">
          <cell r="A15882" t="str">
            <v>SYDDJURS</v>
          </cell>
          <cell r="C15882" t="str">
            <v>TELETAXI</v>
          </cell>
          <cell r="I15882" t="str">
            <v>Rejselængde</v>
          </cell>
          <cell r="V15882">
            <v>0</v>
          </cell>
        </row>
        <row r="15883">
          <cell r="A15883" t="str">
            <v>SYDDJURS</v>
          </cell>
          <cell r="C15883" t="str">
            <v>TELETAXI</v>
          </cell>
          <cell r="I15883" t="str">
            <v>Passagerer</v>
          </cell>
          <cell r="V15883">
            <v>2</v>
          </cell>
        </row>
        <row r="15884">
          <cell r="A15884" t="str">
            <v>SYDDJURS</v>
          </cell>
          <cell r="C15884" t="str">
            <v>TELETAXI</v>
          </cell>
          <cell r="I15884" t="str">
            <v>Netto</v>
          </cell>
          <cell r="V15884">
            <v>18421.069999999996</v>
          </cell>
        </row>
        <row r="15885">
          <cell r="A15885" t="str">
            <v>SYDDJURS</v>
          </cell>
          <cell r="C15885" t="str">
            <v>TELETAXI</v>
          </cell>
          <cell r="I15885" t="str">
            <v>Adm.omk</v>
          </cell>
          <cell r="V15885">
            <v>2540.6400000000003</v>
          </cell>
        </row>
        <row r="15886">
          <cell r="A15886" t="str">
            <v>SYDDJURS</v>
          </cell>
          <cell r="C15886" t="str">
            <v>TELETAXI</v>
          </cell>
          <cell r="I15886" t="str">
            <v>EB</v>
          </cell>
          <cell r="V15886">
            <v>2765</v>
          </cell>
        </row>
        <row r="15887">
          <cell r="A15887" t="str">
            <v>SYDDJURS</v>
          </cell>
          <cell r="C15887" t="str">
            <v>TELETAXI</v>
          </cell>
          <cell r="I15887" t="str">
            <v>Ture</v>
          </cell>
          <cell r="V15887">
            <v>79</v>
          </cell>
        </row>
        <row r="15888">
          <cell r="A15888" t="str">
            <v>SYDDJURS</v>
          </cell>
          <cell r="C15888" t="str">
            <v>TELETAXI</v>
          </cell>
          <cell r="I15888" t="str">
            <v>Rejselængde</v>
          </cell>
          <cell r="V15888">
            <v>981</v>
          </cell>
        </row>
        <row r="15889">
          <cell r="A15889" t="str">
            <v>SYDDJURS</v>
          </cell>
          <cell r="C15889" t="str">
            <v>TELETAXI</v>
          </cell>
          <cell r="I15889" t="str">
            <v>Passagerer</v>
          </cell>
          <cell r="V15889">
            <v>92</v>
          </cell>
        </row>
        <row r="15890">
          <cell r="A15890" t="str">
            <v>SYDDJURS</v>
          </cell>
          <cell r="C15890" t="str">
            <v>TELETAXI</v>
          </cell>
          <cell r="I15890" t="str">
            <v>Netto</v>
          </cell>
          <cell r="V15890">
            <v>40756.579999999994</v>
          </cell>
        </row>
        <row r="15891">
          <cell r="A15891" t="str">
            <v>SYDDJURS</v>
          </cell>
          <cell r="C15891" t="str">
            <v>TELETAXI</v>
          </cell>
          <cell r="I15891" t="str">
            <v>Adm.omk</v>
          </cell>
          <cell r="V15891">
            <v>3987.84</v>
          </cell>
        </row>
        <row r="15892">
          <cell r="A15892" t="str">
            <v>SYDDJURS</v>
          </cell>
          <cell r="C15892" t="str">
            <v>TELETAXI</v>
          </cell>
          <cell r="I15892" t="str">
            <v>EB</v>
          </cell>
          <cell r="V15892">
            <v>1096</v>
          </cell>
        </row>
        <row r="15893">
          <cell r="A15893" t="str">
            <v>SYDDJURS</v>
          </cell>
          <cell r="C15893" t="str">
            <v>TELETAXI</v>
          </cell>
          <cell r="I15893" t="str">
            <v>Ture</v>
          </cell>
          <cell r="V15893">
            <v>124</v>
          </cell>
        </row>
        <row r="15894">
          <cell r="A15894" t="str">
            <v>SYDDJURS</v>
          </cell>
          <cell r="C15894" t="str">
            <v>TELETAXI</v>
          </cell>
          <cell r="I15894" t="str">
            <v>Rejselængde</v>
          </cell>
          <cell r="V15894">
            <v>2300</v>
          </cell>
        </row>
        <row r="15895">
          <cell r="A15895" t="str">
            <v>SYDDJURS</v>
          </cell>
          <cell r="C15895" t="str">
            <v>TELETAXI</v>
          </cell>
          <cell r="I15895" t="str">
            <v>Passagerer</v>
          </cell>
          <cell r="V15895">
            <v>135</v>
          </cell>
        </row>
        <row r="15896">
          <cell r="A15896" t="str">
            <v>SYDDJURS</v>
          </cell>
          <cell r="C15896" t="str">
            <v>TELETAXI</v>
          </cell>
          <cell r="I15896" t="str">
            <v>Netto</v>
          </cell>
          <cell r="V15896">
            <v>2976.9700000000003</v>
          </cell>
        </row>
        <row r="15897">
          <cell r="A15897" t="str">
            <v>SYDDJURS</v>
          </cell>
          <cell r="C15897" t="str">
            <v>TELETAXI</v>
          </cell>
          <cell r="I15897" t="str">
            <v>Adm.omk</v>
          </cell>
          <cell r="V15897">
            <v>385.91999999999996</v>
          </cell>
        </row>
        <row r="15898">
          <cell r="A15898" t="str">
            <v>SYDDJURS</v>
          </cell>
          <cell r="C15898" t="str">
            <v>TELETAXI</v>
          </cell>
          <cell r="I15898" t="str">
            <v>EB</v>
          </cell>
          <cell r="V15898">
            <v>0</v>
          </cell>
        </row>
        <row r="15899">
          <cell r="A15899" t="str">
            <v>SYDDJURS</v>
          </cell>
          <cell r="C15899" t="str">
            <v>TELETAXI</v>
          </cell>
          <cell r="I15899" t="str">
            <v>Ture</v>
          </cell>
          <cell r="V15899">
            <v>12</v>
          </cell>
        </row>
        <row r="15900">
          <cell r="A15900" t="str">
            <v>SYDDJURS</v>
          </cell>
          <cell r="C15900" t="str">
            <v>TELETAXI</v>
          </cell>
          <cell r="I15900" t="str">
            <v>Rejselængde</v>
          </cell>
          <cell r="V15900">
            <v>240</v>
          </cell>
        </row>
        <row r="15901">
          <cell r="A15901" t="str">
            <v>SYDDJURS</v>
          </cell>
          <cell r="C15901" t="str">
            <v>TELETAXI</v>
          </cell>
          <cell r="I15901" t="str">
            <v>Passagerer</v>
          </cell>
          <cell r="V15901">
            <v>12</v>
          </cell>
        </row>
        <row r="15902">
          <cell r="A15902" t="str">
            <v>SYDDJURS</v>
          </cell>
          <cell r="C15902" t="str">
            <v>TELETAXI</v>
          </cell>
          <cell r="I15902" t="str">
            <v>Netto</v>
          </cell>
          <cell r="V15902">
            <v>230.16</v>
          </cell>
        </row>
        <row r="15903">
          <cell r="A15903" t="str">
            <v>SYDDJURS</v>
          </cell>
          <cell r="C15903" t="str">
            <v>TELETAXI</v>
          </cell>
          <cell r="I15903" t="str">
            <v>Adm.omk</v>
          </cell>
          <cell r="V15903">
            <v>32.159999999999997</v>
          </cell>
        </row>
        <row r="15904">
          <cell r="A15904" t="str">
            <v>SYDDJURS</v>
          </cell>
          <cell r="C15904" t="str">
            <v>TELETAXI</v>
          </cell>
          <cell r="I15904" t="str">
            <v>EB</v>
          </cell>
          <cell r="V15904">
            <v>0</v>
          </cell>
        </row>
        <row r="15905">
          <cell r="A15905" t="str">
            <v>SYDDJURS</v>
          </cell>
          <cell r="C15905" t="str">
            <v>TELETAXI</v>
          </cell>
          <cell r="I15905" t="str">
            <v>Ture</v>
          </cell>
          <cell r="V15905">
            <v>1</v>
          </cell>
        </row>
        <row r="15906">
          <cell r="A15906" t="str">
            <v>SYDDJURS</v>
          </cell>
          <cell r="C15906" t="str">
            <v>TELETAXI</v>
          </cell>
          <cell r="I15906" t="str">
            <v>Rejselængde</v>
          </cell>
          <cell r="V15906">
            <v>20</v>
          </cell>
        </row>
        <row r="15907">
          <cell r="A15907" t="str">
            <v>SYDDJURS</v>
          </cell>
          <cell r="C15907" t="str">
            <v>TELETAXI</v>
          </cell>
          <cell r="I15907" t="str">
            <v>Passagerer</v>
          </cell>
          <cell r="V15907">
            <v>1</v>
          </cell>
        </row>
        <row r="15908">
          <cell r="A15908" t="str">
            <v>SYDDJURS</v>
          </cell>
          <cell r="C15908" t="str">
            <v>TELETAXI</v>
          </cell>
          <cell r="I15908" t="str">
            <v>Netto</v>
          </cell>
          <cell r="V15908">
            <v>670.9</v>
          </cell>
        </row>
        <row r="15909">
          <cell r="A15909" t="str">
            <v>SYDDJURS</v>
          </cell>
          <cell r="C15909" t="str">
            <v>TELETAXI</v>
          </cell>
          <cell r="I15909" t="str">
            <v>Adm.omk</v>
          </cell>
          <cell r="V15909">
            <v>64.319999999999993</v>
          </cell>
        </row>
        <row r="15910">
          <cell r="A15910" t="str">
            <v>SYDDJURS</v>
          </cell>
          <cell r="C15910" t="str">
            <v>TELETAXI</v>
          </cell>
          <cell r="I15910" t="str">
            <v>EB</v>
          </cell>
          <cell r="V15910">
            <v>0</v>
          </cell>
        </row>
        <row r="15911">
          <cell r="A15911" t="str">
            <v>SYDDJURS</v>
          </cell>
          <cell r="C15911" t="str">
            <v>TELETAXI</v>
          </cell>
          <cell r="I15911" t="str">
            <v>Ture</v>
          </cell>
          <cell r="V15911">
            <v>2</v>
          </cell>
        </row>
        <row r="15912">
          <cell r="A15912" t="str">
            <v>SYDDJURS</v>
          </cell>
          <cell r="C15912" t="str">
            <v>TELETAXI</v>
          </cell>
          <cell r="I15912" t="str">
            <v>Rejselængde</v>
          </cell>
          <cell r="V15912">
            <v>40</v>
          </cell>
        </row>
        <row r="15913">
          <cell r="A15913" t="str">
            <v>SYDDJURS</v>
          </cell>
          <cell r="C15913" t="str">
            <v>TELETAXI</v>
          </cell>
          <cell r="I15913" t="str">
            <v>Passagerer</v>
          </cell>
          <cell r="V15913">
            <v>2</v>
          </cell>
        </row>
        <row r="15914">
          <cell r="A15914" t="str">
            <v>SYDDJURS</v>
          </cell>
          <cell r="C15914" t="str">
            <v>TELETAXI</v>
          </cell>
          <cell r="I15914" t="str">
            <v>Netto</v>
          </cell>
          <cell r="V15914">
            <v>536.53</v>
          </cell>
        </row>
        <row r="15915">
          <cell r="A15915" t="str">
            <v>SYDDJURS</v>
          </cell>
          <cell r="C15915" t="str">
            <v>TELETAXI</v>
          </cell>
          <cell r="I15915" t="str">
            <v>Adm.omk</v>
          </cell>
          <cell r="V15915">
            <v>128.63999999999999</v>
          </cell>
        </row>
        <row r="15916">
          <cell r="A15916" t="str">
            <v>SYDDJURS</v>
          </cell>
          <cell r="C15916" t="str">
            <v>TELETAXI</v>
          </cell>
          <cell r="I15916" t="str">
            <v>EB</v>
          </cell>
          <cell r="V15916">
            <v>146</v>
          </cell>
        </row>
        <row r="15917">
          <cell r="A15917" t="str">
            <v>SYDDJURS</v>
          </cell>
          <cell r="C15917" t="str">
            <v>TELETAXI</v>
          </cell>
          <cell r="I15917" t="str">
            <v>Ture</v>
          </cell>
          <cell r="V15917">
            <v>4</v>
          </cell>
        </row>
        <row r="15918">
          <cell r="A15918" t="str">
            <v>SYDDJURS</v>
          </cell>
          <cell r="C15918" t="str">
            <v>TELETAXI</v>
          </cell>
          <cell r="I15918" t="str">
            <v>Rejselængde</v>
          </cell>
          <cell r="V15918">
            <v>54</v>
          </cell>
        </row>
        <row r="15919">
          <cell r="A15919" t="str">
            <v>SYDDJURS</v>
          </cell>
          <cell r="C15919" t="str">
            <v>TELETAXI</v>
          </cell>
          <cell r="I15919" t="str">
            <v>Passagerer</v>
          </cell>
          <cell r="V15919">
            <v>4</v>
          </cell>
        </row>
        <row r="15920">
          <cell r="A15920" t="str">
            <v>SYDDJURS</v>
          </cell>
          <cell r="C15920" t="str">
            <v>TELETAXI</v>
          </cell>
          <cell r="I15920" t="str">
            <v>Netto</v>
          </cell>
          <cell r="V15920">
            <v>286.26</v>
          </cell>
        </row>
        <row r="15921">
          <cell r="A15921" t="str">
            <v>SYDDJURS</v>
          </cell>
          <cell r="C15921" t="str">
            <v>TELETAXI</v>
          </cell>
          <cell r="I15921" t="str">
            <v>Adm.omk</v>
          </cell>
          <cell r="V15921">
            <v>32.159999999999997</v>
          </cell>
        </row>
        <row r="15922">
          <cell r="A15922" t="str">
            <v>SYDDJURS</v>
          </cell>
          <cell r="C15922" t="str">
            <v>TELETAXI</v>
          </cell>
          <cell r="I15922" t="str">
            <v>EB</v>
          </cell>
          <cell r="V15922">
            <v>44</v>
          </cell>
        </row>
        <row r="15923">
          <cell r="A15923" t="str">
            <v>SYDDJURS</v>
          </cell>
          <cell r="C15923" t="str">
            <v>TELETAXI</v>
          </cell>
          <cell r="I15923" t="str">
            <v>Ture</v>
          </cell>
          <cell r="V15923">
            <v>1</v>
          </cell>
        </row>
        <row r="15924">
          <cell r="A15924" t="str">
            <v>SYDDJURS</v>
          </cell>
          <cell r="C15924" t="str">
            <v>TELETAXI</v>
          </cell>
          <cell r="I15924" t="str">
            <v>Rejselængde</v>
          </cell>
          <cell r="V15924">
            <v>18</v>
          </cell>
        </row>
        <row r="15925">
          <cell r="A15925" t="str">
            <v>SYDDJURS</v>
          </cell>
          <cell r="C15925" t="str">
            <v>TELETAXI</v>
          </cell>
          <cell r="I15925" t="str">
            <v>Passagerer</v>
          </cell>
          <cell r="V15925">
            <v>1</v>
          </cell>
        </row>
        <row r="15926">
          <cell r="A15926" t="str">
            <v>SYDDJURS</v>
          </cell>
          <cell r="C15926" t="str">
            <v>TELETAXI</v>
          </cell>
          <cell r="I15926" t="str">
            <v>Netto</v>
          </cell>
          <cell r="V15926">
            <v>392.85</v>
          </cell>
        </row>
        <row r="15927">
          <cell r="A15927" t="str">
            <v>SYDDJURS</v>
          </cell>
          <cell r="C15927" t="str">
            <v>TELETAXI</v>
          </cell>
          <cell r="I15927" t="str">
            <v>Adm.omk</v>
          </cell>
          <cell r="V15927">
            <v>64.319999999999993</v>
          </cell>
        </row>
        <row r="15928">
          <cell r="A15928" t="str">
            <v>SYDDJURS</v>
          </cell>
          <cell r="C15928" t="str">
            <v>TELETAXI</v>
          </cell>
          <cell r="I15928" t="str">
            <v>EB</v>
          </cell>
          <cell r="V15928">
            <v>0</v>
          </cell>
        </row>
        <row r="15929">
          <cell r="A15929" t="str">
            <v>SYDDJURS</v>
          </cell>
          <cell r="C15929" t="str">
            <v>TELETAXI</v>
          </cell>
          <cell r="I15929" t="str">
            <v>Ture</v>
          </cell>
          <cell r="V15929">
            <v>2</v>
          </cell>
        </row>
        <row r="15930">
          <cell r="A15930" t="str">
            <v>SYDDJURS</v>
          </cell>
          <cell r="C15930" t="str">
            <v>TELETAXI</v>
          </cell>
          <cell r="I15930" t="str">
            <v>Rejselængde</v>
          </cell>
          <cell r="V15930">
            <v>11</v>
          </cell>
        </row>
        <row r="15931">
          <cell r="A15931" t="str">
            <v>SYDDJURS</v>
          </cell>
          <cell r="C15931" t="str">
            <v>TELETAXI</v>
          </cell>
          <cell r="I15931" t="str">
            <v>Passagerer</v>
          </cell>
          <cell r="V15931">
            <v>2</v>
          </cell>
        </row>
        <row r="15932">
          <cell r="A15932" t="str">
            <v>SYDDJURS</v>
          </cell>
          <cell r="C15932" t="str">
            <v>TELETAXI</v>
          </cell>
          <cell r="I15932" t="str">
            <v>Netto</v>
          </cell>
          <cell r="V15932">
            <v>683.09999999999991</v>
          </cell>
        </row>
        <row r="15933">
          <cell r="A15933" t="str">
            <v>SYDDJURS</v>
          </cell>
          <cell r="C15933" t="str">
            <v>TELETAXI</v>
          </cell>
          <cell r="I15933" t="str">
            <v>Adm.omk</v>
          </cell>
          <cell r="V15933">
            <v>128.63999999999999</v>
          </cell>
        </row>
        <row r="15934">
          <cell r="A15934" t="str">
            <v>SYDDJURS</v>
          </cell>
          <cell r="C15934" t="str">
            <v>TELETAXI</v>
          </cell>
          <cell r="I15934" t="str">
            <v>EB</v>
          </cell>
          <cell r="V15934">
            <v>134</v>
          </cell>
        </row>
        <row r="15935">
          <cell r="A15935" t="str">
            <v>SYDDJURS</v>
          </cell>
          <cell r="C15935" t="str">
            <v>TELETAXI</v>
          </cell>
          <cell r="I15935" t="str">
            <v>Ture</v>
          </cell>
          <cell r="V15935">
            <v>4</v>
          </cell>
        </row>
        <row r="15936">
          <cell r="A15936" t="str">
            <v>SYDDJURS</v>
          </cell>
          <cell r="C15936" t="str">
            <v>TELETAXI</v>
          </cell>
          <cell r="I15936" t="str">
            <v>Rejselængde</v>
          </cell>
          <cell r="V15936">
            <v>64</v>
          </cell>
        </row>
        <row r="15937">
          <cell r="A15937" t="str">
            <v>SYDDJURS</v>
          </cell>
          <cell r="C15937" t="str">
            <v>TELETAXI</v>
          </cell>
          <cell r="I15937" t="str">
            <v>Passagerer</v>
          </cell>
          <cell r="V15937">
            <v>4</v>
          </cell>
        </row>
        <row r="15938">
          <cell r="A15938" t="str">
            <v>SYDDJURS</v>
          </cell>
          <cell r="C15938" t="str">
            <v>TELETAXI</v>
          </cell>
          <cell r="I15938" t="str">
            <v>Netto</v>
          </cell>
          <cell r="V15938">
            <v>2513.7399999999998</v>
          </cell>
        </row>
        <row r="15939">
          <cell r="A15939" t="str">
            <v>SYDDJURS</v>
          </cell>
          <cell r="C15939" t="str">
            <v>TELETAXI</v>
          </cell>
          <cell r="I15939" t="str">
            <v>Adm.omk</v>
          </cell>
          <cell r="V15939">
            <v>418.07999999999993</v>
          </cell>
        </row>
        <row r="15940">
          <cell r="A15940" t="str">
            <v>SYDDJURS</v>
          </cell>
          <cell r="C15940" t="str">
            <v>TELETAXI</v>
          </cell>
          <cell r="I15940" t="str">
            <v>EB</v>
          </cell>
          <cell r="V15940">
            <v>70</v>
          </cell>
        </row>
        <row r="15941">
          <cell r="A15941" t="str">
            <v>SYDDJURS</v>
          </cell>
          <cell r="C15941" t="str">
            <v>TELETAXI</v>
          </cell>
          <cell r="I15941" t="str">
            <v>Ture</v>
          </cell>
          <cell r="V15941">
            <v>13</v>
          </cell>
        </row>
        <row r="15942">
          <cell r="A15942" t="str">
            <v>SYDDJURS</v>
          </cell>
          <cell r="C15942" t="str">
            <v>TELETAXI</v>
          </cell>
          <cell r="I15942" t="str">
            <v>Rejselængde</v>
          </cell>
          <cell r="V15942">
            <v>130</v>
          </cell>
        </row>
        <row r="15943">
          <cell r="A15943" t="str">
            <v>SYDDJURS</v>
          </cell>
          <cell r="C15943" t="str">
            <v>TELETAXI</v>
          </cell>
          <cell r="I15943" t="str">
            <v>Passagerer</v>
          </cell>
          <cell r="V15943">
            <v>16</v>
          </cell>
        </row>
        <row r="15944">
          <cell r="A15944" t="str">
            <v>SYDDJURS</v>
          </cell>
          <cell r="C15944" t="str">
            <v>TELETAXI</v>
          </cell>
          <cell r="I15944" t="str">
            <v>Netto</v>
          </cell>
          <cell r="V15944">
            <v>247.73</v>
          </cell>
        </row>
        <row r="15945">
          <cell r="A15945" t="str">
            <v>SYDDJURS</v>
          </cell>
          <cell r="C15945" t="str">
            <v>TELETAXI</v>
          </cell>
          <cell r="I15945" t="str">
            <v>Adm.omk</v>
          </cell>
          <cell r="V15945">
            <v>32.159999999999997</v>
          </cell>
        </row>
        <row r="15946">
          <cell r="A15946" t="str">
            <v>SYDDJURS</v>
          </cell>
          <cell r="C15946" t="str">
            <v>TELETAXI</v>
          </cell>
          <cell r="I15946" t="str">
            <v>EB</v>
          </cell>
          <cell r="V15946">
            <v>12</v>
          </cell>
        </row>
        <row r="15947">
          <cell r="A15947" t="str">
            <v>SYDDJURS</v>
          </cell>
          <cell r="C15947" t="str">
            <v>TELETAXI</v>
          </cell>
          <cell r="I15947" t="str">
            <v>Ture</v>
          </cell>
          <cell r="V15947">
            <v>1</v>
          </cell>
        </row>
        <row r="15948">
          <cell r="A15948" t="str">
            <v>SYDDJURS</v>
          </cell>
          <cell r="C15948" t="str">
            <v>TELETAXI</v>
          </cell>
          <cell r="I15948" t="str">
            <v>Rejselængde</v>
          </cell>
          <cell r="V15948">
            <v>8</v>
          </cell>
        </row>
        <row r="15949">
          <cell r="A15949" t="str">
            <v>SYDDJURS</v>
          </cell>
          <cell r="C15949" t="str">
            <v>TELETAXI</v>
          </cell>
          <cell r="I15949" t="str">
            <v>Passagerer</v>
          </cell>
          <cell r="V15949">
            <v>1</v>
          </cell>
        </row>
        <row r="15950">
          <cell r="A15950" t="str">
            <v>SYDDJURS</v>
          </cell>
          <cell r="C15950" t="str">
            <v>TELETAXI</v>
          </cell>
          <cell r="I15950" t="str">
            <v>Netto</v>
          </cell>
          <cell r="V15950">
            <v>2313.89</v>
          </cell>
        </row>
        <row r="15951">
          <cell r="A15951" t="str">
            <v>SYDDJURS</v>
          </cell>
          <cell r="C15951" t="str">
            <v>TELETAXI</v>
          </cell>
          <cell r="I15951" t="str">
            <v>Adm.omk</v>
          </cell>
          <cell r="V15951">
            <v>160.79999999999998</v>
          </cell>
        </row>
        <row r="15952">
          <cell r="A15952" t="str">
            <v>SYDDJURS</v>
          </cell>
          <cell r="C15952" t="str">
            <v>TELETAXI</v>
          </cell>
          <cell r="I15952" t="str">
            <v>EB</v>
          </cell>
          <cell r="V15952">
            <v>22</v>
          </cell>
        </row>
        <row r="15953">
          <cell r="A15953" t="str">
            <v>SYDDJURS</v>
          </cell>
          <cell r="C15953" t="str">
            <v>TELETAXI</v>
          </cell>
          <cell r="I15953" t="str">
            <v>Ture</v>
          </cell>
          <cell r="V15953">
            <v>5</v>
          </cell>
        </row>
        <row r="15954">
          <cell r="A15954" t="str">
            <v>SYDDJURS</v>
          </cell>
          <cell r="C15954" t="str">
            <v>TELETAXI</v>
          </cell>
          <cell r="I15954" t="str">
            <v>Rejselængde</v>
          </cell>
          <cell r="V15954">
            <v>109</v>
          </cell>
        </row>
        <row r="15955">
          <cell r="A15955" t="str">
            <v>SYDDJURS</v>
          </cell>
          <cell r="C15955" t="str">
            <v>TELETAXI</v>
          </cell>
          <cell r="I15955" t="str">
            <v>Passagerer</v>
          </cell>
          <cell r="V15955">
            <v>6</v>
          </cell>
        </row>
        <row r="15956">
          <cell r="A15956" t="str">
            <v>SYDDJURS</v>
          </cell>
          <cell r="C15956" t="str">
            <v>TELETAXI</v>
          </cell>
          <cell r="I15956" t="str">
            <v>Netto</v>
          </cell>
          <cell r="V15956">
            <v>513.29</v>
          </cell>
        </row>
        <row r="15957">
          <cell r="A15957" t="str">
            <v>SYDDJURS</v>
          </cell>
          <cell r="C15957" t="str">
            <v>TELETAXI</v>
          </cell>
          <cell r="I15957" t="str">
            <v>Adm.omk</v>
          </cell>
          <cell r="V15957">
            <v>64.319999999999993</v>
          </cell>
        </row>
        <row r="15958">
          <cell r="A15958" t="str">
            <v>SYDDJURS</v>
          </cell>
          <cell r="C15958" t="str">
            <v>TELETAXI</v>
          </cell>
          <cell r="I15958" t="str">
            <v>EB</v>
          </cell>
          <cell r="V15958">
            <v>0</v>
          </cell>
        </row>
        <row r="15959">
          <cell r="A15959" t="str">
            <v>SYDDJURS</v>
          </cell>
          <cell r="C15959" t="str">
            <v>TELETAXI</v>
          </cell>
          <cell r="I15959" t="str">
            <v>Ture</v>
          </cell>
          <cell r="V15959">
            <v>2</v>
          </cell>
        </row>
        <row r="15960">
          <cell r="A15960" t="str">
            <v>SYDDJURS</v>
          </cell>
          <cell r="C15960" t="str">
            <v>TELETAXI</v>
          </cell>
          <cell r="I15960" t="str">
            <v>Rejselængde</v>
          </cell>
          <cell r="V15960">
            <v>43</v>
          </cell>
        </row>
        <row r="15961">
          <cell r="A15961" t="str">
            <v>SYDDJURS</v>
          </cell>
          <cell r="C15961" t="str">
            <v>TELETAXI</v>
          </cell>
          <cell r="I15961" t="str">
            <v>Passagerer</v>
          </cell>
          <cell r="V15961">
            <v>2</v>
          </cell>
        </row>
        <row r="15962">
          <cell r="A15962" t="str">
            <v>SYDDJURS</v>
          </cell>
          <cell r="C15962" t="str">
            <v>TELETAXI</v>
          </cell>
          <cell r="I15962" t="str">
            <v>Netto</v>
          </cell>
          <cell r="V15962">
            <v>276.37</v>
          </cell>
        </row>
        <row r="15963">
          <cell r="A15963" t="str">
            <v>SYDDJURS</v>
          </cell>
          <cell r="C15963" t="str">
            <v>TELETAXI</v>
          </cell>
          <cell r="I15963" t="str">
            <v>Adm.omk</v>
          </cell>
          <cell r="V15963">
            <v>32.159999999999997</v>
          </cell>
        </row>
        <row r="15964">
          <cell r="A15964" t="str">
            <v>SYDDJURS</v>
          </cell>
          <cell r="C15964" t="str">
            <v>TELETAXI</v>
          </cell>
          <cell r="I15964" t="str">
            <v>EB</v>
          </cell>
          <cell r="V15964">
            <v>0</v>
          </cell>
        </row>
        <row r="15965">
          <cell r="A15965" t="str">
            <v>SYDDJURS</v>
          </cell>
          <cell r="C15965" t="str">
            <v>TELETAXI</v>
          </cell>
          <cell r="I15965" t="str">
            <v>Ture</v>
          </cell>
          <cell r="V15965">
            <v>1</v>
          </cell>
        </row>
        <row r="15966">
          <cell r="A15966" t="str">
            <v>SYDDJURS</v>
          </cell>
          <cell r="C15966" t="str">
            <v>TELETAXI</v>
          </cell>
          <cell r="I15966" t="str">
            <v>Rejselængde</v>
          </cell>
          <cell r="V15966">
            <v>15</v>
          </cell>
        </row>
        <row r="15967">
          <cell r="A15967" t="str">
            <v>SYDDJURS</v>
          </cell>
          <cell r="C15967" t="str">
            <v>TELETAXI</v>
          </cell>
          <cell r="I15967" t="str">
            <v>Passagerer</v>
          </cell>
          <cell r="V15967">
            <v>1</v>
          </cell>
        </row>
        <row r="15968">
          <cell r="A15968" t="str">
            <v>SYDDJURS</v>
          </cell>
          <cell r="C15968" t="str">
            <v>TELETAXI</v>
          </cell>
          <cell r="I15968" t="str">
            <v>Netto</v>
          </cell>
          <cell r="V15968">
            <v>470.99</v>
          </cell>
        </row>
        <row r="15969">
          <cell r="A15969" t="str">
            <v>SYDDJURS</v>
          </cell>
          <cell r="C15969" t="str">
            <v>TELETAXI</v>
          </cell>
          <cell r="I15969" t="str">
            <v>Adm.omk</v>
          </cell>
          <cell r="V15969">
            <v>64.319999999999993</v>
          </cell>
        </row>
        <row r="15970">
          <cell r="A15970" t="str">
            <v>SYDDJURS</v>
          </cell>
          <cell r="C15970" t="str">
            <v>TELETAXI</v>
          </cell>
          <cell r="I15970" t="str">
            <v>EB</v>
          </cell>
          <cell r="V15970">
            <v>0</v>
          </cell>
        </row>
        <row r="15971">
          <cell r="A15971" t="str">
            <v>SYDDJURS</v>
          </cell>
          <cell r="C15971" t="str">
            <v>TELETAXI</v>
          </cell>
          <cell r="I15971" t="str">
            <v>Ture</v>
          </cell>
          <cell r="V15971">
            <v>2</v>
          </cell>
        </row>
        <row r="15972">
          <cell r="A15972" t="str">
            <v>SYDDJURS</v>
          </cell>
          <cell r="C15972" t="str">
            <v>TELETAXI</v>
          </cell>
          <cell r="I15972" t="str">
            <v>Rejselængde</v>
          </cell>
          <cell r="V15972">
            <v>33</v>
          </cell>
        </row>
        <row r="15973">
          <cell r="A15973" t="str">
            <v>SYDDJURS</v>
          </cell>
          <cell r="C15973" t="str">
            <v>TELETAXI</v>
          </cell>
          <cell r="I15973" t="str">
            <v>Passagerer</v>
          </cell>
          <cell r="V15973">
            <v>2</v>
          </cell>
        </row>
        <row r="15974">
          <cell r="A15974" t="str">
            <v>SYDDJURS</v>
          </cell>
          <cell r="C15974" t="str">
            <v>TELETAXI</v>
          </cell>
          <cell r="I15974" t="str">
            <v>Netto</v>
          </cell>
          <cell r="V15974">
            <v>6672.5400000000009</v>
          </cell>
        </row>
        <row r="15975">
          <cell r="A15975" t="str">
            <v>SYDDJURS</v>
          </cell>
          <cell r="C15975" t="str">
            <v>TELETAXI</v>
          </cell>
          <cell r="I15975" t="str">
            <v>Adm.omk</v>
          </cell>
          <cell r="V15975">
            <v>739.68</v>
          </cell>
        </row>
        <row r="15976">
          <cell r="A15976" t="str">
            <v>SYDDJURS</v>
          </cell>
          <cell r="C15976" t="str">
            <v>TELETAXI</v>
          </cell>
          <cell r="I15976" t="str">
            <v>EB</v>
          </cell>
          <cell r="V15976">
            <v>44</v>
          </cell>
        </row>
        <row r="15977">
          <cell r="A15977" t="str">
            <v>SYDDJURS</v>
          </cell>
          <cell r="C15977" t="str">
            <v>TELETAXI</v>
          </cell>
          <cell r="I15977" t="str">
            <v>Ture</v>
          </cell>
          <cell r="V15977">
            <v>23</v>
          </cell>
        </row>
        <row r="15978">
          <cell r="A15978" t="str">
            <v>SYDDJURS</v>
          </cell>
          <cell r="C15978" t="str">
            <v>TELETAXI</v>
          </cell>
          <cell r="I15978" t="str">
            <v>Rejselængde</v>
          </cell>
          <cell r="V15978">
            <v>422</v>
          </cell>
        </row>
        <row r="15979">
          <cell r="A15979" t="str">
            <v>SYDDJURS</v>
          </cell>
          <cell r="C15979" t="str">
            <v>TELETAXI</v>
          </cell>
          <cell r="I15979" t="str">
            <v>Passagerer</v>
          </cell>
          <cell r="V15979">
            <v>24</v>
          </cell>
        </row>
        <row r="15980">
          <cell r="A15980" t="str">
            <v>SYDDJURS</v>
          </cell>
          <cell r="C15980" t="str">
            <v>TELETAXI</v>
          </cell>
          <cell r="I15980" t="str">
            <v>Netto</v>
          </cell>
          <cell r="V15980">
            <v>15204.82</v>
          </cell>
        </row>
        <row r="15981">
          <cell r="A15981" t="str">
            <v>SYDDJURS</v>
          </cell>
          <cell r="C15981" t="str">
            <v>TELETAXI</v>
          </cell>
          <cell r="I15981" t="str">
            <v>Adm.omk</v>
          </cell>
          <cell r="V15981">
            <v>1157.76</v>
          </cell>
        </row>
        <row r="15982">
          <cell r="A15982" t="str">
            <v>SYDDJURS</v>
          </cell>
          <cell r="C15982" t="str">
            <v>TELETAXI</v>
          </cell>
          <cell r="I15982" t="str">
            <v>EB</v>
          </cell>
          <cell r="V15982">
            <v>192</v>
          </cell>
        </row>
        <row r="15983">
          <cell r="A15983" t="str">
            <v>SYDDJURS</v>
          </cell>
          <cell r="C15983" t="str">
            <v>TELETAXI</v>
          </cell>
          <cell r="I15983" t="str">
            <v>Ture</v>
          </cell>
          <cell r="V15983">
            <v>36</v>
          </cell>
        </row>
        <row r="15984">
          <cell r="A15984" t="str">
            <v>SYDDJURS</v>
          </cell>
          <cell r="C15984" t="str">
            <v>TELETAXI</v>
          </cell>
          <cell r="I15984" t="str">
            <v>Rejselængde</v>
          </cell>
          <cell r="V15984">
            <v>651</v>
          </cell>
        </row>
        <row r="15985">
          <cell r="A15985" t="str">
            <v>SYDDJURS</v>
          </cell>
          <cell r="C15985" t="str">
            <v>TELETAXI</v>
          </cell>
          <cell r="I15985" t="str">
            <v>Passagerer</v>
          </cell>
          <cell r="V15985">
            <v>48</v>
          </cell>
        </row>
        <row r="15986">
          <cell r="A15986" t="str">
            <v>SYDDJURS</v>
          </cell>
          <cell r="C15986" t="str">
            <v>TELETAXI</v>
          </cell>
          <cell r="I15986" t="str">
            <v>Netto</v>
          </cell>
          <cell r="V15986">
            <v>33311.53</v>
          </cell>
        </row>
        <row r="15987">
          <cell r="A15987" t="str">
            <v>SYDDJURS</v>
          </cell>
          <cell r="C15987" t="str">
            <v>TELETAXI</v>
          </cell>
          <cell r="I15987" t="str">
            <v>Adm.omk</v>
          </cell>
          <cell r="V15987">
            <v>4180.8</v>
          </cell>
        </row>
        <row r="15988">
          <cell r="A15988" t="str">
            <v>SYDDJURS</v>
          </cell>
          <cell r="C15988" t="str">
            <v>TELETAXI</v>
          </cell>
          <cell r="I15988" t="str">
            <v>EB</v>
          </cell>
          <cell r="V15988">
            <v>5662</v>
          </cell>
        </row>
        <row r="15989">
          <cell r="A15989" t="str">
            <v>SYDDJURS</v>
          </cell>
          <cell r="C15989" t="str">
            <v>TELETAXI</v>
          </cell>
          <cell r="I15989" t="str">
            <v>Ture</v>
          </cell>
          <cell r="V15989">
            <v>130</v>
          </cell>
        </row>
        <row r="15990">
          <cell r="A15990" t="str">
            <v>SYDDJURS</v>
          </cell>
          <cell r="C15990" t="str">
            <v>TELETAXI</v>
          </cell>
          <cell r="I15990" t="str">
            <v>Rejselængde</v>
          </cell>
          <cell r="V15990">
            <v>2263</v>
          </cell>
        </row>
        <row r="15991">
          <cell r="A15991" t="str">
            <v>SYDDJURS</v>
          </cell>
          <cell r="C15991" t="str">
            <v>TELETAXI</v>
          </cell>
          <cell r="I15991" t="str">
            <v>Passagerer</v>
          </cell>
          <cell r="V15991">
            <v>150</v>
          </cell>
        </row>
        <row r="15992">
          <cell r="A15992" t="str">
            <v>SYDDJURS</v>
          </cell>
          <cell r="C15992" t="str">
            <v>TELETAXI</v>
          </cell>
          <cell r="I15992" t="str">
            <v>Netto</v>
          </cell>
          <cell r="V15992">
            <v>3011.4400000000005</v>
          </cell>
        </row>
        <row r="15993">
          <cell r="A15993" t="str">
            <v>SYDDJURS</v>
          </cell>
          <cell r="C15993" t="str">
            <v>TELETAXI</v>
          </cell>
          <cell r="I15993" t="str">
            <v>Adm.omk</v>
          </cell>
          <cell r="V15993">
            <v>257.27999999999997</v>
          </cell>
        </row>
        <row r="15994">
          <cell r="A15994" t="str">
            <v>SYDDJURS</v>
          </cell>
          <cell r="C15994" t="str">
            <v>TELETAXI</v>
          </cell>
          <cell r="I15994" t="str">
            <v>EB</v>
          </cell>
          <cell r="V15994">
            <v>214</v>
          </cell>
        </row>
        <row r="15995">
          <cell r="A15995" t="str">
            <v>SYDDJURS</v>
          </cell>
          <cell r="C15995" t="str">
            <v>TELETAXI</v>
          </cell>
          <cell r="I15995" t="str">
            <v>Ture</v>
          </cell>
          <cell r="V15995">
            <v>8</v>
          </cell>
        </row>
        <row r="15996">
          <cell r="A15996" t="str">
            <v>SYDDJURS</v>
          </cell>
          <cell r="C15996" t="str">
            <v>TELETAXI</v>
          </cell>
          <cell r="I15996" t="str">
            <v>Rejselængde</v>
          </cell>
          <cell r="V15996">
            <v>109</v>
          </cell>
        </row>
        <row r="15997">
          <cell r="A15997" t="str">
            <v>SYDDJURS</v>
          </cell>
          <cell r="C15997" t="str">
            <v>TELETAXI</v>
          </cell>
          <cell r="I15997" t="str">
            <v>Passagerer</v>
          </cell>
          <cell r="V15997">
            <v>13</v>
          </cell>
        </row>
        <row r="15998">
          <cell r="A15998" t="str">
            <v>SYDDJURS</v>
          </cell>
          <cell r="C15998" t="str">
            <v>TELETAXI</v>
          </cell>
          <cell r="I15998" t="str">
            <v>Netto</v>
          </cell>
          <cell r="V15998">
            <v>960.4</v>
          </cell>
        </row>
        <row r="15999">
          <cell r="A15999" t="str">
            <v>SYDDJURS</v>
          </cell>
          <cell r="C15999" t="str">
            <v>TELETAXI</v>
          </cell>
          <cell r="I15999" t="str">
            <v>Adm.omk</v>
          </cell>
          <cell r="V15999">
            <v>96.47999999999999</v>
          </cell>
        </row>
        <row r="16000">
          <cell r="A16000" t="str">
            <v>SYDDJURS</v>
          </cell>
          <cell r="C16000" t="str">
            <v>TELETAXI</v>
          </cell>
          <cell r="I16000" t="str">
            <v>EB</v>
          </cell>
          <cell r="V16000">
            <v>112</v>
          </cell>
        </row>
        <row r="16001">
          <cell r="A16001" t="str">
            <v>SYDDJURS</v>
          </cell>
          <cell r="C16001" t="str">
            <v>TELETAXI</v>
          </cell>
          <cell r="I16001" t="str">
            <v>Ture</v>
          </cell>
          <cell r="V16001">
            <v>3</v>
          </cell>
        </row>
        <row r="16002">
          <cell r="A16002" t="str">
            <v>SYDDJURS</v>
          </cell>
          <cell r="C16002" t="str">
            <v>TELETAXI</v>
          </cell>
          <cell r="I16002" t="str">
            <v>Rejselængde</v>
          </cell>
          <cell r="V16002">
            <v>34</v>
          </cell>
        </row>
        <row r="16003">
          <cell r="A16003" t="str">
            <v>SYDDJURS</v>
          </cell>
          <cell r="C16003" t="str">
            <v>TELETAXI</v>
          </cell>
          <cell r="I16003" t="str">
            <v>Passagerer</v>
          </cell>
          <cell r="V16003">
            <v>3</v>
          </cell>
        </row>
        <row r="16004">
          <cell r="A16004" t="str">
            <v>SYDDJURS</v>
          </cell>
          <cell r="C16004" t="str">
            <v>TELETAXI</v>
          </cell>
          <cell r="I16004" t="str">
            <v>Netto</v>
          </cell>
          <cell r="V16004">
            <v>3167.85</v>
          </cell>
        </row>
        <row r="16005">
          <cell r="A16005" t="str">
            <v>SYDDJURS</v>
          </cell>
          <cell r="C16005" t="str">
            <v>TELETAXI</v>
          </cell>
          <cell r="I16005" t="str">
            <v>Adm.omk</v>
          </cell>
          <cell r="V16005">
            <v>321.60000000000002</v>
          </cell>
        </row>
        <row r="16006">
          <cell r="A16006" t="str">
            <v>SYDDJURS</v>
          </cell>
          <cell r="C16006" t="str">
            <v>TELETAXI</v>
          </cell>
          <cell r="I16006" t="str">
            <v>EB</v>
          </cell>
          <cell r="V16006">
            <v>34</v>
          </cell>
        </row>
        <row r="16007">
          <cell r="A16007" t="str">
            <v>SYDDJURS</v>
          </cell>
          <cell r="C16007" t="str">
            <v>TELETAXI</v>
          </cell>
          <cell r="I16007" t="str">
            <v>Ture</v>
          </cell>
          <cell r="V16007">
            <v>10</v>
          </cell>
        </row>
        <row r="16008">
          <cell r="A16008" t="str">
            <v>SYDDJURS</v>
          </cell>
          <cell r="C16008" t="str">
            <v>TELETAXI</v>
          </cell>
          <cell r="I16008" t="str">
            <v>Rejselængde</v>
          </cell>
          <cell r="V16008">
            <v>129</v>
          </cell>
        </row>
        <row r="16009">
          <cell r="A16009" t="str">
            <v>SYDDJURS</v>
          </cell>
          <cell r="C16009" t="str">
            <v>TELETAXI</v>
          </cell>
          <cell r="I16009" t="str">
            <v>Passagerer</v>
          </cell>
          <cell r="V16009">
            <v>12</v>
          </cell>
        </row>
        <row r="16010">
          <cell r="A16010" t="str">
            <v>SYDDJURS</v>
          </cell>
          <cell r="C16010" t="str">
            <v>TELETAXI</v>
          </cell>
          <cell r="I16010" t="str">
            <v>Netto</v>
          </cell>
          <cell r="V16010">
            <v>3554.9900000000002</v>
          </cell>
        </row>
        <row r="16011">
          <cell r="A16011" t="str">
            <v>SYDDJURS</v>
          </cell>
          <cell r="C16011" t="str">
            <v>TELETAXI</v>
          </cell>
          <cell r="I16011" t="str">
            <v>Adm.omk</v>
          </cell>
          <cell r="V16011">
            <v>225.11999999999998</v>
          </cell>
        </row>
        <row r="16012">
          <cell r="A16012" t="str">
            <v>SYDDJURS</v>
          </cell>
          <cell r="C16012" t="str">
            <v>TELETAXI</v>
          </cell>
          <cell r="I16012" t="str">
            <v>EB</v>
          </cell>
          <cell r="V16012">
            <v>280</v>
          </cell>
        </row>
        <row r="16013">
          <cell r="A16013" t="str">
            <v>SYDDJURS</v>
          </cell>
          <cell r="C16013" t="str">
            <v>TELETAXI</v>
          </cell>
          <cell r="I16013" t="str">
            <v>Ture</v>
          </cell>
          <cell r="V16013">
            <v>7</v>
          </cell>
        </row>
        <row r="16014">
          <cell r="A16014" t="str">
            <v>SYDDJURS</v>
          </cell>
          <cell r="C16014" t="str">
            <v>TELETAXI</v>
          </cell>
          <cell r="I16014" t="str">
            <v>Rejselængde</v>
          </cell>
          <cell r="V16014">
            <v>151</v>
          </cell>
        </row>
        <row r="16015">
          <cell r="A16015" t="str">
            <v>SYDDJURS</v>
          </cell>
          <cell r="C16015" t="str">
            <v>TELETAXI</v>
          </cell>
          <cell r="I16015" t="str">
            <v>Passagerer</v>
          </cell>
          <cell r="V16015">
            <v>12</v>
          </cell>
        </row>
        <row r="16016">
          <cell r="A16016" t="str">
            <v>SYDDJURS</v>
          </cell>
          <cell r="C16016" t="str">
            <v>TELETAXI</v>
          </cell>
          <cell r="I16016" t="str">
            <v>Netto</v>
          </cell>
          <cell r="V16016">
            <v>22026.82</v>
          </cell>
        </row>
        <row r="16017">
          <cell r="A16017" t="str">
            <v>SYDDJURS</v>
          </cell>
          <cell r="C16017" t="str">
            <v>TELETAXI</v>
          </cell>
          <cell r="I16017" t="str">
            <v>Adm.omk</v>
          </cell>
          <cell r="V16017">
            <v>2637.1200000000003</v>
          </cell>
        </row>
        <row r="16018">
          <cell r="A16018" t="str">
            <v>SYDDJURS</v>
          </cell>
          <cell r="C16018" t="str">
            <v>TELETAXI</v>
          </cell>
          <cell r="I16018" t="str">
            <v>EB</v>
          </cell>
          <cell r="V16018">
            <v>3354</v>
          </cell>
        </row>
        <row r="16019">
          <cell r="A16019" t="str">
            <v>SYDDJURS</v>
          </cell>
          <cell r="C16019" t="str">
            <v>TELETAXI</v>
          </cell>
          <cell r="I16019" t="str">
            <v>Ture</v>
          </cell>
          <cell r="V16019">
            <v>82</v>
          </cell>
        </row>
        <row r="16020">
          <cell r="A16020" t="str">
            <v>SYDDJURS</v>
          </cell>
          <cell r="C16020" t="str">
            <v>TELETAXI</v>
          </cell>
          <cell r="I16020" t="str">
            <v>Rejselængde</v>
          </cell>
          <cell r="V16020">
            <v>1462</v>
          </cell>
        </row>
        <row r="16021">
          <cell r="A16021" t="str">
            <v>SYDDJURS</v>
          </cell>
          <cell r="C16021" t="str">
            <v>TELETAXI</v>
          </cell>
          <cell r="I16021" t="str">
            <v>Passagerer</v>
          </cell>
          <cell r="V16021">
            <v>98</v>
          </cell>
        </row>
        <row r="16022">
          <cell r="A16022" t="str">
            <v>SYDDJURS</v>
          </cell>
          <cell r="C16022" t="str">
            <v>TELETAXI</v>
          </cell>
          <cell r="I16022" t="str">
            <v>Netto</v>
          </cell>
          <cell r="V16022">
            <v>187785.40999999997</v>
          </cell>
        </row>
        <row r="16023">
          <cell r="A16023" t="str">
            <v>SYDDJURS</v>
          </cell>
          <cell r="C16023" t="str">
            <v>TELETAXI</v>
          </cell>
          <cell r="I16023" t="str">
            <v>Adm.omk</v>
          </cell>
          <cell r="V16023">
            <v>17302.080000000002</v>
          </cell>
        </row>
        <row r="16024">
          <cell r="A16024" t="str">
            <v>SYDDJURS</v>
          </cell>
          <cell r="C16024" t="str">
            <v>TELETAXI</v>
          </cell>
          <cell r="I16024" t="str">
            <v>EB</v>
          </cell>
          <cell r="V16024">
            <v>1802</v>
          </cell>
        </row>
        <row r="16025">
          <cell r="A16025" t="str">
            <v>SYDDJURS</v>
          </cell>
          <cell r="C16025" t="str">
            <v>TELETAXI</v>
          </cell>
          <cell r="I16025" t="str">
            <v>Ture</v>
          </cell>
          <cell r="V16025">
            <v>538</v>
          </cell>
        </row>
        <row r="16026">
          <cell r="A16026" t="str">
            <v>SYDDJURS</v>
          </cell>
          <cell r="C16026" t="str">
            <v>TELETAXI</v>
          </cell>
          <cell r="I16026" t="str">
            <v>Rejselængde</v>
          </cell>
          <cell r="V16026">
            <v>10234</v>
          </cell>
        </row>
        <row r="16027">
          <cell r="A16027" t="str">
            <v>SYDDJURS</v>
          </cell>
          <cell r="C16027" t="str">
            <v>TELETAXI</v>
          </cell>
          <cell r="I16027" t="str">
            <v>Passagerer</v>
          </cell>
          <cell r="V16027">
            <v>569</v>
          </cell>
        </row>
        <row r="16028">
          <cell r="A16028" t="str">
            <v>SYDDJURS</v>
          </cell>
          <cell r="C16028" t="str">
            <v>HANDICAP</v>
          </cell>
          <cell r="I16028" t="str">
            <v>Netto</v>
          </cell>
          <cell r="V16028">
            <v>2186.4499999999998</v>
          </cell>
        </row>
        <row r="16029">
          <cell r="A16029" t="str">
            <v>SYDDJURS</v>
          </cell>
          <cell r="C16029" t="str">
            <v>HANDICAP</v>
          </cell>
          <cell r="I16029" t="str">
            <v>Adm.omk</v>
          </cell>
          <cell r="V16029">
            <v>0</v>
          </cell>
        </row>
        <row r="16030">
          <cell r="A16030" t="str">
            <v>SYDDJURS</v>
          </cell>
          <cell r="C16030" t="str">
            <v>HANDICAP</v>
          </cell>
          <cell r="I16030" t="str">
            <v>EB</v>
          </cell>
          <cell r="V16030">
            <v>978</v>
          </cell>
        </row>
        <row r="16031">
          <cell r="A16031" t="str">
            <v>SYDDJURS</v>
          </cell>
          <cell r="C16031" t="str">
            <v>HANDICAP</v>
          </cell>
          <cell r="I16031" t="str">
            <v>Ture</v>
          </cell>
          <cell r="V16031">
            <v>2</v>
          </cell>
        </row>
        <row r="16032">
          <cell r="A16032" t="str">
            <v>SYDDJURS</v>
          </cell>
          <cell r="C16032" t="str">
            <v>HANDICAP</v>
          </cell>
          <cell r="I16032" t="str">
            <v>Rejselængde</v>
          </cell>
          <cell r="V16032">
            <v>204</v>
          </cell>
        </row>
        <row r="16033">
          <cell r="A16033" t="str">
            <v>SYDDJURS</v>
          </cell>
          <cell r="C16033" t="str">
            <v>HANDICAP</v>
          </cell>
          <cell r="I16033" t="str">
            <v>Passagerer</v>
          </cell>
          <cell r="V16033">
            <v>2</v>
          </cell>
        </row>
        <row r="16034">
          <cell r="A16034" t="str">
            <v>SYDDJURS</v>
          </cell>
          <cell r="C16034" t="str">
            <v>HANDICAP</v>
          </cell>
          <cell r="I16034" t="str">
            <v>Netto</v>
          </cell>
          <cell r="V16034">
            <v>929.24</v>
          </cell>
        </row>
        <row r="16035">
          <cell r="A16035" t="str">
            <v>SYDDJURS</v>
          </cell>
          <cell r="C16035" t="str">
            <v>HANDICAP</v>
          </cell>
          <cell r="I16035" t="str">
            <v>Adm.omk</v>
          </cell>
          <cell r="V16035">
            <v>0</v>
          </cell>
        </row>
        <row r="16036">
          <cell r="A16036" t="str">
            <v>SYDDJURS</v>
          </cell>
          <cell r="C16036" t="str">
            <v>HANDICAP</v>
          </cell>
          <cell r="I16036" t="str">
            <v>EB</v>
          </cell>
          <cell r="V16036">
            <v>376</v>
          </cell>
        </row>
        <row r="16037">
          <cell r="A16037" t="str">
            <v>SYDDJURS</v>
          </cell>
          <cell r="C16037" t="str">
            <v>HANDICAP</v>
          </cell>
          <cell r="I16037" t="str">
            <v>Ture</v>
          </cell>
          <cell r="V16037">
            <v>1</v>
          </cell>
        </row>
        <row r="16038">
          <cell r="A16038" t="str">
            <v>SYDDJURS</v>
          </cell>
          <cell r="C16038" t="str">
            <v>HANDICAP</v>
          </cell>
          <cell r="I16038" t="str">
            <v>Rejselængde</v>
          </cell>
          <cell r="V16038">
            <v>94</v>
          </cell>
        </row>
        <row r="16039">
          <cell r="A16039" t="str">
            <v>SYDDJURS</v>
          </cell>
          <cell r="C16039" t="str">
            <v>HANDICAP</v>
          </cell>
          <cell r="I16039" t="str">
            <v>Passagerer</v>
          </cell>
          <cell r="V16039">
            <v>1</v>
          </cell>
        </row>
        <row r="16040">
          <cell r="A16040" t="str">
            <v>SYDDJURS</v>
          </cell>
          <cell r="C16040" t="str">
            <v>HANDICAP</v>
          </cell>
          <cell r="I16040" t="str">
            <v>Netto</v>
          </cell>
          <cell r="V16040">
            <v>925.04</v>
          </cell>
        </row>
        <row r="16041">
          <cell r="A16041" t="str">
            <v>SYDDJURS</v>
          </cell>
          <cell r="C16041" t="str">
            <v>HANDICAP</v>
          </cell>
          <cell r="I16041" t="str">
            <v>Adm.omk</v>
          </cell>
          <cell r="V16041">
            <v>0</v>
          </cell>
        </row>
        <row r="16042">
          <cell r="A16042" t="str">
            <v>SYDDJURS</v>
          </cell>
          <cell r="C16042" t="str">
            <v>HANDICAP</v>
          </cell>
          <cell r="I16042" t="str">
            <v>EB</v>
          </cell>
          <cell r="V16042">
            <v>340</v>
          </cell>
        </row>
        <row r="16043">
          <cell r="A16043" t="str">
            <v>SYDDJURS</v>
          </cell>
          <cell r="C16043" t="str">
            <v>HANDICAP</v>
          </cell>
          <cell r="I16043" t="str">
            <v>Ture</v>
          </cell>
          <cell r="V16043">
            <v>1</v>
          </cell>
        </row>
        <row r="16044">
          <cell r="A16044" t="str">
            <v>SYDDJURS</v>
          </cell>
          <cell r="C16044" t="str">
            <v>HANDICAP</v>
          </cell>
          <cell r="I16044" t="str">
            <v>Rejselængde</v>
          </cell>
          <cell r="V16044">
            <v>85</v>
          </cell>
        </row>
        <row r="16045">
          <cell r="A16045" t="str">
            <v>SYDDJURS</v>
          </cell>
          <cell r="C16045" t="str">
            <v>HANDICAP</v>
          </cell>
          <cell r="I16045" t="str">
            <v>Passagerer</v>
          </cell>
          <cell r="V16045">
            <v>1</v>
          </cell>
        </row>
        <row r="16046">
          <cell r="A16046" t="str">
            <v>SYDDJURS</v>
          </cell>
          <cell r="C16046" t="str">
            <v>HANDICAP</v>
          </cell>
          <cell r="I16046" t="str">
            <v>Netto</v>
          </cell>
          <cell r="V16046">
            <v>817.62</v>
          </cell>
        </row>
        <row r="16047">
          <cell r="A16047" t="str">
            <v>SYDDJURS</v>
          </cell>
          <cell r="C16047" t="str">
            <v>HANDICAP</v>
          </cell>
          <cell r="I16047" t="str">
            <v>Adm.omk</v>
          </cell>
          <cell r="V16047">
            <v>0</v>
          </cell>
        </row>
        <row r="16048">
          <cell r="A16048" t="str">
            <v>SYDDJURS</v>
          </cell>
          <cell r="C16048" t="str">
            <v>HANDICAP</v>
          </cell>
          <cell r="I16048" t="str">
            <v>EB</v>
          </cell>
          <cell r="V16048">
            <v>340</v>
          </cell>
        </row>
        <row r="16049">
          <cell r="A16049" t="str">
            <v>SYDDJURS</v>
          </cell>
          <cell r="C16049" t="str">
            <v>HANDICAP</v>
          </cell>
          <cell r="I16049" t="str">
            <v>Ture</v>
          </cell>
          <cell r="V16049">
            <v>1</v>
          </cell>
        </row>
        <row r="16050">
          <cell r="A16050" t="str">
            <v>SYDDJURS</v>
          </cell>
          <cell r="C16050" t="str">
            <v>HANDICAP</v>
          </cell>
          <cell r="I16050" t="str">
            <v>Rejselængde</v>
          </cell>
          <cell r="V16050">
            <v>85</v>
          </cell>
        </row>
        <row r="16051">
          <cell r="A16051" t="str">
            <v>SYDDJURS</v>
          </cell>
          <cell r="C16051" t="str">
            <v>HANDICAP</v>
          </cell>
          <cell r="I16051" t="str">
            <v>Passagerer</v>
          </cell>
          <cell r="V16051">
            <v>1</v>
          </cell>
        </row>
        <row r="16052">
          <cell r="A16052" t="str">
            <v>SYDDJURS</v>
          </cell>
          <cell r="C16052" t="str">
            <v>HANDICAP</v>
          </cell>
          <cell r="I16052" t="str">
            <v>Netto</v>
          </cell>
          <cell r="V16052">
            <v>1813.42</v>
          </cell>
        </row>
        <row r="16053">
          <cell r="A16053" t="str">
            <v>SYDDJURS</v>
          </cell>
          <cell r="C16053" t="str">
            <v>HANDICAP</v>
          </cell>
          <cell r="I16053" t="str">
            <v>Adm.omk</v>
          </cell>
          <cell r="V16053">
            <v>0</v>
          </cell>
        </row>
        <row r="16054">
          <cell r="A16054" t="str">
            <v>SYDDJURS</v>
          </cell>
          <cell r="C16054" t="str">
            <v>HANDICAP</v>
          </cell>
          <cell r="I16054" t="str">
            <v>EB</v>
          </cell>
          <cell r="V16054">
            <v>1428</v>
          </cell>
        </row>
        <row r="16055">
          <cell r="A16055" t="str">
            <v>SYDDJURS</v>
          </cell>
          <cell r="C16055" t="str">
            <v>HANDICAP</v>
          </cell>
          <cell r="I16055" t="str">
            <v>Ture</v>
          </cell>
          <cell r="V16055">
            <v>3</v>
          </cell>
        </row>
        <row r="16056">
          <cell r="A16056" t="str">
            <v>SYDDJURS</v>
          </cell>
          <cell r="C16056" t="str">
            <v>HANDICAP</v>
          </cell>
          <cell r="I16056" t="str">
            <v>Rejselængde</v>
          </cell>
          <cell r="V16056">
            <v>318</v>
          </cell>
        </row>
        <row r="16057">
          <cell r="A16057" t="str">
            <v>SYDDJURS</v>
          </cell>
          <cell r="C16057" t="str">
            <v>HANDICAP</v>
          </cell>
          <cell r="I16057" t="str">
            <v>Passagerer</v>
          </cell>
          <cell r="V16057">
            <v>3</v>
          </cell>
        </row>
        <row r="16058">
          <cell r="A16058" t="str">
            <v>SYDDJURS</v>
          </cell>
          <cell r="C16058" t="str">
            <v>HANDICAP</v>
          </cell>
          <cell r="I16058" t="str">
            <v>Netto</v>
          </cell>
          <cell r="V16058">
            <v>3842.2799999999997</v>
          </cell>
        </row>
        <row r="16059">
          <cell r="A16059" t="str">
            <v>SYDDJURS</v>
          </cell>
          <cell r="C16059" t="str">
            <v>HANDICAP</v>
          </cell>
          <cell r="I16059" t="str">
            <v>Adm.omk</v>
          </cell>
          <cell r="V16059">
            <v>0</v>
          </cell>
        </row>
        <row r="16060">
          <cell r="A16060" t="str">
            <v>SYDDJURS</v>
          </cell>
          <cell r="C16060" t="str">
            <v>HANDICAP</v>
          </cell>
          <cell r="I16060" t="str">
            <v>EB</v>
          </cell>
          <cell r="V16060">
            <v>1860</v>
          </cell>
        </row>
        <row r="16061">
          <cell r="A16061" t="str">
            <v>SYDDJURS</v>
          </cell>
          <cell r="C16061" t="str">
            <v>HANDICAP</v>
          </cell>
          <cell r="I16061" t="str">
            <v>Ture</v>
          </cell>
          <cell r="V16061">
            <v>7</v>
          </cell>
        </row>
        <row r="16062">
          <cell r="A16062" t="str">
            <v>SYDDJURS</v>
          </cell>
          <cell r="C16062" t="str">
            <v>HANDICAP</v>
          </cell>
          <cell r="I16062" t="str">
            <v>Rejselængde</v>
          </cell>
          <cell r="V16062">
            <v>465</v>
          </cell>
        </row>
        <row r="16063">
          <cell r="A16063" t="str">
            <v>SYDDJURS</v>
          </cell>
          <cell r="C16063" t="str">
            <v>HANDICAP</v>
          </cell>
          <cell r="I16063" t="str">
            <v>Passagerer</v>
          </cell>
          <cell r="V16063">
            <v>7</v>
          </cell>
        </row>
        <row r="16064">
          <cell r="A16064" t="str">
            <v>SYDDJURS</v>
          </cell>
          <cell r="C16064" t="str">
            <v>HANDICAP</v>
          </cell>
          <cell r="I16064" t="str">
            <v>Netto</v>
          </cell>
          <cell r="V16064">
            <v>2256.7200000000003</v>
          </cell>
        </row>
        <row r="16065">
          <cell r="A16065" t="str">
            <v>SYDDJURS</v>
          </cell>
          <cell r="C16065" t="str">
            <v>HANDICAP</v>
          </cell>
          <cell r="I16065" t="str">
            <v>Adm.omk</v>
          </cell>
          <cell r="V16065">
            <v>0</v>
          </cell>
        </row>
        <row r="16066">
          <cell r="A16066" t="str">
            <v>SYDDJURS</v>
          </cell>
          <cell r="C16066" t="str">
            <v>HANDICAP</v>
          </cell>
          <cell r="I16066" t="str">
            <v>EB</v>
          </cell>
          <cell r="V16066">
            <v>928</v>
          </cell>
        </row>
        <row r="16067">
          <cell r="A16067" t="str">
            <v>SYDDJURS</v>
          </cell>
          <cell r="C16067" t="str">
            <v>HANDICAP</v>
          </cell>
          <cell r="I16067" t="str">
            <v>Ture</v>
          </cell>
          <cell r="V16067">
            <v>4</v>
          </cell>
        </row>
        <row r="16068">
          <cell r="A16068" t="str">
            <v>SYDDJURS</v>
          </cell>
          <cell r="C16068" t="str">
            <v>HANDICAP</v>
          </cell>
          <cell r="I16068" t="str">
            <v>Rejselængde</v>
          </cell>
          <cell r="V16068">
            <v>232</v>
          </cell>
        </row>
        <row r="16069">
          <cell r="A16069" t="str">
            <v>SYDDJURS</v>
          </cell>
          <cell r="C16069" t="str">
            <v>HANDICAP</v>
          </cell>
          <cell r="I16069" t="str">
            <v>Passagerer</v>
          </cell>
          <cell r="V16069">
            <v>4</v>
          </cell>
        </row>
        <row r="16070">
          <cell r="A16070" t="str">
            <v>SYDDJURS</v>
          </cell>
          <cell r="C16070" t="str">
            <v>HANDICAP</v>
          </cell>
          <cell r="I16070" t="str">
            <v>Netto</v>
          </cell>
          <cell r="V16070">
            <v>908.78</v>
          </cell>
        </row>
        <row r="16071">
          <cell r="A16071" t="str">
            <v>SYDDJURS</v>
          </cell>
          <cell r="C16071" t="str">
            <v>HANDICAP</v>
          </cell>
          <cell r="I16071" t="str">
            <v>Adm.omk</v>
          </cell>
          <cell r="V16071">
            <v>0</v>
          </cell>
        </row>
        <row r="16072">
          <cell r="A16072" t="str">
            <v>SYDDJURS</v>
          </cell>
          <cell r="C16072" t="str">
            <v>HANDICAP</v>
          </cell>
          <cell r="I16072" t="str">
            <v>EB</v>
          </cell>
          <cell r="V16072">
            <v>472</v>
          </cell>
        </row>
        <row r="16073">
          <cell r="A16073" t="str">
            <v>SYDDJURS</v>
          </cell>
          <cell r="C16073" t="str">
            <v>HANDICAP</v>
          </cell>
          <cell r="I16073" t="str">
            <v>Ture</v>
          </cell>
          <cell r="V16073">
            <v>2</v>
          </cell>
        </row>
        <row r="16074">
          <cell r="A16074" t="str">
            <v>SYDDJURS</v>
          </cell>
          <cell r="C16074" t="str">
            <v>HANDICAP</v>
          </cell>
          <cell r="I16074" t="str">
            <v>Rejselængde</v>
          </cell>
          <cell r="V16074">
            <v>118</v>
          </cell>
        </row>
        <row r="16075">
          <cell r="A16075" t="str">
            <v>SYDDJURS</v>
          </cell>
          <cell r="C16075" t="str">
            <v>HANDICAP</v>
          </cell>
          <cell r="I16075" t="str">
            <v>Passagerer</v>
          </cell>
          <cell r="V16075">
            <v>2</v>
          </cell>
        </row>
        <row r="16076">
          <cell r="A16076" t="str">
            <v>VIBORG</v>
          </cell>
          <cell r="C16076" t="str">
            <v>HANDICAP</v>
          </cell>
          <cell r="I16076" t="str">
            <v>Netto</v>
          </cell>
          <cell r="V16076">
            <v>631.34</v>
          </cell>
        </row>
        <row r="16077">
          <cell r="A16077" t="str">
            <v>VIBORG</v>
          </cell>
          <cell r="C16077" t="str">
            <v>HANDICAP</v>
          </cell>
          <cell r="I16077" t="str">
            <v>Adm.omk</v>
          </cell>
          <cell r="V16077">
            <v>0</v>
          </cell>
        </row>
        <row r="16078">
          <cell r="A16078" t="str">
            <v>VIBORG</v>
          </cell>
          <cell r="C16078" t="str">
            <v>HANDICAP</v>
          </cell>
          <cell r="I16078" t="str">
            <v>EB</v>
          </cell>
          <cell r="V16078">
            <v>312</v>
          </cell>
        </row>
        <row r="16079">
          <cell r="A16079" t="str">
            <v>VIBORG</v>
          </cell>
          <cell r="C16079" t="str">
            <v>HANDICAP</v>
          </cell>
          <cell r="I16079" t="str">
            <v>Ture</v>
          </cell>
          <cell r="V16079">
            <v>1</v>
          </cell>
        </row>
        <row r="16080">
          <cell r="A16080" t="str">
            <v>VIBORG</v>
          </cell>
          <cell r="C16080" t="str">
            <v>HANDICAP</v>
          </cell>
          <cell r="I16080" t="str">
            <v>Rejselængde</v>
          </cell>
          <cell r="V16080">
            <v>78</v>
          </cell>
        </row>
        <row r="16081">
          <cell r="A16081" t="str">
            <v>VIBORG</v>
          </cell>
          <cell r="C16081" t="str">
            <v>HANDICAP</v>
          </cell>
          <cell r="I16081" t="str">
            <v>Passagerer</v>
          </cell>
          <cell r="V16081">
            <v>1</v>
          </cell>
        </row>
        <row r="16082">
          <cell r="A16082" t="str">
            <v>VIBORG</v>
          </cell>
          <cell r="C16082" t="str">
            <v>HANDICAP</v>
          </cell>
          <cell r="I16082" t="str">
            <v>Netto</v>
          </cell>
          <cell r="V16082">
            <v>6125.2500000000009</v>
          </cell>
        </row>
        <row r="16083">
          <cell r="A16083" t="str">
            <v>VIBORG</v>
          </cell>
          <cell r="C16083" t="str">
            <v>HANDICAP</v>
          </cell>
          <cell r="I16083" t="str">
            <v>Adm.omk</v>
          </cell>
          <cell r="V16083">
            <v>0</v>
          </cell>
        </row>
        <row r="16084">
          <cell r="A16084" t="str">
            <v>VIBORG</v>
          </cell>
          <cell r="C16084" t="str">
            <v>HANDICAP</v>
          </cell>
          <cell r="I16084" t="str">
            <v>EB</v>
          </cell>
          <cell r="V16084">
            <v>2062</v>
          </cell>
        </row>
        <row r="16085">
          <cell r="A16085" t="str">
            <v>VIBORG</v>
          </cell>
          <cell r="C16085" t="str">
            <v>HANDICAP</v>
          </cell>
          <cell r="I16085" t="str">
            <v>Ture</v>
          </cell>
          <cell r="V16085">
            <v>7</v>
          </cell>
        </row>
        <row r="16086">
          <cell r="A16086" t="str">
            <v>VIBORG</v>
          </cell>
          <cell r="C16086" t="str">
            <v>HANDICAP</v>
          </cell>
          <cell r="I16086" t="str">
            <v>Rejselængde</v>
          </cell>
          <cell r="V16086">
            <v>452</v>
          </cell>
        </row>
        <row r="16087">
          <cell r="A16087" t="str">
            <v>VIBORG</v>
          </cell>
          <cell r="C16087" t="str">
            <v>HANDICAP</v>
          </cell>
          <cell r="I16087" t="str">
            <v>Passagerer</v>
          </cell>
          <cell r="V16087">
            <v>9</v>
          </cell>
        </row>
        <row r="16088">
          <cell r="A16088" t="str">
            <v>VIBORG</v>
          </cell>
          <cell r="C16088" t="str">
            <v>HANDICAP</v>
          </cell>
          <cell r="I16088" t="str">
            <v>Netto</v>
          </cell>
          <cell r="V16088">
            <v>3073.83</v>
          </cell>
        </row>
        <row r="16089">
          <cell r="A16089" t="str">
            <v>VIBORG</v>
          </cell>
          <cell r="C16089" t="str">
            <v>HANDICAP</v>
          </cell>
          <cell r="I16089" t="str">
            <v>Adm.omk</v>
          </cell>
          <cell r="V16089">
            <v>0</v>
          </cell>
        </row>
        <row r="16090">
          <cell r="A16090" t="str">
            <v>VIBORG</v>
          </cell>
          <cell r="C16090" t="str">
            <v>HANDICAP</v>
          </cell>
          <cell r="I16090" t="str">
            <v>EB</v>
          </cell>
          <cell r="V16090">
            <v>1872</v>
          </cell>
        </row>
        <row r="16091">
          <cell r="A16091" t="str">
            <v>VIBORG</v>
          </cell>
          <cell r="C16091" t="str">
            <v>HANDICAP</v>
          </cell>
          <cell r="I16091" t="str">
            <v>Ture</v>
          </cell>
          <cell r="V16091">
            <v>6</v>
          </cell>
        </row>
        <row r="16092">
          <cell r="A16092" t="str">
            <v>VIBORG</v>
          </cell>
          <cell r="C16092" t="str">
            <v>HANDICAP</v>
          </cell>
          <cell r="I16092" t="str">
            <v>Rejselængde</v>
          </cell>
          <cell r="V16092">
            <v>468</v>
          </cell>
        </row>
        <row r="16093">
          <cell r="A16093" t="str">
            <v>VIBORG</v>
          </cell>
          <cell r="C16093" t="str">
            <v>HANDICAP</v>
          </cell>
          <cell r="I16093" t="str">
            <v>Passagerer</v>
          </cell>
          <cell r="V16093">
            <v>6</v>
          </cell>
        </row>
        <row r="16094">
          <cell r="A16094" t="str">
            <v>VIBORG</v>
          </cell>
          <cell r="C16094" t="str">
            <v>HANDICAP</v>
          </cell>
          <cell r="I16094" t="str">
            <v>Netto</v>
          </cell>
          <cell r="V16094">
            <v>32614.539999999997</v>
          </cell>
        </row>
        <row r="16095">
          <cell r="A16095" t="str">
            <v>VIBORG</v>
          </cell>
          <cell r="C16095" t="str">
            <v>HANDICAP</v>
          </cell>
          <cell r="I16095" t="str">
            <v>Adm.omk</v>
          </cell>
          <cell r="V16095">
            <v>0</v>
          </cell>
        </row>
        <row r="16096">
          <cell r="A16096" t="str">
            <v>VIBORG</v>
          </cell>
          <cell r="C16096" t="str">
            <v>HANDICAP</v>
          </cell>
          <cell r="I16096" t="str">
            <v>EB</v>
          </cell>
          <cell r="V16096">
            <v>11294</v>
          </cell>
        </row>
        <row r="16097">
          <cell r="A16097" t="str">
            <v>VIBORG</v>
          </cell>
          <cell r="C16097" t="str">
            <v>HANDICAP</v>
          </cell>
          <cell r="I16097" t="str">
            <v>Ture</v>
          </cell>
          <cell r="V16097">
            <v>40</v>
          </cell>
        </row>
        <row r="16098">
          <cell r="A16098" t="str">
            <v>VIBORG</v>
          </cell>
          <cell r="C16098" t="str">
            <v>HANDICAP</v>
          </cell>
          <cell r="I16098" t="str">
            <v>Rejselængde</v>
          </cell>
          <cell r="V16098">
            <v>2618</v>
          </cell>
        </row>
        <row r="16099">
          <cell r="A16099" t="str">
            <v>VIBORG</v>
          </cell>
          <cell r="C16099" t="str">
            <v>HANDICAP</v>
          </cell>
          <cell r="I16099" t="str">
            <v>Passagerer</v>
          </cell>
          <cell r="V16099">
            <v>45</v>
          </cell>
        </row>
        <row r="16100">
          <cell r="A16100" t="str">
            <v>VIBORG</v>
          </cell>
          <cell r="C16100" t="str">
            <v>HANDICAP</v>
          </cell>
          <cell r="I16100" t="str">
            <v>Netto</v>
          </cell>
          <cell r="V16100">
            <v>2295.73</v>
          </cell>
        </row>
        <row r="16101">
          <cell r="A16101" t="str">
            <v>VIBORG</v>
          </cell>
          <cell r="C16101" t="str">
            <v>HANDICAP</v>
          </cell>
          <cell r="I16101" t="str">
            <v>Adm.omk</v>
          </cell>
          <cell r="V16101">
            <v>0</v>
          </cell>
        </row>
        <row r="16102">
          <cell r="A16102" t="str">
            <v>VIBORG</v>
          </cell>
          <cell r="C16102" t="str">
            <v>HANDICAP</v>
          </cell>
          <cell r="I16102" t="str">
            <v>EB</v>
          </cell>
          <cell r="V16102">
            <v>1244</v>
          </cell>
        </row>
        <row r="16103">
          <cell r="A16103" t="str">
            <v>VIBORG</v>
          </cell>
          <cell r="C16103" t="str">
            <v>HANDICAP</v>
          </cell>
          <cell r="I16103" t="str">
            <v>Ture</v>
          </cell>
          <cell r="V16103">
            <v>4</v>
          </cell>
        </row>
        <row r="16104">
          <cell r="A16104" t="str">
            <v>VIBORG</v>
          </cell>
          <cell r="C16104" t="str">
            <v>HANDICAP</v>
          </cell>
          <cell r="I16104" t="str">
            <v>Rejselængde</v>
          </cell>
          <cell r="V16104">
            <v>311</v>
          </cell>
        </row>
        <row r="16105">
          <cell r="A16105" t="str">
            <v>VIBORG</v>
          </cell>
          <cell r="C16105" t="str">
            <v>HANDICAP</v>
          </cell>
          <cell r="I16105" t="str">
            <v>Passagerer</v>
          </cell>
          <cell r="V16105">
            <v>4</v>
          </cell>
        </row>
        <row r="16106">
          <cell r="A16106" t="str">
            <v>VIBORG</v>
          </cell>
          <cell r="C16106" t="str">
            <v>HANDICAP</v>
          </cell>
          <cell r="I16106" t="str">
            <v>Netto</v>
          </cell>
          <cell r="V16106">
            <v>908.08</v>
          </cell>
        </row>
        <row r="16107">
          <cell r="A16107" t="str">
            <v>VIBORG</v>
          </cell>
          <cell r="C16107" t="str">
            <v>HANDICAP</v>
          </cell>
          <cell r="I16107" t="str">
            <v>Adm.omk</v>
          </cell>
          <cell r="V16107">
            <v>0</v>
          </cell>
        </row>
        <row r="16108">
          <cell r="A16108" t="str">
            <v>VIBORG</v>
          </cell>
          <cell r="C16108" t="str">
            <v>HANDICAP</v>
          </cell>
          <cell r="I16108" t="str">
            <v>EB</v>
          </cell>
          <cell r="V16108">
            <v>0</v>
          </cell>
        </row>
        <row r="16109">
          <cell r="A16109" t="str">
            <v>VIBORG</v>
          </cell>
          <cell r="C16109" t="str">
            <v>HANDICAP</v>
          </cell>
          <cell r="I16109" t="str">
            <v>Ture</v>
          </cell>
          <cell r="V16109">
            <v>2</v>
          </cell>
        </row>
        <row r="16110">
          <cell r="A16110" t="str">
            <v>VIBORG</v>
          </cell>
          <cell r="C16110" t="str">
            <v>HANDICAP</v>
          </cell>
          <cell r="I16110" t="str">
            <v>Rejselængde</v>
          </cell>
          <cell r="V16110">
            <v>138</v>
          </cell>
        </row>
        <row r="16111">
          <cell r="A16111" t="str">
            <v>VIBORG</v>
          </cell>
          <cell r="C16111" t="str">
            <v>HANDICAP</v>
          </cell>
          <cell r="I16111" t="str">
            <v>Passagerer</v>
          </cell>
          <cell r="V16111">
            <v>2</v>
          </cell>
        </row>
        <row r="16112">
          <cell r="A16112" t="str">
            <v>VIBORG</v>
          </cell>
          <cell r="C16112" t="str">
            <v>HANDICAP</v>
          </cell>
          <cell r="I16112" t="str">
            <v>Netto</v>
          </cell>
          <cell r="V16112">
            <v>35240.620000000003</v>
          </cell>
        </row>
        <row r="16113">
          <cell r="A16113" t="str">
            <v>VIBORG</v>
          </cell>
          <cell r="C16113" t="str">
            <v>HANDICAP</v>
          </cell>
          <cell r="I16113" t="str">
            <v>Adm.omk</v>
          </cell>
          <cell r="V16113">
            <v>0</v>
          </cell>
        </row>
        <row r="16114">
          <cell r="A16114" t="str">
            <v>VIBORG</v>
          </cell>
          <cell r="C16114" t="str">
            <v>HANDICAP</v>
          </cell>
          <cell r="I16114" t="str">
            <v>EB</v>
          </cell>
          <cell r="V16114">
            <v>8577</v>
          </cell>
        </row>
        <row r="16115">
          <cell r="A16115" t="str">
            <v>VIBORG</v>
          </cell>
          <cell r="C16115" t="str">
            <v>HANDICAP</v>
          </cell>
          <cell r="I16115" t="str">
            <v>Ture</v>
          </cell>
          <cell r="V16115">
            <v>34</v>
          </cell>
        </row>
        <row r="16116">
          <cell r="A16116" t="str">
            <v>VIBORG</v>
          </cell>
          <cell r="C16116" t="str">
            <v>HANDICAP</v>
          </cell>
          <cell r="I16116" t="str">
            <v>Rejselængde</v>
          </cell>
          <cell r="V16116">
            <v>2001</v>
          </cell>
        </row>
        <row r="16117">
          <cell r="A16117" t="str">
            <v>VIBORG</v>
          </cell>
          <cell r="C16117" t="str">
            <v>HANDICAP</v>
          </cell>
          <cell r="I16117" t="str">
            <v>Passagerer</v>
          </cell>
          <cell r="V16117">
            <v>40</v>
          </cell>
        </row>
        <row r="16118">
          <cell r="A16118" t="str">
            <v>VIBORG</v>
          </cell>
          <cell r="C16118" t="str">
            <v>HANDICAP</v>
          </cell>
          <cell r="I16118" t="str">
            <v>Netto</v>
          </cell>
          <cell r="V16118">
            <v>11033.990000000002</v>
          </cell>
        </row>
        <row r="16119">
          <cell r="A16119" t="str">
            <v>VIBORG</v>
          </cell>
          <cell r="C16119" t="str">
            <v>HANDICAP</v>
          </cell>
          <cell r="I16119" t="str">
            <v>Adm.omk</v>
          </cell>
          <cell r="V16119">
            <v>0</v>
          </cell>
        </row>
        <row r="16120">
          <cell r="A16120" t="str">
            <v>VIBORG</v>
          </cell>
          <cell r="C16120" t="str">
            <v>HANDICAP</v>
          </cell>
          <cell r="I16120" t="str">
            <v>EB</v>
          </cell>
          <cell r="V16120">
            <v>5556</v>
          </cell>
        </row>
        <row r="16121">
          <cell r="A16121" t="str">
            <v>VIBORG</v>
          </cell>
          <cell r="C16121" t="str">
            <v>HANDICAP</v>
          </cell>
          <cell r="I16121" t="str">
            <v>Ture</v>
          </cell>
          <cell r="V16121">
            <v>20</v>
          </cell>
        </row>
        <row r="16122">
          <cell r="A16122" t="str">
            <v>VIBORG</v>
          </cell>
          <cell r="C16122" t="str">
            <v>HANDICAP</v>
          </cell>
          <cell r="I16122" t="str">
            <v>Rejselængde</v>
          </cell>
          <cell r="V16122">
            <v>1297</v>
          </cell>
        </row>
        <row r="16123">
          <cell r="A16123" t="str">
            <v>VIBORG</v>
          </cell>
          <cell r="C16123" t="str">
            <v>HANDICAP</v>
          </cell>
          <cell r="I16123" t="str">
            <v>Passagerer</v>
          </cell>
          <cell r="V16123">
            <v>23</v>
          </cell>
        </row>
        <row r="16124">
          <cell r="A16124" t="str">
            <v>VIBORG</v>
          </cell>
          <cell r="C16124" t="str">
            <v>HANDICAP</v>
          </cell>
          <cell r="I16124" t="str">
            <v>Netto</v>
          </cell>
          <cell r="V16124">
            <v>12777.4</v>
          </cell>
        </row>
        <row r="16125">
          <cell r="A16125" t="str">
            <v>VIBORG</v>
          </cell>
          <cell r="C16125" t="str">
            <v>HANDICAP</v>
          </cell>
          <cell r="I16125" t="str">
            <v>Adm.omk</v>
          </cell>
          <cell r="V16125">
            <v>0</v>
          </cell>
        </row>
        <row r="16126">
          <cell r="A16126" t="str">
            <v>VIBORG</v>
          </cell>
          <cell r="C16126" t="str">
            <v>HANDICAP</v>
          </cell>
          <cell r="I16126" t="str">
            <v>EB</v>
          </cell>
          <cell r="V16126">
            <v>4706</v>
          </cell>
        </row>
        <row r="16127">
          <cell r="A16127" t="str">
            <v>VIBORG</v>
          </cell>
          <cell r="C16127" t="str">
            <v>HANDICAP</v>
          </cell>
          <cell r="I16127" t="str">
            <v>Ture</v>
          </cell>
          <cell r="V16127">
            <v>17</v>
          </cell>
        </row>
        <row r="16128">
          <cell r="A16128" t="str">
            <v>VIBORG</v>
          </cell>
          <cell r="C16128" t="str">
            <v>HANDICAP</v>
          </cell>
          <cell r="I16128" t="str">
            <v>Rejselængde</v>
          </cell>
          <cell r="V16128">
            <v>961</v>
          </cell>
        </row>
        <row r="16129">
          <cell r="A16129" t="str">
            <v>VIBORG</v>
          </cell>
          <cell r="C16129" t="str">
            <v>HANDICAP</v>
          </cell>
          <cell r="I16129" t="str">
            <v>Passagerer</v>
          </cell>
          <cell r="V16129">
            <v>23</v>
          </cell>
        </row>
        <row r="16130">
          <cell r="A16130" t="str">
            <v>VIBORG</v>
          </cell>
          <cell r="C16130" t="str">
            <v>HANDICAP</v>
          </cell>
          <cell r="I16130" t="str">
            <v>Netto</v>
          </cell>
          <cell r="V16130">
            <v>19288.55</v>
          </cell>
        </row>
        <row r="16131">
          <cell r="A16131" t="str">
            <v>VIBORG</v>
          </cell>
          <cell r="C16131" t="str">
            <v>HANDICAP</v>
          </cell>
          <cell r="I16131" t="str">
            <v>Adm.omk</v>
          </cell>
          <cell r="V16131">
            <v>0</v>
          </cell>
        </row>
        <row r="16132">
          <cell r="A16132" t="str">
            <v>VIBORG</v>
          </cell>
          <cell r="C16132" t="str">
            <v>HANDICAP</v>
          </cell>
          <cell r="I16132" t="str">
            <v>EB</v>
          </cell>
          <cell r="V16132">
            <v>8584</v>
          </cell>
        </row>
        <row r="16133">
          <cell r="A16133" t="str">
            <v>VIBORG</v>
          </cell>
          <cell r="C16133" t="str">
            <v>HANDICAP</v>
          </cell>
          <cell r="I16133" t="str">
            <v>Ture</v>
          </cell>
          <cell r="V16133">
            <v>36</v>
          </cell>
        </row>
        <row r="16134">
          <cell r="A16134" t="str">
            <v>VIBORG</v>
          </cell>
          <cell r="C16134" t="str">
            <v>HANDICAP</v>
          </cell>
          <cell r="I16134" t="str">
            <v>Rejselængde</v>
          </cell>
          <cell r="V16134">
            <v>2026</v>
          </cell>
        </row>
        <row r="16135">
          <cell r="A16135" t="str">
            <v>VIBORG</v>
          </cell>
          <cell r="C16135" t="str">
            <v>HANDICAP</v>
          </cell>
          <cell r="I16135" t="str">
            <v>Passagerer</v>
          </cell>
          <cell r="V16135">
            <v>38</v>
          </cell>
        </row>
        <row r="16136">
          <cell r="A16136" t="str">
            <v>VIBORG</v>
          </cell>
          <cell r="C16136" t="str">
            <v>HANDICAP</v>
          </cell>
          <cell r="I16136" t="str">
            <v>Netto</v>
          </cell>
          <cell r="V16136">
            <v>4253.92</v>
          </cell>
        </row>
        <row r="16137">
          <cell r="A16137" t="str">
            <v>VIBORG</v>
          </cell>
          <cell r="C16137" t="str">
            <v>HANDICAP</v>
          </cell>
          <cell r="I16137" t="str">
            <v>Adm.omk</v>
          </cell>
          <cell r="V16137">
            <v>0</v>
          </cell>
        </row>
        <row r="16138">
          <cell r="A16138" t="str">
            <v>VIBORG</v>
          </cell>
          <cell r="C16138" t="str">
            <v>HANDICAP</v>
          </cell>
          <cell r="I16138" t="str">
            <v>EB</v>
          </cell>
          <cell r="V16138">
            <v>1812</v>
          </cell>
        </row>
        <row r="16139">
          <cell r="A16139" t="str">
            <v>VIBORG</v>
          </cell>
          <cell r="C16139" t="str">
            <v>HANDICAP</v>
          </cell>
          <cell r="I16139" t="str">
            <v>Ture</v>
          </cell>
          <cell r="V16139">
            <v>8</v>
          </cell>
        </row>
        <row r="16140">
          <cell r="A16140" t="str">
            <v>VIBORG</v>
          </cell>
          <cell r="C16140" t="str">
            <v>HANDICAP</v>
          </cell>
          <cell r="I16140" t="str">
            <v>Rejselængde</v>
          </cell>
          <cell r="V16140">
            <v>430</v>
          </cell>
        </row>
        <row r="16141">
          <cell r="A16141" t="str">
            <v>VIBORG</v>
          </cell>
          <cell r="C16141" t="str">
            <v>HANDICAP</v>
          </cell>
          <cell r="I16141" t="str">
            <v>Passagerer</v>
          </cell>
          <cell r="V16141">
            <v>10</v>
          </cell>
        </row>
        <row r="16142">
          <cell r="A16142" t="str">
            <v>VIBORG</v>
          </cell>
          <cell r="C16142" t="str">
            <v>HANDICAP</v>
          </cell>
          <cell r="I16142" t="str">
            <v>Netto</v>
          </cell>
          <cell r="V16142">
            <v>1376.0400000000002</v>
          </cell>
        </row>
        <row r="16143">
          <cell r="A16143" t="str">
            <v>VIBORG</v>
          </cell>
          <cell r="C16143" t="str">
            <v>HANDICAP</v>
          </cell>
          <cell r="I16143" t="str">
            <v>Adm.omk</v>
          </cell>
          <cell r="V16143">
            <v>0</v>
          </cell>
        </row>
        <row r="16144">
          <cell r="A16144" t="str">
            <v>VIBORG</v>
          </cell>
          <cell r="C16144" t="str">
            <v>HANDICAP</v>
          </cell>
          <cell r="I16144" t="str">
            <v>EB</v>
          </cell>
          <cell r="V16144">
            <v>3428</v>
          </cell>
        </row>
        <row r="16145">
          <cell r="A16145" t="str">
            <v>VIBORG</v>
          </cell>
          <cell r="C16145" t="str">
            <v>HANDICAP</v>
          </cell>
          <cell r="I16145" t="str">
            <v>Ture</v>
          </cell>
          <cell r="V16145">
            <v>3</v>
          </cell>
        </row>
        <row r="16146">
          <cell r="A16146" t="str">
            <v>VIBORG</v>
          </cell>
          <cell r="C16146" t="str">
            <v>HANDICAP</v>
          </cell>
          <cell r="I16146" t="str">
            <v>Rejselængde</v>
          </cell>
          <cell r="V16146">
            <v>476</v>
          </cell>
        </row>
        <row r="16147">
          <cell r="A16147" t="str">
            <v>VIBORG</v>
          </cell>
          <cell r="C16147" t="str">
            <v>HANDICAP</v>
          </cell>
          <cell r="I16147" t="str">
            <v>Passagerer</v>
          </cell>
          <cell r="V16147">
            <v>3</v>
          </cell>
        </row>
        <row r="16148">
          <cell r="A16148" t="str">
            <v>VIBORG</v>
          </cell>
          <cell r="C16148" t="str">
            <v>HANDICAP</v>
          </cell>
          <cell r="I16148" t="str">
            <v>Netto</v>
          </cell>
          <cell r="V16148">
            <v>935.23</v>
          </cell>
        </row>
        <row r="16149">
          <cell r="A16149" t="str">
            <v>VIBORG</v>
          </cell>
          <cell r="C16149" t="str">
            <v>HANDICAP</v>
          </cell>
          <cell r="I16149" t="str">
            <v>Adm.omk</v>
          </cell>
          <cell r="V16149">
            <v>0</v>
          </cell>
        </row>
        <row r="16150">
          <cell r="A16150" t="str">
            <v>VIBORG</v>
          </cell>
          <cell r="C16150" t="str">
            <v>HANDICAP</v>
          </cell>
          <cell r="I16150" t="str">
            <v>EB</v>
          </cell>
          <cell r="V16150">
            <v>360</v>
          </cell>
        </row>
        <row r="16151">
          <cell r="A16151" t="str">
            <v>VIBORG</v>
          </cell>
          <cell r="C16151" t="str">
            <v>HANDICAP</v>
          </cell>
          <cell r="I16151" t="str">
            <v>Ture</v>
          </cell>
          <cell r="V16151">
            <v>2</v>
          </cell>
        </row>
        <row r="16152">
          <cell r="A16152" t="str">
            <v>VIBORG</v>
          </cell>
          <cell r="C16152" t="str">
            <v>HANDICAP</v>
          </cell>
          <cell r="I16152" t="str">
            <v>Rejselængde</v>
          </cell>
          <cell r="V16152">
            <v>90</v>
          </cell>
        </row>
        <row r="16153">
          <cell r="A16153" t="str">
            <v>VIBORG</v>
          </cell>
          <cell r="C16153" t="str">
            <v>HANDICAP</v>
          </cell>
          <cell r="I16153" t="str">
            <v>Passagerer</v>
          </cell>
          <cell r="V16153">
            <v>2</v>
          </cell>
        </row>
        <row r="16154">
          <cell r="A16154" t="str">
            <v>VIBORG</v>
          </cell>
          <cell r="C16154" t="str">
            <v>HANDICAP</v>
          </cell>
          <cell r="I16154" t="str">
            <v>Netto</v>
          </cell>
          <cell r="V16154">
            <v>1851.65</v>
          </cell>
        </row>
        <row r="16155">
          <cell r="A16155" t="str">
            <v>VIBORG</v>
          </cell>
          <cell r="C16155" t="str">
            <v>HANDICAP</v>
          </cell>
          <cell r="I16155" t="str">
            <v>Adm.omk</v>
          </cell>
          <cell r="V16155">
            <v>0</v>
          </cell>
        </row>
        <row r="16156">
          <cell r="A16156" t="str">
            <v>VIBORG</v>
          </cell>
          <cell r="C16156" t="str">
            <v>HANDICAP</v>
          </cell>
          <cell r="I16156" t="str">
            <v>EB</v>
          </cell>
          <cell r="V16156">
            <v>864</v>
          </cell>
        </row>
        <row r="16157">
          <cell r="A16157" t="str">
            <v>VIBORG</v>
          </cell>
          <cell r="C16157" t="str">
            <v>HANDICAP</v>
          </cell>
          <cell r="I16157" t="str">
            <v>Ture</v>
          </cell>
          <cell r="V16157">
            <v>2</v>
          </cell>
        </row>
        <row r="16158">
          <cell r="A16158" t="str">
            <v>VIBORG</v>
          </cell>
          <cell r="C16158" t="str">
            <v>HANDICAP</v>
          </cell>
          <cell r="I16158" t="str">
            <v>Rejselængde</v>
          </cell>
          <cell r="V16158">
            <v>181</v>
          </cell>
        </row>
        <row r="16159">
          <cell r="A16159" t="str">
            <v>VIBORG</v>
          </cell>
          <cell r="C16159" t="str">
            <v>HANDICAP</v>
          </cell>
          <cell r="I16159" t="str">
            <v>Passagerer</v>
          </cell>
          <cell r="V16159">
            <v>3</v>
          </cell>
        </row>
        <row r="16160">
          <cell r="A16160" t="str">
            <v>VIBORG</v>
          </cell>
          <cell r="C16160" t="str">
            <v>HANDICAP</v>
          </cell>
          <cell r="I16160" t="str">
            <v>Netto</v>
          </cell>
          <cell r="V16160">
            <v>5712.6</v>
          </cell>
        </row>
        <row r="16161">
          <cell r="A16161" t="str">
            <v>VIBORG</v>
          </cell>
          <cell r="C16161" t="str">
            <v>HANDICAP</v>
          </cell>
          <cell r="I16161" t="str">
            <v>Adm.omk</v>
          </cell>
          <cell r="V16161">
            <v>0</v>
          </cell>
        </row>
        <row r="16162">
          <cell r="A16162" t="str">
            <v>VIBORG</v>
          </cell>
          <cell r="C16162" t="str">
            <v>HANDICAP</v>
          </cell>
          <cell r="I16162" t="str">
            <v>EB</v>
          </cell>
          <cell r="V16162">
            <v>2442</v>
          </cell>
        </row>
        <row r="16163">
          <cell r="A16163" t="str">
            <v>VIBORG</v>
          </cell>
          <cell r="C16163" t="str">
            <v>HANDICAP</v>
          </cell>
          <cell r="I16163" t="str">
            <v>Ture</v>
          </cell>
          <cell r="V16163">
            <v>5</v>
          </cell>
        </row>
        <row r="16164">
          <cell r="A16164" t="str">
            <v>VIBORG</v>
          </cell>
          <cell r="C16164" t="str">
            <v>HANDICAP</v>
          </cell>
          <cell r="I16164" t="str">
            <v>Rejselængde</v>
          </cell>
          <cell r="V16164">
            <v>453</v>
          </cell>
        </row>
        <row r="16165">
          <cell r="A16165" t="str">
            <v>VIBORG</v>
          </cell>
          <cell r="C16165" t="str">
            <v>HANDICAP</v>
          </cell>
          <cell r="I16165" t="str">
            <v>Passagerer</v>
          </cell>
          <cell r="V16165">
            <v>9</v>
          </cell>
        </row>
        <row r="16166">
          <cell r="A16166" t="str">
            <v>VIBORG</v>
          </cell>
          <cell r="C16166" t="str">
            <v>HANDICAP</v>
          </cell>
          <cell r="I16166" t="str">
            <v>Netto</v>
          </cell>
          <cell r="V16166">
            <v>724.66</v>
          </cell>
        </row>
        <row r="16167">
          <cell r="A16167" t="str">
            <v>VIBORG</v>
          </cell>
          <cell r="C16167" t="str">
            <v>HANDICAP</v>
          </cell>
          <cell r="I16167" t="str">
            <v>Adm.omk</v>
          </cell>
          <cell r="V16167">
            <v>0</v>
          </cell>
        </row>
        <row r="16168">
          <cell r="A16168" t="str">
            <v>VIBORG</v>
          </cell>
          <cell r="C16168" t="str">
            <v>HANDICAP</v>
          </cell>
          <cell r="I16168" t="str">
            <v>EB</v>
          </cell>
          <cell r="V16168">
            <v>535</v>
          </cell>
        </row>
        <row r="16169">
          <cell r="A16169" t="str">
            <v>VIBORG</v>
          </cell>
          <cell r="C16169" t="str">
            <v>HANDICAP</v>
          </cell>
          <cell r="I16169" t="str">
            <v>Ture</v>
          </cell>
          <cell r="V16169">
            <v>1</v>
          </cell>
        </row>
        <row r="16170">
          <cell r="A16170" t="str">
            <v>VIBORG</v>
          </cell>
          <cell r="C16170" t="str">
            <v>HANDICAP</v>
          </cell>
          <cell r="I16170" t="str">
            <v>Rejselængde</v>
          </cell>
          <cell r="V16170">
            <v>93</v>
          </cell>
        </row>
        <row r="16171">
          <cell r="A16171" t="str">
            <v>VIBORG</v>
          </cell>
          <cell r="C16171" t="str">
            <v>HANDICAP</v>
          </cell>
          <cell r="I16171" t="str">
            <v>Passagerer</v>
          </cell>
          <cell r="V16171">
            <v>2</v>
          </cell>
        </row>
        <row r="16172">
          <cell r="A16172" t="str">
            <v>VIBORG</v>
          </cell>
          <cell r="C16172" t="str">
            <v>HANDICAP</v>
          </cell>
          <cell r="I16172" t="str">
            <v>Netto</v>
          </cell>
          <cell r="V16172">
            <v>1456.92</v>
          </cell>
        </row>
        <row r="16173">
          <cell r="A16173" t="str">
            <v>VIBORG</v>
          </cell>
          <cell r="C16173" t="str">
            <v>HANDICAP</v>
          </cell>
          <cell r="I16173" t="str">
            <v>Adm.omk</v>
          </cell>
          <cell r="V16173">
            <v>0</v>
          </cell>
        </row>
        <row r="16174">
          <cell r="A16174" t="str">
            <v>VIBORG</v>
          </cell>
          <cell r="C16174" t="str">
            <v>HANDICAP</v>
          </cell>
          <cell r="I16174" t="str">
            <v>EB</v>
          </cell>
          <cell r="V16174">
            <v>834</v>
          </cell>
        </row>
        <row r="16175">
          <cell r="A16175" t="str">
            <v>VIBORG</v>
          </cell>
          <cell r="C16175" t="str">
            <v>HANDICAP</v>
          </cell>
          <cell r="I16175" t="str">
            <v>Ture</v>
          </cell>
          <cell r="V16175">
            <v>1</v>
          </cell>
        </row>
        <row r="16176">
          <cell r="A16176" t="str">
            <v>VIBORG</v>
          </cell>
          <cell r="C16176" t="str">
            <v>HANDICAP</v>
          </cell>
          <cell r="I16176" t="str">
            <v>Rejselængde</v>
          </cell>
          <cell r="V16176">
            <v>112</v>
          </cell>
        </row>
        <row r="16177">
          <cell r="A16177" t="str">
            <v>VIBORG</v>
          </cell>
          <cell r="C16177" t="str">
            <v>HANDICAP</v>
          </cell>
          <cell r="I16177" t="str">
            <v>Passagerer</v>
          </cell>
          <cell r="V16177">
            <v>2</v>
          </cell>
        </row>
        <row r="16178">
          <cell r="A16178" t="str">
            <v>VIBORG</v>
          </cell>
          <cell r="C16178" t="str">
            <v>HANDICAP</v>
          </cell>
          <cell r="I16178" t="str">
            <v>Netto</v>
          </cell>
          <cell r="V16178">
            <v>566.54999999999995</v>
          </cell>
        </row>
        <row r="16179">
          <cell r="A16179" t="str">
            <v>VIBORG</v>
          </cell>
          <cell r="C16179" t="str">
            <v>HANDICAP</v>
          </cell>
          <cell r="I16179" t="str">
            <v>Adm.omk</v>
          </cell>
          <cell r="V16179">
            <v>0</v>
          </cell>
        </row>
        <row r="16180">
          <cell r="A16180" t="str">
            <v>VIBORG</v>
          </cell>
          <cell r="C16180" t="str">
            <v>HANDICAP</v>
          </cell>
          <cell r="I16180" t="str">
            <v>EB</v>
          </cell>
          <cell r="V16180">
            <v>1263</v>
          </cell>
        </row>
        <row r="16181">
          <cell r="A16181" t="str">
            <v>VIBORG</v>
          </cell>
          <cell r="C16181" t="str">
            <v>HANDICAP</v>
          </cell>
          <cell r="I16181" t="str">
            <v>Ture</v>
          </cell>
          <cell r="V16181">
            <v>1</v>
          </cell>
        </row>
        <row r="16182">
          <cell r="A16182" t="str">
            <v>VIBORG</v>
          </cell>
          <cell r="C16182" t="str">
            <v>HANDICAP</v>
          </cell>
          <cell r="I16182" t="str">
            <v>Rejselængde</v>
          </cell>
          <cell r="V16182">
            <v>134</v>
          </cell>
        </row>
        <row r="16183">
          <cell r="A16183" t="str">
            <v>VIBORG</v>
          </cell>
          <cell r="C16183" t="str">
            <v>HANDICAP</v>
          </cell>
          <cell r="I16183" t="str">
            <v>Passagerer</v>
          </cell>
          <cell r="V16183">
            <v>2</v>
          </cell>
        </row>
        <row r="16184">
          <cell r="A16184" t="str">
            <v>VIBORG</v>
          </cell>
          <cell r="C16184" t="str">
            <v>HANDICAP</v>
          </cell>
          <cell r="I16184" t="str">
            <v>Netto</v>
          </cell>
          <cell r="V16184">
            <v>838.27</v>
          </cell>
        </row>
        <row r="16185">
          <cell r="A16185" t="str">
            <v>VIBORG</v>
          </cell>
          <cell r="C16185" t="str">
            <v>HANDICAP</v>
          </cell>
          <cell r="I16185" t="str">
            <v>Adm.omk</v>
          </cell>
          <cell r="V16185">
            <v>0</v>
          </cell>
        </row>
        <row r="16186">
          <cell r="A16186" t="str">
            <v>VIBORG</v>
          </cell>
          <cell r="C16186" t="str">
            <v>HANDICAP</v>
          </cell>
          <cell r="I16186" t="str">
            <v>EB</v>
          </cell>
          <cell r="V16186">
            <v>0</v>
          </cell>
        </row>
        <row r="16187">
          <cell r="A16187" t="str">
            <v>VIBORG</v>
          </cell>
          <cell r="C16187" t="str">
            <v>HANDICAP</v>
          </cell>
          <cell r="I16187" t="str">
            <v>Ture</v>
          </cell>
          <cell r="V16187">
            <v>2</v>
          </cell>
        </row>
        <row r="16188">
          <cell r="A16188" t="str">
            <v>VIBORG</v>
          </cell>
          <cell r="C16188" t="str">
            <v>HANDICAP</v>
          </cell>
          <cell r="I16188" t="str">
            <v>Rejselængde</v>
          </cell>
          <cell r="V16188">
            <v>20</v>
          </cell>
        </row>
        <row r="16189">
          <cell r="A16189" t="str">
            <v>VIBORG</v>
          </cell>
          <cell r="C16189" t="str">
            <v>HANDICAP</v>
          </cell>
          <cell r="I16189" t="str">
            <v>Passagerer</v>
          </cell>
          <cell r="V16189">
            <v>2</v>
          </cell>
        </row>
        <row r="16190">
          <cell r="A16190" t="str">
            <v>VIBORG</v>
          </cell>
          <cell r="C16190" t="str">
            <v>HANDICAP</v>
          </cell>
          <cell r="I16190" t="str">
            <v>Netto</v>
          </cell>
          <cell r="V16190">
            <v>539.1</v>
          </cell>
        </row>
        <row r="16191">
          <cell r="A16191" t="str">
            <v>VIBORG</v>
          </cell>
          <cell r="C16191" t="str">
            <v>HANDICAP</v>
          </cell>
          <cell r="I16191" t="str">
            <v>Adm.omk</v>
          </cell>
          <cell r="V16191">
            <v>0</v>
          </cell>
        </row>
        <row r="16192">
          <cell r="A16192" t="str">
            <v>VIBORG</v>
          </cell>
          <cell r="C16192" t="str">
            <v>HANDICAP</v>
          </cell>
          <cell r="I16192" t="str">
            <v>EB</v>
          </cell>
          <cell r="V16192">
            <v>0</v>
          </cell>
        </row>
        <row r="16193">
          <cell r="A16193" t="str">
            <v>VIBORG</v>
          </cell>
          <cell r="C16193" t="str">
            <v>HANDICAP</v>
          </cell>
          <cell r="I16193" t="str">
            <v>Ture</v>
          </cell>
          <cell r="V16193">
            <v>2</v>
          </cell>
        </row>
        <row r="16194">
          <cell r="A16194" t="str">
            <v>VIBORG</v>
          </cell>
          <cell r="C16194" t="str">
            <v>HANDICAP</v>
          </cell>
          <cell r="I16194" t="str">
            <v>Rejselængde</v>
          </cell>
          <cell r="V16194">
            <v>20</v>
          </cell>
        </row>
        <row r="16195">
          <cell r="A16195" t="str">
            <v>VIBORG</v>
          </cell>
          <cell r="C16195" t="str">
            <v>HANDICAP</v>
          </cell>
          <cell r="I16195" t="str">
            <v>Passagerer</v>
          </cell>
          <cell r="V16195">
            <v>2</v>
          </cell>
        </row>
        <row r="16196">
          <cell r="A16196" t="str">
            <v>VIBORG</v>
          </cell>
          <cell r="C16196" t="str">
            <v>HANDICAP</v>
          </cell>
          <cell r="I16196" t="str">
            <v>Netto</v>
          </cell>
          <cell r="V16196">
            <v>1753.48</v>
          </cell>
        </row>
        <row r="16197">
          <cell r="A16197" t="str">
            <v>VIBORG</v>
          </cell>
          <cell r="C16197" t="str">
            <v>HANDICAP</v>
          </cell>
          <cell r="I16197" t="str">
            <v>Adm.omk</v>
          </cell>
          <cell r="V16197">
            <v>0</v>
          </cell>
        </row>
        <row r="16198">
          <cell r="A16198" t="str">
            <v>VIBORG</v>
          </cell>
          <cell r="C16198" t="str">
            <v>HANDICAP</v>
          </cell>
          <cell r="I16198" t="str">
            <v>EB</v>
          </cell>
          <cell r="V16198">
            <v>164</v>
          </cell>
        </row>
        <row r="16199">
          <cell r="A16199" t="str">
            <v>VIBORG</v>
          </cell>
          <cell r="C16199" t="str">
            <v>HANDICAP</v>
          </cell>
          <cell r="I16199" t="str">
            <v>Ture</v>
          </cell>
          <cell r="V16199">
            <v>4</v>
          </cell>
        </row>
        <row r="16200">
          <cell r="A16200" t="str">
            <v>VIBORG</v>
          </cell>
          <cell r="C16200" t="str">
            <v>HANDICAP</v>
          </cell>
          <cell r="I16200" t="str">
            <v>Rejselængde</v>
          </cell>
          <cell r="V16200">
            <v>36</v>
          </cell>
        </row>
        <row r="16201">
          <cell r="A16201" t="str">
            <v>VIBORG</v>
          </cell>
          <cell r="C16201" t="str">
            <v>HANDICAP</v>
          </cell>
          <cell r="I16201" t="str">
            <v>Passagerer</v>
          </cell>
          <cell r="V16201">
            <v>4</v>
          </cell>
        </row>
        <row r="16202">
          <cell r="A16202" t="str">
            <v>VIBORG</v>
          </cell>
          <cell r="C16202" t="str">
            <v>HANDICAP</v>
          </cell>
          <cell r="I16202" t="str">
            <v>Netto</v>
          </cell>
          <cell r="V16202">
            <v>6576.8399999999992</v>
          </cell>
        </row>
        <row r="16203">
          <cell r="A16203" t="str">
            <v>VIBORG</v>
          </cell>
          <cell r="C16203" t="str">
            <v>HANDICAP</v>
          </cell>
          <cell r="I16203" t="str">
            <v>Adm.omk</v>
          </cell>
          <cell r="V16203">
            <v>0</v>
          </cell>
        </row>
        <row r="16204">
          <cell r="A16204" t="str">
            <v>VIBORG</v>
          </cell>
          <cell r="C16204" t="str">
            <v>HANDICAP</v>
          </cell>
          <cell r="I16204" t="str">
            <v>EB</v>
          </cell>
          <cell r="V16204">
            <v>1921</v>
          </cell>
        </row>
        <row r="16205">
          <cell r="A16205" t="str">
            <v>VIBORG</v>
          </cell>
          <cell r="C16205" t="str">
            <v>HANDICAP</v>
          </cell>
          <cell r="I16205" t="str">
            <v>Ture</v>
          </cell>
          <cell r="V16205">
            <v>26</v>
          </cell>
        </row>
        <row r="16206">
          <cell r="A16206" t="str">
            <v>VIBORG</v>
          </cell>
          <cell r="C16206" t="str">
            <v>HANDICAP</v>
          </cell>
          <cell r="I16206" t="str">
            <v>Rejselængde</v>
          </cell>
          <cell r="V16206">
            <v>418</v>
          </cell>
        </row>
        <row r="16207">
          <cell r="A16207" t="str">
            <v>VIBORG</v>
          </cell>
          <cell r="C16207" t="str">
            <v>HANDICAP</v>
          </cell>
          <cell r="I16207" t="str">
            <v>Passagerer</v>
          </cell>
          <cell r="V16207">
            <v>31</v>
          </cell>
        </row>
        <row r="16208">
          <cell r="A16208" t="str">
            <v>VIBORG</v>
          </cell>
          <cell r="C16208" t="str">
            <v>HANDICAP</v>
          </cell>
          <cell r="I16208" t="str">
            <v>Netto</v>
          </cell>
          <cell r="V16208">
            <v>433.75</v>
          </cell>
        </row>
        <row r="16209">
          <cell r="A16209" t="str">
            <v>VIBORG</v>
          </cell>
          <cell r="C16209" t="str">
            <v>HANDICAP</v>
          </cell>
          <cell r="I16209" t="str">
            <v>Adm.omk</v>
          </cell>
          <cell r="V16209">
            <v>0</v>
          </cell>
        </row>
        <row r="16210">
          <cell r="A16210" t="str">
            <v>VIBORG</v>
          </cell>
          <cell r="C16210" t="str">
            <v>HANDICAP</v>
          </cell>
          <cell r="I16210" t="str">
            <v>EB</v>
          </cell>
          <cell r="V16210">
            <v>168</v>
          </cell>
        </row>
        <row r="16211">
          <cell r="A16211" t="str">
            <v>VIBORG</v>
          </cell>
          <cell r="C16211" t="str">
            <v>HANDICAP</v>
          </cell>
          <cell r="I16211" t="str">
            <v>Ture</v>
          </cell>
          <cell r="V16211">
            <v>1</v>
          </cell>
        </row>
        <row r="16212">
          <cell r="A16212" t="str">
            <v>VIBORG</v>
          </cell>
          <cell r="C16212" t="str">
            <v>HANDICAP</v>
          </cell>
          <cell r="I16212" t="str">
            <v>Rejselængde</v>
          </cell>
          <cell r="V16212">
            <v>42</v>
          </cell>
        </row>
        <row r="16213">
          <cell r="A16213" t="str">
            <v>VIBORG</v>
          </cell>
          <cell r="C16213" t="str">
            <v>HANDICAP</v>
          </cell>
          <cell r="I16213" t="str">
            <v>Passagerer</v>
          </cell>
          <cell r="V16213">
            <v>1</v>
          </cell>
        </row>
        <row r="16214">
          <cell r="A16214" t="str">
            <v>VIBORG</v>
          </cell>
          <cell r="C16214" t="str">
            <v>HANDICAP</v>
          </cell>
          <cell r="I16214" t="str">
            <v>Netto</v>
          </cell>
          <cell r="V16214">
            <v>15777.8</v>
          </cell>
        </row>
        <row r="16215">
          <cell r="A16215" t="str">
            <v>VIBORG</v>
          </cell>
          <cell r="C16215" t="str">
            <v>HANDICAP</v>
          </cell>
          <cell r="I16215" t="str">
            <v>Adm.omk</v>
          </cell>
          <cell r="V16215">
            <v>0</v>
          </cell>
        </row>
        <row r="16216">
          <cell r="A16216" t="str">
            <v>VIBORG</v>
          </cell>
          <cell r="C16216" t="str">
            <v>HANDICAP</v>
          </cell>
          <cell r="I16216" t="str">
            <v>EB</v>
          </cell>
          <cell r="V16216">
            <v>4678</v>
          </cell>
        </row>
        <row r="16217">
          <cell r="A16217" t="str">
            <v>VIBORG</v>
          </cell>
          <cell r="C16217" t="str">
            <v>HANDICAP</v>
          </cell>
          <cell r="I16217" t="str">
            <v>Ture</v>
          </cell>
          <cell r="V16217">
            <v>29</v>
          </cell>
        </row>
        <row r="16218">
          <cell r="A16218" t="str">
            <v>VIBORG</v>
          </cell>
          <cell r="C16218" t="str">
            <v>HANDICAP</v>
          </cell>
          <cell r="I16218" t="str">
            <v>Rejselængde</v>
          </cell>
          <cell r="V16218">
            <v>1151</v>
          </cell>
        </row>
        <row r="16219">
          <cell r="A16219" t="str">
            <v>VIBORG</v>
          </cell>
          <cell r="C16219" t="str">
            <v>HANDICAP</v>
          </cell>
          <cell r="I16219" t="str">
            <v>Passagerer</v>
          </cell>
          <cell r="V16219">
            <v>30</v>
          </cell>
        </row>
        <row r="16220">
          <cell r="A16220" t="str">
            <v>VIBORG</v>
          </cell>
          <cell r="C16220" t="str">
            <v>HANDICAP</v>
          </cell>
          <cell r="I16220" t="str">
            <v>Netto</v>
          </cell>
          <cell r="V16220">
            <v>567.1</v>
          </cell>
        </row>
        <row r="16221">
          <cell r="A16221" t="str">
            <v>VIBORG</v>
          </cell>
          <cell r="C16221" t="str">
            <v>HANDICAP</v>
          </cell>
          <cell r="I16221" t="str">
            <v>Adm.omk</v>
          </cell>
          <cell r="V16221">
            <v>0</v>
          </cell>
        </row>
        <row r="16222">
          <cell r="A16222" t="str">
            <v>VIBORG</v>
          </cell>
          <cell r="C16222" t="str">
            <v>HANDICAP</v>
          </cell>
          <cell r="I16222" t="str">
            <v>EB</v>
          </cell>
          <cell r="V16222">
            <v>124</v>
          </cell>
        </row>
        <row r="16223">
          <cell r="A16223" t="str">
            <v>VIBORG</v>
          </cell>
          <cell r="C16223" t="str">
            <v>HANDICAP</v>
          </cell>
          <cell r="I16223" t="str">
            <v>Ture</v>
          </cell>
          <cell r="V16223">
            <v>1</v>
          </cell>
        </row>
        <row r="16224">
          <cell r="A16224" t="str">
            <v>VIBORG</v>
          </cell>
          <cell r="C16224" t="str">
            <v>HANDICAP</v>
          </cell>
          <cell r="I16224" t="str">
            <v>Rejselængde</v>
          </cell>
          <cell r="V16224">
            <v>31</v>
          </cell>
        </row>
        <row r="16225">
          <cell r="A16225" t="str">
            <v>VIBORG</v>
          </cell>
          <cell r="C16225" t="str">
            <v>HANDICAP</v>
          </cell>
          <cell r="I16225" t="str">
            <v>Passagerer</v>
          </cell>
          <cell r="V16225">
            <v>1</v>
          </cell>
        </row>
        <row r="16226">
          <cell r="A16226" t="str">
            <v>VIBORG</v>
          </cell>
          <cell r="C16226" t="str">
            <v>HANDICAP</v>
          </cell>
          <cell r="I16226" t="str">
            <v>Netto</v>
          </cell>
          <cell r="V16226">
            <v>1040.6600000000001</v>
          </cell>
        </row>
        <row r="16227">
          <cell r="A16227" t="str">
            <v>VIBORG</v>
          </cell>
          <cell r="C16227" t="str">
            <v>HANDICAP</v>
          </cell>
          <cell r="I16227" t="str">
            <v>Adm.omk</v>
          </cell>
          <cell r="V16227">
            <v>0</v>
          </cell>
        </row>
        <row r="16228">
          <cell r="A16228" t="str">
            <v>VIBORG</v>
          </cell>
          <cell r="C16228" t="str">
            <v>HANDICAP</v>
          </cell>
          <cell r="I16228" t="str">
            <v>EB</v>
          </cell>
          <cell r="V16228">
            <v>490</v>
          </cell>
        </row>
        <row r="16229">
          <cell r="A16229" t="str">
            <v>VIBORG</v>
          </cell>
          <cell r="C16229" t="str">
            <v>HANDICAP</v>
          </cell>
          <cell r="I16229" t="str">
            <v>Ture</v>
          </cell>
          <cell r="V16229">
            <v>3</v>
          </cell>
        </row>
        <row r="16230">
          <cell r="A16230" t="str">
            <v>VIBORG</v>
          </cell>
          <cell r="C16230" t="str">
            <v>HANDICAP</v>
          </cell>
          <cell r="I16230" t="str">
            <v>Rejselængde</v>
          </cell>
          <cell r="V16230">
            <v>106</v>
          </cell>
        </row>
        <row r="16231">
          <cell r="A16231" t="str">
            <v>VIBORG</v>
          </cell>
          <cell r="C16231" t="str">
            <v>HANDICAP</v>
          </cell>
          <cell r="I16231" t="str">
            <v>Passagerer</v>
          </cell>
          <cell r="V16231">
            <v>4</v>
          </cell>
        </row>
        <row r="16232">
          <cell r="A16232" t="str">
            <v>VIBORG</v>
          </cell>
          <cell r="C16232" t="str">
            <v>HANDICAP</v>
          </cell>
          <cell r="I16232" t="str">
            <v>Netto</v>
          </cell>
          <cell r="V16232">
            <v>3867.12</v>
          </cell>
        </row>
        <row r="16233">
          <cell r="A16233" t="str">
            <v>VIBORG</v>
          </cell>
          <cell r="C16233" t="str">
            <v>HANDICAP</v>
          </cell>
          <cell r="I16233" t="str">
            <v>Adm.omk</v>
          </cell>
          <cell r="V16233">
            <v>0</v>
          </cell>
        </row>
        <row r="16234">
          <cell r="A16234" t="str">
            <v>VIBORG</v>
          </cell>
          <cell r="C16234" t="str">
            <v>HANDICAP</v>
          </cell>
          <cell r="I16234" t="str">
            <v>EB</v>
          </cell>
          <cell r="V16234">
            <v>4376</v>
          </cell>
        </row>
        <row r="16235">
          <cell r="A16235" t="str">
            <v>VIBORG</v>
          </cell>
          <cell r="C16235" t="str">
            <v>HANDICAP</v>
          </cell>
          <cell r="I16235" t="str">
            <v>Ture</v>
          </cell>
          <cell r="V16235">
            <v>8</v>
          </cell>
        </row>
        <row r="16236">
          <cell r="A16236" t="str">
            <v>VIBORG</v>
          </cell>
          <cell r="C16236" t="str">
            <v>HANDICAP</v>
          </cell>
          <cell r="I16236" t="str">
            <v>Rejselængde</v>
          </cell>
          <cell r="V16236">
            <v>896</v>
          </cell>
        </row>
        <row r="16237">
          <cell r="A16237" t="str">
            <v>VIBORG</v>
          </cell>
          <cell r="C16237" t="str">
            <v>HANDICAP</v>
          </cell>
          <cell r="I16237" t="str">
            <v>Passagerer</v>
          </cell>
          <cell r="V16237">
            <v>8</v>
          </cell>
        </row>
        <row r="16238">
          <cell r="A16238" t="str">
            <v>VIBORG</v>
          </cell>
          <cell r="C16238" t="str">
            <v>HANDICAP</v>
          </cell>
          <cell r="I16238" t="str">
            <v>Netto</v>
          </cell>
          <cell r="V16238">
            <v>1323.73</v>
          </cell>
        </row>
        <row r="16239">
          <cell r="A16239" t="str">
            <v>VIBORG</v>
          </cell>
          <cell r="C16239" t="str">
            <v>HANDICAP</v>
          </cell>
          <cell r="I16239" t="str">
            <v>Adm.omk</v>
          </cell>
          <cell r="V16239">
            <v>0</v>
          </cell>
        </row>
        <row r="16240">
          <cell r="A16240" t="str">
            <v>VIBORG</v>
          </cell>
          <cell r="C16240" t="str">
            <v>HANDICAP</v>
          </cell>
          <cell r="I16240" t="str">
            <v>EB</v>
          </cell>
          <cell r="V16240">
            <v>478</v>
          </cell>
        </row>
        <row r="16241">
          <cell r="A16241" t="str">
            <v>VIBORG</v>
          </cell>
          <cell r="C16241" t="str">
            <v>HANDICAP</v>
          </cell>
          <cell r="I16241" t="str">
            <v>Ture</v>
          </cell>
          <cell r="V16241">
            <v>1</v>
          </cell>
        </row>
        <row r="16242">
          <cell r="A16242" t="str">
            <v>VIBORG</v>
          </cell>
          <cell r="C16242" t="str">
            <v>HANDICAP</v>
          </cell>
          <cell r="I16242" t="str">
            <v>Rejselængde</v>
          </cell>
          <cell r="V16242">
            <v>106</v>
          </cell>
        </row>
        <row r="16243">
          <cell r="A16243" t="str">
            <v>VIBORG</v>
          </cell>
          <cell r="C16243" t="str">
            <v>HANDICAP</v>
          </cell>
          <cell r="I16243" t="str">
            <v>Passagerer</v>
          </cell>
          <cell r="V16243">
            <v>1</v>
          </cell>
        </row>
        <row r="16244">
          <cell r="A16244" t="str">
            <v>VIBORG</v>
          </cell>
          <cell r="C16244" t="str">
            <v>HANDICAP</v>
          </cell>
          <cell r="I16244" t="str">
            <v>Netto</v>
          </cell>
          <cell r="V16244">
            <v>1100.26</v>
          </cell>
        </row>
        <row r="16245">
          <cell r="A16245" t="str">
            <v>VIBORG</v>
          </cell>
          <cell r="C16245" t="str">
            <v>HANDICAP</v>
          </cell>
          <cell r="I16245" t="str">
            <v>Adm.omk</v>
          </cell>
          <cell r="V16245">
            <v>0</v>
          </cell>
        </row>
        <row r="16246">
          <cell r="A16246" t="str">
            <v>VIBORG</v>
          </cell>
          <cell r="C16246" t="str">
            <v>HANDICAP</v>
          </cell>
          <cell r="I16246" t="str">
            <v>EB</v>
          </cell>
          <cell r="V16246">
            <v>680</v>
          </cell>
        </row>
        <row r="16247">
          <cell r="A16247" t="str">
            <v>VIBORG</v>
          </cell>
          <cell r="C16247" t="str">
            <v>HANDICAP</v>
          </cell>
          <cell r="I16247" t="str">
            <v>Ture</v>
          </cell>
          <cell r="V16247">
            <v>2</v>
          </cell>
        </row>
        <row r="16248">
          <cell r="A16248" t="str">
            <v>VIBORG</v>
          </cell>
          <cell r="C16248" t="str">
            <v>HANDICAP</v>
          </cell>
          <cell r="I16248" t="str">
            <v>Rejselængde</v>
          </cell>
          <cell r="V16248">
            <v>143</v>
          </cell>
        </row>
        <row r="16249">
          <cell r="A16249" t="str">
            <v>VIBORG</v>
          </cell>
          <cell r="C16249" t="str">
            <v>HANDICAP</v>
          </cell>
          <cell r="I16249" t="str">
            <v>Passagerer</v>
          </cell>
          <cell r="V16249">
            <v>2</v>
          </cell>
        </row>
        <row r="16250">
          <cell r="A16250" t="str">
            <v>VIBORG</v>
          </cell>
          <cell r="C16250" t="str">
            <v>HANDICAP</v>
          </cell>
          <cell r="I16250" t="str">
            <v>Netto</v>
          </cell>
          <cell r="V16250">
            <v>2508.08</v>
          </cell>
        </row>
        <row r="16251">
          <cell r="A16251" t="str">
            <v>VIBORG</v>
          </cell>
          <cell r="C16251" t="str">
            <v>HANDICAP</v>
          </cell>
          <cell r="I16251" t="str">
            <v>Adm.omk</v>
          </cell>
          <cell r="V16251">
            <v>0</v>
          </cell>
        </row>
        <row r="16252">
          <cell r="A16252" t="str">
            <v>VIBORG</v>
          </cell>
          <cell r="C16252" t="str">
            <v>HANDICAP</v>
          </cell>
          <cell r="I16252" t="str">
            <v>EB</v>
          </cell>
          <cell r="V16252">
            <v>738</v>
          </cell>
        </row>
        <row r="16253">
          <cell r="A16253" t="str">
            <v>VIBORG</v>
          </cell>
          <cell r="C16253" t="str">
            <v>HANDICAP</v>
          </cell>
          <cell r="I16253" t="str">
            <v>Ture</v>
          </cell>
          <cell r="V16253">
            <v>18</v>
          </cell>
        </row>
        <row r="16254">
          <cell r="A16254" t="str">
            <v>VIBORG</v>
          </cell>
          <cell r="C16254" t="str">
            <v>HANDICAP</v>
          </cell>
          <cell r="I16254" t="str">
            <v>Rejselængde</v>
          </cell>
          <cell r="V16254">
            <v>54</v>
          </cell>
        </row>
        <row r="16255">
          <cell r="A16255" t="str">
            <v>VIBORG</v>
          </cell>
          <cell r="C16255" t="str">
            <v>HANDICAP</v>
          </cell>
          <cell r="I16255" t="str">
            <v>Passagerer</v>
          </cell>
          <cell r="V16255">
            <v>18</v>
          </cell>
        </row>
        <row r="16256">
          <cell r="A16256" t="str">
            <v>VIBORG</v>
          </cell>
          <cell r="C16256" t="str">
            <v>HANDICAP</v>
          </cell>
          <cell r="I16256" t="str">
            <v>Netto</v>
          </cell>
          <cell r="V16256">
            <v>845.46</v>
          </cell>
        </row>
        <row r="16257">
          <cell r="A16257" t="str">
            <v>VIBORG</v>
          </cell>
          <cell r="C16257" t="str">
            <v>HANDICAP</v>
          </cell>
          <cell r="I16257" t="str">
            <v>Adm.omk</v>
          </cell>
          <cell r="V16257">
            <v>0</v>
          </cell>
        </row>
        <row r="16258">
          <cell r="A16258" t="str">
            <v>VIBORG</v>
          </cell>
          <cell r="C16258" t="str">
            <v>HANDICAP</v>
          </cell>
          <cell r="I16258" t="str">
            <v>EB</v>
          </cell>
          <cell r="V16258">
            <v>1606</v>
          </cell>
        </row>
        <row r="16259">
          <cell r="A16259" t="str">
            <v>VIBORG</v>
          </cell>
          <cell r="C16259" t="str">
            <v>HANDICAP</v>
          </cell>
          <cell r="I16259" t="str">
            <v>Ture</v>
          </cell>
          <cell r="V16259">
            <v>2</v>
          </cell>
        </row>
        <row r="16260">
          <cell r="A16260" t="str">
            <v>VIBORG</v>
          </cell>
          <cell r="C16260" t="str">
            <v>HANDICAP</v>
          </cell>
          <cell r="I16260" t="str">
            <v>Rejselængde</v>
          </cell>
          <cell r="V16260">
            <v>262</v>
          </cell>
        </row>
        <row r="16261">
          <cell r="A16261" t="str">
            <v>VIBORG</v>
          </cell>
          <cell r="C16261" t="str">
            <v>HANDICAP</v>
          </cell>
          <cell r="I16261" t="str">
            <v>Passagerer</v>
          </cell>
          <cell r="V16261">
            <v>2</v>
          </cell>
        </row>
        <row r="16262">
          <cell r="A16262" t="str">
            <v>VIBORG</v>
          </cell>
          <cell r="C16262" t="str">
            <v>HANDICAP</v>
          </cell>
          <cell r="I16262" t="str">
            <v>Netto</v>
          </cell>
          <cell r="V16262">
            <v>908.9</v>
          </cell>
        </row>
        <row r="16263">
          <cell r="A16263" t="str">
            <v>VIBORG</v>
          </cell>
          <cell r="C16263" t="str">
            <v>HANDICAP</v>
          </cell>
          <cell r="I16263" t="str">
            <v>Adm.omk</v>
          </cell>
          <cell r="V16263">
            <v>0</v>
          </cell>
        </row>
        <row r="16264">
          <cell r="A16264" t="str">
            <v>VIBORG</v>
          </cell>
          <cell r="C16264" t="str">
            <v>HANDICAP</v>
          </cell>
          <cell r="I16264" t="str">
            <v>EB</v>
          </cell>
          <cell r="V16264">
            <v>484</v>
          </cell>
        </row>
        <row r="16265">
          <cell r="A16265" t="str">
            <v>VIBORG</v>
          </cell>
          <cell r="C16265" t="str">
            <v>HANDICAP</v>
          </cell>
          <cell r="I16265" t="str">
            <v>Ture</v>
          </cell>
          <cell r="V16265">
            <v>1</v>
          </cell>
        </row>
        <row r="16266">
          <cell r="A16266" t="str">
            <v>VIBORG</v>
          </cell>
          <cell r="C16266" t="str">
            <v>HANDICAP</v>
          </cell>
          <cell r="I16266" t="str">
            <v>Rejselængde</v>
          </cell>
          <cell r="V16266">
            <v>107</v>
          </cell>
        </row>
        <row r="16267">
          <cell r="A16267" t="str">
            <v>VIBORG</v>
          </cell>
          <cell r="C16267" t="str">
            <v>HANDICAP</v>
          </cell>
          <cell r="I16267" t="str">
            <v>Passagerer</v>
          </cell>
          <cell r="V16267">
            <v>1</v>
          </cell>
        </row>
        <row r="16268">
          <cell r="A16268" t="str">
            <v>VIBORG</v>
          </cell>
          <cell r="C16268" t="str">
            <v>HANDICAP</v>
          </cell>
          <cell r="I16268" t="str">
            <v>Netto</v>
          </cell>
          <cell r="V16268">
            <v>-280.7</v>
          </cell>
        </row>
        <row r="16269">
          <cell r="A16269" t="str">
            <v>VIBORG</v>
          </cell>
          <cell r="C16269" t="str">
            <v>HANDICAP</v>
          </cell>
          <cell r="I16269" t="str">
            <v>Adm.omk</v>
          </cell>
          <cell r="V16269">
            <v>0</v>
          </cell>
        </row>
        <row r="16270">
          <cell r="A16270" t="str">
            <v>VIBORG</v>
          </cell>
          <cell r="C16270" t="str">
            <v>HANDICAP</v>
          </cell>
          <cell r="I16270" t="str">
            <v>EB</v>
          </cell>
          <cell r="V16270">
            <v>1414</v>
          </cell>
        </row>
        <row r="16271">
          <cell r="A16271" t="str">
            <v>VIBORG</v>
          </cell>
          <cell r="C16271" t="str">
            <v>HANDICAP</v>
          </cell>
          <cell r="I16271" t="str">
            <v>Ture</v>
          </cell>
          <cell r="V16271">
            <v>1</v>
          </cell>
        </row>
        <row r="16272">
          <cell r="A16272" t="str">
            <v>VIBORG</v>
          </cell>
          <cell r="C16272" t="str">
            <v>HANDICAP</v>
          </cell>
          <cell r="I16272" t="str">
            <v>Rejselængde</v>
          </cell>
          <cell r="V16272">
            <v>178</v>
          </cell>
        </row>
        <row r="16273">
          <cell r="A16273" t="str">
            <v>VIBORG</v>
          </cell>
          <cell r="C16273" t="str">
            <v>HANDICAP</v>
          </cell>
          <cell r="I16273" t="str">
            <v>Passagerer</v>
          </cell>
          <cell r="V16273">
            <v>1</v>
          </cell>
        </row>
        <row r="16274">
          <cell r="A16274" t="str">
            <v>VIBORG</v>
          </cell>
          <cell r="C16274" t="str">
            <v>HANDICAP</v>
          </cell>
          <cell r="I16274" t="str">
            <v>Netto</v>
          </cell>
          <cell r="V16274">
            <v>949.04</v>
          </cell>
        </row>
        <row r="16275">
          <cell r="A16275" t="str">
            <v>VIBORG</v>
          </cell>
          <cell r="C16275" t="str">
            <v>HANDICAP</v>
          </cell>
          <cell r="I16275" t="str">
            <v>Adm.omk</v>
          </cell>
          <cell r="V16275">
            <v>0</v>
          </cell>
        </row>
        <row r="16276">
          <cell r="A16276" t="str">
            <v>VIBORG</v>
          </cell>
          <cell r="C16276" t="str">
            <v>HANDICAP</v>
          </cell>
          <cell r="I16276" t="str">
            <v>EB</v>
          </cell>
          <cell r="V16276">
            <v>656</v>
          </cell>
        </row>
        <row r="16277">
          <cell r="A16277" t="str">
            <v>VIBORG</v>
          </cell>
          <cell r="C16277" t="str">
            <v>HANDICAP</v>
          </cell>
          <cell r="I16277" t="str">
            <v>Ture</v>
          </cell>
          <cell r="V16277">
            <v>1</v>
          </cell>
        </row>
        <row r="16278">
          <cell r="A16278" t="str">
            <v>VIBORG</v>
          </cell>
          <cell r="C16278" t="str">
            <v>HANDICAP</v>
          </cell>
          <cell r="I16278" t="str">
            <v>Rejselængde</v>
          </cell>
          <cell r="V16278">
            <v>82</v>
          </cell>
        </row>
        <row r="16279">
          <cell r="A16279" t="str">
            <v>VIBORG</v>
          </cell>
          <cell r="C16279" t="str">
            <v>HANDICAP</v>
          </cell>
          <cell r="I16279" t="str">
            <v>Passagerer</v>
          </cell>
          <cell r="V16279">
            <v>3</v>
          </cell>
        </row>
        <row r="16280">
          <cell r="A16280" t="str">
            <v>VIBORG</v>
          </cell>
          <cell r="C16280" t="str">
            <v>HANDICAP</v>
          </cell>
          <cell r="I16280" t="str">
            <v>Netto</v>
          </cell>
          <cell r="V16280">
            <v>2006.39</v>
          </cell>
        </row>
        <row r="16281">
          <cell r="A16281" t="str">
            <v>VIBORG</v>
          </cell>
          <cell r="C16281" t="str">
            <v>HANDICAP</v>
          </cell>
          <cell r="I16281" t="str">
            <v>Adm.omk</v>
          </cell>
          <cell r="V16281">
            <v>0</v>
          </cell>
        </row>
        <row r="16282">
          <cell r="A16282" t="str">
            <v>VIBORG</v>
          </cell>
          <cell r="C16282" t="str">
            <v>HANDICAP</v>
          </cell>
          <cell r="I16282" t="str">
            <v>EB</v>
          </cell>
          <cell r="V16282">
            <v>1666</v>
          </cell>
        </row>
        <row r="16283">
          <cell r="A16283" t="str">
            <v>VIBORG</v>
          </cell>
          <cell r="C16283" t="str">
            <v>HANDICAP</v>
          </cell>
          <cell r="I16283" t="str">
            <v>Ture</v>
          </cell>
          <cell r="V16283">
            <v>4</v>
          </cell>
        </row>
        <row r="16284">
          <cell r="A16284" t="str">
            <v>VIBORG</v>
          </cell>
          <cell r="C16284" t="str">
            <v>HANDICAP</v>
          </cell>
          <cell r="I16284" t="str">
            <v>Rejselængde</v>
          </cell>
          <cell r="V16284">
            <v>329</v>
          </cell>
        </row>
        <row r="16285">
          <cell r="A16285" t="str">
            <v>VIBORG</v>
          </cell>
          <cell r="C16285" t="str">
            <v>HANDICAP</v>
          </cell>
          <cell r="I16285" t="str">
            <v>Passagerer</v>
          </cell>
          <cell r="V16285">
            <v>6</v>
          </cell>
        </row>
        <row r="16286">
          <cell r="A16286" t="str">
            <v>VIBORG</v>
          </cell>
          <cell r="C16286" t="str">
            <v>HANDICAP</v>
          </cell>
          <cell r="I16286" t="str">
            <v>Netto</v>
          </cell>
          <cell r="V16286">
            <v>889.45</v>
          </cell>
        </row>
        <row r="16287">
          <cell r="A16287" t="str">
            <v>VIBORG</v>
          </cell>
          <cell r="C16287" t="str">
            <v>HANDICAP</v>
          </cell>
          <cell r="I16287" t="str">
            <v>Adm.omk</v>
          </cell>
          <cell r="V16287">
            <v>0</v>
          </cell>
        </row>
        <row r="16288">
          <cell r="A16288" t="str">
            <v>VIBORG</v>
          </cell>
          <cell r="C16288" t="str">
            <v>HANDICAP</v>
          </cell>
          <cell r="I16288" t="str">
            <v>EB</v>
          </cell>
          <cell r="V16288">
            <v>276</v>
          </cell>
        </row>
        <row r="16289">
          <cell r="A16289" t="str">
            <v>VIBORG</v>
          </cell>
          <cell r="C16289" t="str">
            <v>HANDICAP</v>
          </cell>
          <cell r="I16289" t="str">
            <v>Ture</v>
          </cell>
          <cell r="V16289">
            <v>1</v>
          </cell>
        </row>
        <row r="16290">
          <cell r="A16290" t="str">
            <v>VIBORG</v>
          </cell>
          <cell r="C16290" t="str">
            <v>HANDICAP</v>
          </cell>
          <cell r="I16290" t="str">
            <v>Rejselængde</v>
          </cell>
          <cell r="V16290">
            <v>69</v>
          </cell>
        </row>
        <row r="16291">
          <cell r="A16291" t="str">
            <v>VIBORG</v>
          </cell>
          <cell r="C16291" t="str">
            <v>HANDICAP</v>
          </cell>
          <cell r="I16291" t="str">
            <v>Passagerer</v>
          </cell>
          <cell r="V16291">
            <v>1</v>
          </cell>
        </row>
        <row r="16292">
          <cell r="A16292" t="str">
            <v>VIBORG</v>
          </cell>
          <cell r="C16292" t="str">
            <v>HANDICAP</v>
          </cell>
          <cell r="I16292" t="str">
            <v>Netto</v>
          </cell>
          <cell r="V16292">
            <v>861.47</v>
          </cell>
        </row>
        <row r="16293">
          <cell r="A16293" t="str">
            <v>VIBORG</v>
          </cell>
          <cell r="C16293" t="str">
            <v>HANDICAP</v>
          </cell>
          <cell r="I16293" t="str">
            <v>Adm.omk</v>
          </cell>
          <cell r="V16293">
            <v>0</v>
          </cell>
        </row>
        <row r="16294">
          <cell r="A16294" t="str">
            <v>VIBORG</v>
          </cell>
          <cell r="C16294" t="str">
            <v>HANDICAP</v>
          </cell>
          <cell r="I16294" t="str">
            <v>EB</v>
          </cell>
          <cell r="V16294">
            <v>0</v>
          </cell>
        </row>
        <row r="16295">
          <cell r="A16295" t="str">
            <v>VIBORG</v>
          </cell>
          <cell r="C16295" t="str">
            <v>HANDICAP</v>
          </cell>
          <cell r="I16295" t="str">
            <v>Ture</v>
          </cell>
          <cell r="V16295">
            <v>1</v>
          </cell>
        </row>
        <row r="16296">
          <cell r="A16296" t="str">
            <v>VIBORG</v>
          </cell>
          <cell r="C16296" t="str">
            <v>HANDICAP</v>
          </cell>
          <cell r="I16296" t="str">
            <v>Rejselængde</v>
          </cell>
          <cell r="V16296">
            <v>35</v>
          </cell>
        </row>
        <row r="16297">
          <cell r="A16297" t="str">
            <v>VIBORG</v>
          </cell>
          <cell r="C16297" t="str">
            <v>HANDICAP</v>
          </cell>
          <cell r="I16297" t="str">
            <v>Passagerer</v>
          </cell>
          <cell r="V16297">
            <v>1</v>
          </cell>
        </row>
        <row r="16298">
          <cell r="A16298" t="str">
            <v>VIBORG</v>
          </cell>
          <cell r="C16298" t="str">
            <v>HANDICAP</v>
          </cell>
          <cell r="I16298" t="str">
            <v>Netto</v>
          </cell>
          <cell r="V16298">
            <v>24836.29</v>
          </cell>
        </row>
        <row r="16299">
          <cell r="A16299" t="str">
            <v>VIBORG</v>
          </cell>
          <cell r="C16299" t="str">
            <v>HANDICAP</v>
          </cell>
          <cell r="I16299" t="str">
            <v>Adm.omk</v>
          </cell>
          <cell r="V16299">
            <v>0</v>
          </cell>
        </row>
        <row r="16300">
          <cell r="A16300" t="str">
            <v>VIBORG</v>
          </cell>
          <cell r="C16300" t="str">
            <v>HANDICAP</v>
          </cell>
          <cell r="I16300" t="str">
            <v>EB</v>
          </cell>
          <cell r="V16300">
            <v>5407</v>
          </cell>
        </row>
        <row r="16301">
          <cell r="A16301" t="str">
            <v>VIBORG</v>
          </cell>
          <cell r="C16301" t="str">
            <v>HANDICAP</v>
          </cell>
          <cell r="I16301" t="str">
            <v>Ture</v>
          </cell>
          <cell r="V16301">
            <v>28</v>
          </cell>
        </row>
        <row r="16302">
          <cell r="A16302" t="str">
            <v>VIBORG</v>
          </cell>
          <cell r="C16302" t="str">
            <v>HANDICAP</v>
          </cell>
          <cell r="I16302" t="str">
            <v>Rejselængde</v>
          </cell>
          <cell r="V16302">
            <v>1209</v>
          </cell>
        </row>
        <row r="16303">
          <cell r="A16303" t="str">
            <v>VIBORG</v>
          </cell>
          <cell r="C16303" t="str">
            <v>HANDICAP</v>
          </cell>
          <cell r="I16303" t="str">
            <v>Passagerer</v>
          </cell>
          <cell r="V16303">
            <v>34</v>
          </cell>
        </row>
        <row r="16304">
          <cell r="A16304" t="str">
            <v>VIBORG</v>
          </cell>
          <cell r="C16304" t="str">
            <v>HANDICAP</v>
          </cell>
          <cell r="I16304" t="str">
            <v>Netto</v>
          </cell>
          <cell r="V16304">
            <v>8835.84</v>
          </cell>
        </row>
        <row r="16305">
          <cell r="A16305" t="str">
            <v>VIBORG</v>
          </cell>
          <cell r="C16305" t="str">
            <v>HANDICAP</v>
          </cell>
          <cell r="I16305" t="str">
            <v>Adm.omk</v>
          </cell>
          <cell r="V16305">
            <v>0</v>
          </cell>
        </row>
        <row r="16306">
          <cell r="A16306" t="str">
            <v>VIBORG</v>
          </cell>
          <cell r="C16306" t="str">
            <v>HANDICAP</v>
          </cell>
          <cell r="I16306" t="str">
            <v>EB</v>
          </cell>
          <cell r="V16306">
            <v>3472</v>
          </cell>
        </row>
        <row r="16307">
          <cell r="A16307" t="str">
            <v>VIBORG</v>
          </cell>
          <cell r="C16307" t="str">
            <v>HANDICAP</v>
          </cell>
          <cell r="I16307" t="str">
            <v>Ture</v>
          </cell>
          <cell r="V16307">
            <v>20</v>
          </cell>
        </row>
        <row r="16308">
          <cell r="A16308" t="str">
            <v>VIBORG</v>
          </cell>
          <cell r="C16308" t="str">
            <v>HANDICAP</v>
          </cell>
          <cell r="I16308" t="str">
            <v>Rejselængde</v>
          </cell>
          <cell r="V16308">
            <v>821</v>
          </cell>
        </row>
        <row r="16309">
          <cell r="A16309" t="str">
            <v>VIBORG</v>
          </cell>
          <cell r="C16309" t="str">
            <v>HANDICAP</v>
          </cell>
          <cell r="I16309" t="str">
            <v>Passagerer</v>
          </cell>
          <cell r="V16309">
            <v>22</v>
          </cell>
        </row>
        <row r="16310">
          <cell r="A16310" t="str">
            <v>VIBORG</v>
          </cell>
          <cell r="C16310" t="str">
            <v>HANDICAP</v>
          </cell>
          <cell r="I16310" t="str">
            <v>Netto</v>
          </cell>
          <cell r="V16310">
            <v>9968.0400000000009</v>
          </cell>
        </row>
        <row r="16311">
          <cell r="A16311" t="str">
            <v>VIBORG</v>
          </cell>
          <cell r="C16311" t="str">
            <v>HANDICAP</v>
          </cell>
          <cell r="I16311" t="str">
            <v>Adm.omk</v>
          </cell>
          <cell r="V16311">
            <v>0</v>
          </cell>
        </row>
        <row r="16312">
          <cell r="A16312" t="str">
            <v>VIBORG</v>
          </cell>
          <cell r="C16312" t="str">
            <v>HANDICAP</v>
          </cell>
          <cell r="I16312" t="str">
            <v>EB</v>
          </cell>
          <cell r="V16312">
            <v>1888</v>
          </cell>
        </row>
        <row r="16313">
          <cell r="A16313" t="str">
            <v>VIBORG</v>
          </cell>
          <cell r="C16313" t="str">
            <v>HANDICAP</v>
          </cell>
          <cell r="I16313" t="str">
            <v>Ture</v>
          </cell>
          <cell r="V16313">
            <v>11</v>
          </cell>
        </row>
        <row r="16314">
          <cell r="A16314" t="str">
            <v>VIBORG</v>
          </cell>
          <cell r="C16314" t="str">
            <v>HANDICAP</v>
          </cell>
          <cell r="I16314" t="str">
            <v>Rejselængde</v>
          </cell>
          <cell r="V16314">
            <v>409</v>
          </cell>
        </row>
        <row r="16315">
          <cell r="A16315" t="str">
            <v>VIBORG</v>
          </cell>
          <cell r="C16315" t="str">
            <v>HANDICAP</v>
          </cell>
          <cell r="I16315" t="str">
            <v>Passagerer</v>
          </cell>
          <cell r="V16315">
            <v>14</v>
          </cell>
        </row>
        <row r="16316">
          <cell r="A16316" t="str">
            <v>VIBORG</v>
          </cell>
          <cell r="C16316" t="str">
            <v>HANDICAP</v>
          </cell>
          <cell r="I16316" t="str">
            <v>Netto</v>
          </cell>
          <cell r="V16316">
            <v>24195.979999999996</v>
          </cell>
        </row>
        <row r="16317">
          <cell r="A16317" t="str">
            <v>VIBORG</v>
          </cell>
          <cell r="C16317" t="str">
            <v>HANDICAP</v>
          </cell>
          <cell r="I16317" t="str">
            <v>Adm.omk</v>
          </cell>
          <cell r="V16317">
            <v>0</v>
          </cell>
        </row>
        <row r="16318">
          <cell r="A16318" t="str">
            <v>VIBORG</v>
          </cell>
          <cell r="C16318" t="str">
            <v>HANDICAP</v>
          </cell>
          <cell r="I16318" t="str">
            <v>EB</v>
          </cell>
          <cell r="V16318">
            <v>7519</v>
          </cell>
        </row>
        <row r="16319">
          <cell r="A16319" t="str">
            <v>VIBORG</v>
          </cell>
          <cell r="C16319" t="str">
            <v>HANDICAP</v>
          </cell>
          <cell r="I16319" t="str">
            <v>Ture</v>
          </cell>
          <cell r="V16319">
            <v>64</v>
          </cell>
        </row>
        <row r="16320">
          <cell r="A16320" t="str">
            <v>VIBORG</v>
          </cell>
          <cell r="C16320" t="str">
            <v>HANDICAP</v>
          </cell>
          <cell r="I16320" t="str">
            <v>Rejselængde</v>
          </cell>
          <cell r="V16320">
            <v>1841</v>
          </cell>
        </row>
        <row r="16321">
          <cell r="A16321" t="str">
            <v>VIBORG</v>
          </cell>
          <cell r="C16321" t="str">
            <v>HANDICAP</v>
          </cell>
          <cell r="I16321" t="str">
            <v>Passagerer</v>
          </cell>
          <cell r="V16321">
            <v>67</v>
          </cell>
        </row>
        <row r="16322">
          <cell r="A16322" t="str">
            <v>VIBORG</v>
          </cell>
          <cell r="C16322" t="str">
            <v>HANDICAP</v>
          </cell>
          <cell r="I16322" t="str">
            <v>Netto</v>
          </cell>
          <cell r="V16322">
            <v>235.52</v>
          </cell>
        </row>
        <row r="16323">
          <cell r="A16323" t="str">
            <v>VIBORG</v>
          </cell>
          <cell r="C16323" t="str">
            <v>HANDICAP</v>
          </cell>
          <cell r="I16323" t="str">
            <v>Adm.omk</v>
          </cell>
          <cell r="V16323">
            <v>0</v>
          </cell>
        </row>
        <row r="16324">
          <cell r="A16324" t="str">
            <v>VIBORG</v>
          </cell>
          <cell r="C16324" t="str">
            <v>HANDICAP</v>
          </cell>
          <cell r="I16324" t="str">
            <v>EB</v>
          </cell>
          <cell r="V16324">
            <v>60</v>
          </cell>
        </row>
        <row r="16325">
          <cell r="A16325" t="str">
            <v>VIBORG</v>
          </cell>
          <cell r="C16325" t="str">
            <v>HANDICAP</v>
          </cell>
          <cell r="I16325" t="str">
            <v>Ture</v>
          </cell>
          <cell r="V16325">
            <v>1</v>
          </cell>
        </row>
        <row r="16326">
          <cell r="A16326" t="str">
            <v>VIBORG</v>
          </cell>
          <cell r="C16326" t="str">
            <v>HANDICAP</v>
          </cell>
          <cell r="I16326" t="str">
            <v>Rejselængde</v>
          </cell>
          <cell r="V16326">
            <v>15</v>
          </cell>
        </row>
        <row r="16327">
          <cell r="A16327" t="str">
            <v>VIBORG</v>
          </cell>
          <cell r="C16327" t="str">
            <v>HANDICAP</v>
          </cell>
          <cell r="I16327" t="str">
            <v>Passagerer</v>
          </cell>
          <cell r="V16327">
            <v>1</v>
          </cell>
        </row>
        <row r="16328">
          <cell r="A16328" t="str">
            <v>VIBORG</v>
          </cell>
          <cell r="C16328" t="str">
            <v>HANDICAP</v>
          </cell>
          <cell r="I16328" t="str">
            <v>Netto</v>
          </cell>
          <cell r="V16328">
            <v>1566.1</v>
          </cell>
        </row>
        <row r="16329">
          <cell r="A16329" t="str">
            <v>VIBORG</v>
          </cell>
          <cell r="C16329" t="str">
            <v>HANDICAP</v>
          </cell>
          <cell r="I16329" t="str">
            <v>Adm.omk</v>
          </cell>
          <cell r="V16329">
            <v>0</v>
          </cell>
        </row>
        <row r="16330">
          <cell r="A16330" t="str">
            <v>VIBORG</v>
          </cell>
          <cell r="C16330" t="str">
            <v>HANDICAP</v>
          </cell>
          <cell r="I16330" t="str">
            <v>EB</v>
          </cell>
          <cell r="V16330">
            <v>1852</v>
          </cell>
        </row>
        <row r="16331">
          <cell r="A16331" t="str">
            <v>VIBORG</v>
          </cell>
          <cell r="C16331" t="str">
            <v>HANDICAP</v>
          </cell>
          <cell r="I16331" t="str">
            <v>Ture</v>
          </cell>
          <cell r="V16331">
            <v>2</v>
          </cell>
        </row>
        <row r="16332">
          <cell r="A16332" t="str">
            <v>VIBORG</v>
          </cell>
          <cell r="C16332" t="str">
            <v>HANDICAP</v>
          </cell>
          <cell r="I16332" t="str">
            <v>Rejselængde</v>
          </cell>
          <cell r="V16332">
            <v>251</v>
          </cell>
        </row>
        <row r="16333">
          <cell r="A16333" t="str">
            <v>VIBORG</v>
          </cell>
          <cell r="C16333" t="str">
            <v>HANDICAP</v>
          </cell>
          <cell r="I16333" t="str">
            <v>Passagerer</v>
          </cell>
          <cell r="V16333">
            <v>3</v>
          </cell>
        </row>
        <row r="16334">
          <cell r="A16334" t="str">
            <v>VIBORG</v>
          </cell>
          <cell r="C16334" t="str">
            <v>HANDICAP</v>
          </cell>
          <cell r="I16334" t="str">
            <v>Netto</v>
          </cell>
          <cell r="V16334">
            <v>2014.7</v>
          </cell>
        </row>
        <row r="16335">
          <cell r="A16335" t="str">
            <v>VIBORG</v>
          </cell>
          <cell r="C16335" t="str">
            <v>HANDICAP</v>
          </cell>
          <cell r="I16335" t="str">
            <v>Adm.omk</v>
          </cell>
          <cell r="V16335">
            <v>0</v>
          </cell>
        </row>
        <row r="16336">
          <cell r="A16336" t="str">
            <v>VIBORG</v>
          </cell>
          <cell r="C16336" t="str">
            <v>HANDICAP</v>
          </cell>
          <cell r="I16336" t="str">
            <v>EB</v>
          </cell>
          <cell r="V16336">
            <v>554</v>
          </cell>
        </row>
        <row r="16337">
          <cell r="A16337" t="str">
            <v>VIBORG</v>
          </cell>
          <cell r="C16337" t="str">
            <v>HANDICAP</v>
          </cell>
          <cell r="I16337" t="str">
            <v>Ture</v>
          </cell>
          <cell r="V16337">
            <v>3</v>
          </cell>
        </row>
        <row r="16338">
          <cell r="A16338" t="str">
            <v>VIBORG</v>
          </cell>
          <cell r="C16338" t="str">
            <v>HANDICAP</v>
          </cell>
          <cell r="I16338" t="str">
            <v>Rejselængde</v>
          </cell>
          <cell r="V16338">
            <v>119</v>
          </cell>
        </row>
        <row r="16339">
          <cell r="A16339" t="str">
            <v>VIBORG</v>
          </cell>
          <cell r="C16339" t="str">
            <v>HANDICAP</v>
          </cell>
          <cell r="I16339" t="str">
            <v>Passagerer</v>
          </cell>
          <cell r="V16339">
            <v>4</v>
          </cell>
        </row>
        <row r="16340">
          <cell r="A16340" t="str">
            <v>VIBORG</v>
          </cell>
          <cell r="C16340" t="str">
            <v>HANDICAP</v>
          </cell>
          <cell r="I16340" t="str">
            <v>Netto</v>
          </cell>
          <cell r="V16340">
            <v>2599.73</v>
          </cell>
        </row>
        <row r="16341">
          <cell r="A16341" t="str">
            <v>VIBORG</v>
          </cell>
          <cell r="C16341" t="str">
            <v>HANDICAP</v>
          </cell>
          <cell r="I16341" t="str">
            <v>Adm.omk</v>
          </cell>
          <cell r="V16341">
            <v>0</v>
          </cell>
        </row>
        <row r="16342">
          <cell r="A16342" t="str">
            <v>VIBORG</v>
          </cell>
          <cell r="C16342" t="str">
            <v>HANDICAP</v>
          </cell>
          <cell r="I16342" t="str">
            <v>EB</v>
          </cell>
          <cell r="V16342">
            <v>793</v>
          </cell>
        </row>
        <row r="16343">
          <cell r="A16343" t="str">
            <v>VIBORG</v>
          </cell>
          <cell r="C16343" t="str">
            <v>HANDICAP</v>
          </cell>
          <cell r="I16343" t="str">
            <v>Ture</v>
          </cell>
          <cell r="V16343">
            <v>5</v>
          </cell>
        </row>
        <row r="16344">
          <cell r="A16344" t="str">
            <v>VIBORG</v>
          </cell>
          <cell r="C16344" t="str">
            <v>HANDICAP</v>
          </cell>
          <cell r="I16344" t="str">
            <v>Rejselængde</v>
          </cell>
          <cell r="V16344">
            <v>155</v>
          </cell>
        </row>
        <row r="16345">
          <cell r="A16345" t="str">
            <v>VIBORG</v>
          </cell>
          <cell r="C16345" t="str">
            <v>HANDICAP</v>
          </cell>
          <cell r="I16345" t="str">
            <v>Passagerer</v>
          </cell>
          <cell r="V16345">
            <v>7</v>
          </cell>
        </row>
        <row r="16346">
          <cell r="A16346" t="str">
            <v>VIBORG</v>
          </cell>
          <cell r="C16346" t="str">
            <v>HANDICAP</v>
          </cell>
          <cell r="I16346" t="str">
            <v>Netto</v>
          </cell>
          <cell r="V16346">
            <v>5379.38</v>
          </cell>
        </row>
        <row r="16347">
          <cell r="A16347" t="str">
            <v>VIBORG</v>
          </cell>
          <cell r="C16347" t="str">
            <v>HANDICAP</v>
          </cell>
          <cell r="I16347" t="str">
            <v>Adm.omk</v>
          </cell>
          <cell r="V16347">
            <v>0</v>
          </cell>
        </row>
        <row r="16348">
          <cell r="A16348" t="str">
            <v>VIBORG</v>
          </cell>
          <cell r="C16348" t="str">
            <v>HANDICAP</v>
          </cell>
          <cell r="I16348" t="str">
            <v>EB</v>
          </cell>
          <cell r="V16348">
            <v>1398</v>
          </cell>
        </row>
        <row r="16349">
          <cell r="A16349" t="str">
            <v>VIBORG</v>
          </cell>
          <cell r="C16349" t="str">
            <v>HANDICAP</v>
          </cell>
          <cell r="I16349" t="str">
            <v>Ture</v>
          </cell>
          <cell r="V16349">
            <v>5</v>
          </cell>
        </row>
        <row r="16350">
          <cell r="A16350" t="str">
            <v>VIBORG</v>
          </cell>
          <cell r="C16350" t="str">
            <v>HANDICAP</v>
          </cell>
          <cell r="I16350" t="str">
            <v>Rejselængde</v>
          </cell>
          <cell r="V16350">
            <v>212</v>
          </cell>
        </row>
        <row r="16351">
          <cell r="A16351" t="str">
            <v>VIBORG</v>
          </cell>
          <cell r="C16351" t="str">
            <v>HANDICAP</v>
          </cell>
          <cell r="I16351" t="str">
            <v>Passagerer</v>
          </cell>
          <cell r="V16351">
            <v>9</v>
          </cell>
        </row>
        <row r="16352">
          <cell r="A16352" t="str">
            <v>VIBORG</v>
          </cell>
          <cell r="C16352" t="str">
            <v>HANDICAP</v>
          </cell>
          <cell r="I16352" t="str">
            <v>Netto</v>
          </cell>
          <cell r="V16352">
            <v>11303.56</v>
          </cell>
        </row>
        <row r="16353">
          <cell r="A16353" t="str">
            <v>VIBORG</v>
          </cell>
          <cell r="C16353" t="str">
            <v>HANDICAP</v>
          </cell>
          <cell r="I16353" t="str">
            <v>Adm.omk</v>
          </cell>
          <cell r="V16353">
            <v>0</v>
          </cell>
        </row>
        <row r="16354">
          <cell r="A16354" t="str">
            <v>VIBORG</v>
          </cell>
          <cell r="C16354" t="str">
            <v>HANDICAP</v>
          </cell>
          <cell r="I16354" t="str">
            <v>EB</v>
          </cell>
          <cell r="V16354">
            <v>3878</v>
          </cell>
        </row>
        <row r="16355">
          <cell r="A16355" t="str">
            <v>VIBORG</v>
          </cell>
          <cell r="C16355" t="str">
            <v>HANDICAP</v>
          </cell>
          <cell r="I16355" t="str">
            <v>Ture</v>
          </cell>
          <cell r="V16355">
            <v>17</v>
          </cell>
        </row>
        <row r="16356">
          <cell r="A16356" t="str">
            <v>VIBORG</v>
          </cell>
          <cell r="C16356" t="str">
            <v>HANDICAP</v>
          </cell>
          <cell r="I16356" t="str">
            <v>Rejselængde</v>
          </cell>
          <cell r="V16356">
            <v>939</v>
          </cell>
        </row>
        <row r="16357">
          <cell r="A16357" t="str">
            <v>VIBORG</v>
          </cell>
          <cell r="C16357" t="str">
            <v>HANDICAP</v>
          </cell>
          <cell r="I16357" t="str">
            <v>Passagerer</v>
          </cell>
          <cell r="V16357">
            <v>19</v>
          </cell>
        </row>
        <row r="16358">
          <cell r="A16358" t="str">
            <v>VIBORG</v>
          </cell>
          <cell r="C16358" t="str">
            <v>HANDICAP</v>
          </cell>
          <cell r="I16358" t="str">
            <v>Netto</v>
          </cell>
          <cell r="V16358">
            <v>2282.06</v>
          </cell>
        </row>
        <row r="16359">
          <cell r="A16359" t="str">
            <v>VIBORG</v>
          </cell>
          <cell r="C16359" t="str">
            <v>HANDICAP</v>
          </cell>
          <cell r="I16359" t="str">
            <v>Adm.omk</v>
          </cell>
          <cell r="V16359">
            <v>0</v>
          </cell>
        </row>
        <row r="16360">
          <cell r="A16360" t="str">
            <v>VIBORG</v>
          </cell>
          <cell r="C16360" t="str">
            <v>HANDICAP</v>
          </cell>
          <cell r="I16360" t="str">
            <v>EB</v>
          </cell>
          <cell r="V16360">
            <v>652</v>
          </cell>
        </row>
        <row r="16361">
          <cell r="A16361" t="str">
            <v>VIBORG</v>
          </cell>
          <cell r="C16361" t="str">
            <v>HANDICAP</v>
          </cell>
          <cell r="I16361" t="str">
            <v>Ture</v>
          </cell>
          <cell r="V16361">
            <v>3</v>
          </cell>
        </row>
        <row r="16362">
          <cell r="A16362" t="str">
            <v>VIBORG</v>
          </cell>
          <cell r="C16362" t="str">
            <v>HANDICAP</v>
          </cell>
          <cell r="I16362" t="str">
            <v>Rejselængde</v>
          </cell>
          <cell r="V16362">
            <v>163</v>
          </cell>
        </row>
        <row r="16363">
          <cell r="A16363" t="str">
            <v>VIBORG</v>
          </cell>
          <cell r="C16363" t="str">
            <v>HANDICAP</v>
          </cell>
          <cell r="I16363" t="str">
            <v>Passagerer</v>
          </cell>
          <cell r="V16363">
            <v>3</v>
          </cell>
        </row>
        <row r="16364">
          <cell r="A16364" t="str">
            <v>VIBORG</v>
          </cell>
          <cell r="C16364" t="str">
            <v>HANDICAP</v>
          </cell>
          <cell r="I16364" t="str">
            <v>Netto</v>
          </cell>
          <cell r="V16364">
            <v>3816.04</v>
          </cell>
        </row>
        <row r="16365">
          <cell r="A16365" t="str">
            <v>VIBORG</v>
          </cell>
          <cell r="C16365" t="str">
            <v>HANDICAP</v>
          </cell>
          <cell r="I16365" t="str">
            <v>Adm.omk</v>
          </cell>
          <cell r="V16365">
            <v>0</v>
          </cell>
        </row>
        <row r="16366">
          <cell r="A16366" t="str">
            <v>VIBORG</v>
          </cell>
          <cell r="C16366" t="str">
            <v>HANDICAP</v>
          </cell>
          <cell r="I16366" t="str">
            <v>EB</v>
          </cell>
          <cell r="V16366">
            <v>1569</v>
          </cell>
        </row>
        <row r="16367">
          <cell r="A16367" t="str">
            <v>VIBORG</v>
          </cell>
          <cell r="C16367" t="str">
            <v>HANDICAP</v>
          </cell>
          <cell r="I16367" t="str">
            <v>Ture</v>
          </cell>
          <cell r="V16367">
            <v>8</v>
          </cell>
        </row>
        <row r="16368">
          <cell r="A16368" t="str">
            <v>VIBORG</v>
          </cell>
          <cell r="C16368" t="str">
            <v>HANDICAP</v>
          </cell>
          <cell r="I16368" t="str">
            <v>Rejselængde</v>
          </cell>
          <cell r="V16368">
            <v>307</v>
          </cell>
        </row>
        <row r="16369">
          <cell r="A16369" t="str">
            <v>VIBORG</v>
          </cell>
          <cell r="C16369" t="str">
            <v>HANDICAP</v>
          </cell>
          <cell r="I16369" t="str">
            <v>Passagerer</v>
          </cell>
          <cell r="V16369">
            <v>13</v>
          </cell>
        </row>
        <row r="16370">
          <cell r="A16370" t="str">
            <v>VIBORG</v>
          </cell>
          <cell r="C16370" t="str">
            <v>HANDICAP</v>
          </cell>
          <cell r="I16370" t="str">
            <v>Netto</v>
          </cell>
          <cell r="V16370">
            <v>1803.99</v>
          </cell>
        </row>
        <row r="16371">
          <cell r="A16371" t="str">
            <v>VIBORG</v>
          </cell>
          <cell r="C16371" t="str">
            <v>HANDICAP</v>
          </cell>
          <cell r="I16371" t="str">
            <v>Adm.omk</v>
          </cell>
          <cell r="V16371">
            <v>0</v>
          </cell>
        </row>
        <row r="16372">
          <cell r="A16372" t="str">
            <v>VIBORG</v>
          </cell>
          <cell r="C16372" t="str">
            <v>HANDICAP</v>
          </cell>
          <cell r="I16372" t="str">
            <v>EB</v>
          </cell>
          <cell r="V16372">
            <v>652</v>
          </cell>
        </row>
        <row r="16373">
          <cell r="A16373" t="str">
            <v>VIBORG</v>
          </cell>
          <cell r="C16373" t="str">
            <v>HANDICAP</v>
          </cell>
          <cell r="I16373" t="str">
            <v>Ture</v>
          </cell>
          <cell r="V16373">
            <v>2</v>
          </cell>
        </row>
        <row r="16374">
          <cell r="A16374" t="str">
            <v>VIBORG</v>
          </cell>
          <cell r="C16374" t="str">
            <v>HANDICAP</v>
          </cell>
          <cell r="I16374" t="str">
            <v>Rejselængde</v>
          </cell>
          <cell r="V16374">
            <v>134</v>
          </cell>
        </row>
        <row r="16375">
          <cell r="A16375" t="str">
            <v>VIBORG</v>
          </cell>
          <cell r="C16375" t="str">
            <v>HANDICAP</v>
          </cell>
          <cell r="I16375" t="str">
            <v>Passagerer</v>
          </cell>
          <cell r="V16375">
            <v>3</v>
          </cell>
        </row>
        <row r="16376">
          <cell r="A16376" t="str">
            <v>VIBORG</v>
          </cell>
          <cell r="C16376" t="str">
            <v>HANDICAP</v>
          </cell>
          <cell r="I16376" t="str">
            <v>Netto</v>
          </cell>
          <cell r="V16376">
            <v>2102.06</v>
          </cell>
        </row>
        <row r="16377">
          <cell r="A16377" t="str">
            <v>VIBORG</v>
          </cell>
          <cell r="C16377" t="str">
            <v>HANDICAP</v>
          </cell>
          <cell r="I16377" t="str">
            <v>Adm.omk</v>
          </cell>
          <cell r="V16377">
            <v>0</v>
          </cell>
        </row>
        <row r="16378">
          <cell r="A16378" t="str">
            <v>VIBORG</v>
          </cell>
          <cell r="C16378" t="str">
            <v>HANDICAP</v>
          </cell>
          <cell r="I16378" t="str">
            <v>EB</v>
          </cell>
          <cell r="V16378">
            <v>1062</v>
          </cell>
        </row>
        <row r="16379">
          <cell r="A16379" t="str">
            <v>VIBORG</v>
          </cell>
          <cell r="C16379" t="str">
            <v>HANDICAP</v>
          </cell>
          <cell r="I16379" t="str">
            <v>Ture</v>
          </cell>
          <cell r="V16379">
            <v>3</v>
          </cell>
        </row>
        <row r="16380">
          <cell r="A16380" t="str">
            <v>VIBORG</v>
          </cell>
          <cell r="C16380" t="str">
            <v>HANDICAP</v>
          </cell>
          <cell r="I16380" t="str">
            <v>Rejselængde</v>
          </cell>
          <cell r="V16380">
            <v>226</v>
          </cell>
        </row>
        <row r="16381">
          <cell r="A16381" t="str">
            <v>VIBORG</v>
          </cell>
          <cell r="C16381" t="str">
            <v>HANDICAP</v>
          </cell>
          <cell r="I16381" t="str">
            <v>Passagerer</v>
          </cell>
          <cell r="V16381">
            <v>4</v>
          </cell>
        </row>
        <row r="16382">
          <cell r="A16382" t="str">
            <v>VIBORG</v>
          </cell>
          <cell r="C16382" t="str">
            <v>HANDICAP</v>
          </cell>
          <cell r="I16382" t="str">
            <v>Netto</v>
          </cell>
          <cell r="V16382">
            <v>6319.1299999999992</v>
          </cell>
        </row>
        <row r="16383">
          <cell r="A16383" t="str">
            <v>VIBORG</v>
          </cell>
          <cell r="C16383" t="str">
            <v>HANDICAP</v>
          </cell>
          <cell r="I16383" t="str">
            <v>Adm.omk</v>
          </cell>
          <cell r="V16383">
            <v>0</v>
          </cell>
        </row>
        <row r="16384">
          <cell r="A16384" t="str">
            <v>VIBORG</v>
          </cell>
          <cell r="C16384" t="str">
            <v>HANDICAP</v>
          </cell>
          <cell r="I16384" t="str">
            <v>EB</v>
          </cell>
          <cell r="V16384">
            <v>2364</v>
          </cell>
        </row>
        <row r="16385">
          <cell r="A16385" t="str">
            <v>VIBORG</v>
          </cell>
          <cell r="C16385" t="str">
            <v>HANDICAP</v>
          </cell>
          <cell r="I16385" t="str">
            <v>Ture</v>
          </cell>
          <cell r="V16385">
            <v>6</v>
          </cell>
        </row>
        <row r="16386">
          <cell r="A16386" t="str">
            <v>VIBORG</v>
          </cell>
          <cell r="C16386" t="str">
            <v>HANDICAP</v>
          </cell>
          <cell r="I16386" t="str">
            <v>Rejselængde</v>
          </cell>
          <cell r="V16386">
            <v>418</v>
          </cell>
        </row>
        <row r="16387">
          <cell r="A16387" t="str">
            <v>VIBORG</v>
          </cell>
          <cell r="C16387" t="str">
            <v>HANDICAP</v>
          </cell>
          <cell r="I16387" t="str">
            <v>Passagerer</v>
          </cell>
          <cell r="V16387">
            <v>11</v>
          </cell>
        </row>
        <row r="16388">
          <cell r="A16388" t="str">
            <v>VIBORG</v>
          </cell>
          <cell r="C16388" t="str">
            <v>HANDICAP</v>
          </cell>
          <cell r="I16388" t="str">
            <v>Netto</v>
          </cell>
          <cell r="V16388">
            <v>5865.9000000000005</v>
          </cell>
        </row>
        <row r="16389">
          <cell r="A16389" t="str">
            <v>VIBORG</v>
          </cell>
          <cell r="C16389" t="str">
            <v>HANDICAP</v>
          </cell>
          <cell r="I16389" t="str">
            <v>Adm.omk</v>
          </cell>
          <cell r="V16389">
            <v>0</v>
          </cell>
        </row>
        <row r="16390">
          <cell r="A16390" t="str">
            <v>VIBORG</v>
          </cell>
          <cell r="C16390" t="str">
            <v>HANDICAP</v>
          </cell>
          <cell r="I16390" t="str">
            <v>EB</v>
          </cell>
          <cell r="V16390">
            <v>2572</v>
          </cell>
        </row>
        <row r="16391">
          <cell r="A16391" t="str">
            <v>VIBORG</v>
          </cell>
          <cell r="C16391" t="str">
            <v>HANDICAP</v>
          </cell>
          <cell r="I16391" t="str">
            <v>Ture</v>
          </cell>
          <cell r="V16391">
            <v>10</v>
          </cell>
        </row>
        <row r="16392">
          <cell r="A16392" t="str">
            <v>VIBORG</v>
          </cell>
          <cell r="C16392" t="str">
            <v>HANDICAP</v>
          </cell>
          <cell r="I16392" t="str">
            <v>Rejselængde</v>
          </cell>
          <cell r="V16392">
            <v>574</v>
          </cell>
        </row>
        <row r="16393">
          <cell r="A16393" t="str">
            <v>VIBORG</v>
          </cell>
          <cell r="C16393" t="str">
            <v>HANDICAP</v>
          </cell>
          <cell r="I16393" t="str">
            <v>Passagerer</v>
          </cell>
          <cell r="V16393">
            <v>10</v>
          </cell>
        </row>
        <row r="16394">
          <cell r="A16394" t="str">
            <v>VIBORG</v>
          </cell>
          <cell r="C16394" t="str">
            <v>HANDICAP</v>
          </cell>
          <cell r="I16394" t="str">
            <v>Netto</v>
          </cell>
          <cell r="V16394">
            <v>1314.6399999999999</v>
          </cell>
        </row>
        <row r="16395">
          <cell r="A16395" t="str">
            <v>VIBORG</v>
          </cell>
          <cell r="C16395" t="str">
            <v>HANDICAP</v>
          </cell>
          <cell r="I16395" t="str">
            <v>Adm.omk</v>
          </cell>
          <cell r="V16395">
            <v>0</v>
          </cell>
        </row>
        <row r="16396">
          <cell r="A16396" t="str">
            <v>VIBORG</v>
          </cell>
          <cell r="C16396" t="str">
            <v>HANDICAP</v>
          </cell>
          <cell r="I16396" t="str">
            <v>EB</v>
          </cell>
          <cell r="V16396">
            <v>448</v>
          </cell>
        </row>
        <row r="16397">
          <cell r="A16397" t="str">
            <v>VIBORG</v>
          </cell>
          <cell r="C16397" t="str">
            <v>HANDICAP</v>
          </cell>
          <cell r="I16397" t="str">
            <v>Ture</v>
          </cell>
          <cell r="V16397">
            <v>2</v>
          </cell>
        </row>
        <row r="16398">
          <cell r="A16398" t="str">
            <v>VIBORG</v>
          </cell>
          <cell r="C16398" t="str">
            <v>HANDICAP</v>
          </cell>
          <cell r="I16398" t="str">
            <v>Rejselængde</v>
          </cell>
          <cell r="V16398">
            <v>112</v>
          </cell>
        </row>
        <row r="16399">
          <cell r="A16399" t="str">
            <v>VIBORG</v>
          </cell>
          <cell r="C16399" t="str">
            <v>HANDICAP</v>
          </cell>
          <cell r="I16399" t="str">
            <v>Passagerer</v>
          </cell>
          <cell r="V16399">
            <v>2</v>
          </cell>
        </row>
        <row r="16400">
          <cell r="A16400" t="str">
            <v>VIBORG</v>
          </cell>
          <cell r="C16400" t="str">
            <v>HANDICAP</v>
          </cell>
          <cell r="I16400" t="str">
            <v>Netto</v>
          </cell>
          <cell r="V16400">
            <v>1384.6100000000001</v>
          </cell>
        </row>
        <row r="16401">
          <cell r="A16401" t="str">
            <v>VIBORG</v>
          </cell>
          <cell r="C16401" t="str">
            <v>HANDICAP</v>
          </cell>
          <cell r="I16401" t="str">
            <v>Adm.omk</v>
          </cell>
          <cell r="V16401">
            <v>0</v>
          </cell>
        </row>
        <row r="16402">
          <cell r="A16402" t="str">
            <v>VIBORG</v>
          </cell>
          <cell r="C16402" t="str">
            <v>HANDICAP</v>
          </cell>
          <cell r="I16402" t="str">
            <v>EB</v>
          </cell>
          <cell r="V16402">
            <v>876</v>
          </cell>
        </row>
        <row r="16403">
          <cell r="A16403" t="str">
            <v>VIBORG</v>
          </cell>
          <cell r="C16403" t="str">
            <v>HANDICAP</v>
          </cell>
          <cell r="I16403" t="str">
            <v>Ture</v>
          </cell>
          <cell r="V16403">
            <v>4</v>
          </cell>
        </row>
        <row r="16404">
          <cell r="A16404" t="str">
            <v>VIBORG</v>
          </cell>
          <cell r="C16404" t="str">
            <v>HANDICAP</v>
          </cell>
          <cell r="I16404" t="str">
            <v>Rejselængde</v>
          </cell>
          <cell r="V16404">
            <v>219</v>
          </cell>
        </row>
        <row r="16405">
          <cell r="A16405" t="str">
            <v>VIBORG</v>
          </cell>
          <cell r="C16405" t="str">
            <v>HANDICAP</v>
          </cell>
          <cell r="I16405" t="str">
            <v>Passagerer</v>
          </cell>
          <cell r="V16405">
            <v>4</v>
          </cell>
        </row>
        <row r="16406">
          <cell r="A16406" t="str">
            <v>VIBORG</v>
          </cell>
          <cell r="C16406" t="str">
            <v>HANDICAP</v>
          </cell>
          <cell r="I16406" t="str">
            <v>Netto</v>
          </cell>
          <cell r="V16406">
            <v>440.12</v>
          </cell>
        </row>
        <row r="16407">
          <cell r="A16407" t="str">
            <v>VIBORG</v>
          </cell>
          <cell r="C16407" t="str">
            <v>HANDICAP</v>
          </cell>
          <cell r="I16407" t="str">
            <v>Adm.omk</v>
          </cell>
          <cell r="V16407">
            <v>0</v>
          </cell>
        </row>
        <row r="16408">
          <cell r="A16408" t="str">
            <v>VIBORG</v>
          </cell>
          <cell r="C16408" t="str">
            <v>HANDICAP</v>
          </cell>
          <cell r="I16408" t="str">
            <v>EB</v>
          </cell>
          <cell r="V16408">
            <v>92</v>
          </cell>
        </row>
        <row r="16409">
          <cell r="A16409" t="str">
            <v>VIBORG</v>
          </cell>
          <cell r="C16409" t="str">
            <v>HANDICAP</v>
          </cell>
          <cell r="I16409" t="str">
            <v>Ture</v>
          </cell>
          <cell r="V16409">
            <v>1</v>
          </cell>
        </row>
        <row r="16410">
          <cell r="A16410" t="str">
            <v>VIBORG</v>
          </cell>
          <cell r="C16410" t="str">
            <v>HANDICAP</v>
          </cell>
          <cell r="I16410" t="str">
            <v>Rejselængde</v>
          </cell>
          <cell r="V16410">
            <v>23</v>
          </cell>
        </row>
        <row r="16411">
          <cell r="A16411" t="str">
            <v>VIBORG</v>
          </cell>
          <cell r="C16411" t="str">
            <v>HANDICAP</v>
          </cell>
          <cell r="I16411" t="str">
            <v>Passagerer</v>
          </cell>
          <cell r="V16411">
            <v>1</v>
          </cell>
        </row>
        <row r="16412">
          <cell r="A16412" t="str">
            <v>VIBORG</v>
          </cell>
          <cell r="C16412" t="str">
            <v>HANDICAP</v>
          </cell>
          <cell r="I16412" t="str">
            <v>Netto</v>
          </cell>
          <cell r="V16412">
            <v>6991.66</v>
          </cell>
        </row>
        <row r="16413">
          <cell r="A16413" t="str">
            <v>VIBORG</v>
          </cell>
          <cell r="C16413" t="str">
            <v>HANDICAP</v>
          </cell>
          <cell r="I16413" t="str">
            <v>Adm.omk</v>
          </cell>
          <cell r="V16413">
            <v>0</v>
          </cell>
        </row>
        <row r="16414">
          <cell r="A16414" t="str">
            <v>VIBORG</v>
          </cell>
          <cell r="C16414" t="str">
            <v>HANDICAP</v>
          </cell>
          <cell r="I16414" t="str">
            <v>EB</v>
          </cell>
          <cell r="V16414">
            <v>1912</v>
          </cell>
        </row>
        <row r="16415">
          <cell r="A16415" t="str">
            <v>VIBORG</v>
          </cell>
          <cell r="C16415" t="str">
            <v>HANDICAP</v>
          </cell>
          <cell r="I16415" t="str">
            <v>Ture</v>
          </cell>
          <cell r="V16415">
            <v>9</v>
          </cell>
        </row>
        <row r="16416">
          <cell r="A16416" t="str">
            <v>VIBORG</v>
          </cell>
          <cell r="C16416" t="str">
            <v>HANDICAP</v>
          </cell>
          <cell r="I16416" t="str">
            <v>Rejselængde</v>
          </cell>
          <cell r="V16416">
            <v>427</v>
          </cell>
        </row>
        <row r="16417">
          <cell r="A16417" t="str">
            <v>VIBORG</v>
          </cell>
          <cell r="C16417" t="str">
            <v>HANDICAP</v>
          </cell>
          <cell r="I16417" t="str">
            <v>Passagerer</v>
          </cell>
          <cell r="V16417">
            <v>11</v>
          </cell>
        </row>
        <row r="16418">
          <cell r="A16418" t="str">
            <v>VIBORG</v>
          </cell>
          <cell r="C16418" t="str">
            <v>HANDICAP</v>
          </cell>
          <cell r="I16418" t="str">
            <v>Netto</v>
          </cell>
          <cell r="V16418">
            <v>8061.66</v>
          </cell>
        </row>
        <row r="16419">
          <cell r="A16419" t="str">
            <v>VIBORG</v>
          </cell>
          <cell r="C16419" t="str">
            <v>HANDICAP</v>
          </cell>
          <cell r="I16419" t="str">
            <v>Adm.omk</v>
          </cell>
          <cell r="V16419">
            <v>0</v>
          </cell>
        </row>
        <row r="16420">
          <cell r="A16420" t="str">
            <v>VIBORG</v>
          </cell>
          <cell r="C16420" t="str">
            <v>HANDICAP</v>
          </cell>
          <cell r="I16420" t="str">
            <v>EB</v>
          </cell>
          <cell r="V16420">
            <v>2309</v>
          </cell>
        </row>
        <row r="16421">
          <cell r="A16421" t="str">
            <v>VIBORG</v>
          </cell>
          <cell r="C16421" t="str">
            <v>HANDICAP</v>
          </cell>
          <cell r="I16421" t="str">
            <v>Ture</v>
          </cell>
          <cell r="V16421">
            <v>25</v>
          </cell>
        </row>
        <row r="16422">
          <cell r="A16422" t="str">
            <v>VIBORG</v>
          </cell>
          <cell r="C16422" t="str">
            <v>HANDICAP</v>
          </cell>
          <cell r="I16422" t="str">
            <v>Rejselængde</v>
          </cell>
          <cell r="V16422">
            <v>556</v>
          </cell>
        </row>
        <row r="16423">
          <cell r="A16423" t="str">
            <v>VIBORG</v>
          </cell>
          <cell r="C16423" t="str">
            <v>HANDICAP</v>
          </cell>
          <cell r="I16423" t="str">
            <v>Passagerer</v>
          </cell>
          <cell r="V16423">
            <v>26</v>
          </cell>
        </row>
        <row r="16424">
          <cell r="A16424" t="str">
            <v>VIBORG</v>
          </cell>
          <cell r="C16424" t="str">
            <v>HANDICAP</v>
          </cell>
          <cell r="I16424" t="str">
            <v>Netto</v>
          </cell>
          <cell r="V16424">
            <v>1993.42</v>
          </cell>
        </row>
        <row r="16425">
          <cell r="A16425" t="str">
            <v>VIBORG</v>
          </cell>
          <cell r="C16425" t="str">
            <v>HANDICAP</v>
          </cell>
          <cell r="I16425" t="str">
            <v>Adm.omk</v>
          </cell>
          <cell r="V16425">
            <v>0</v>
          </cell>
        </row>
        <row r="16426">
          <cell r="A16426" t="str">
            <v>VIBORG</v>
          </cell>
          <cell r="C16426" t="str">
            <v>HANDICAP</v>
          </cell>
          <cell r="I16426" t="str">
            <v>EB</v>
          </cell>
          <cell r="V16426">
            <v>582</v>
          </cell>
        </row>
        <row r="16427">
          <cell r="A16427" t="str">
            <v>VIBORG</v>
          </cell>
          <cell r="C16427" t="str">
            <v>HANDICAP</v>
          </cell>
          <cell r="I16427" t="str">
            <v>Ture</v>
          </cell>
          <cell r="V16427">
            <v>1</v>
          </cell>
        </row>
        <row r="16428">
          <cell r="A16428" t="str">
            <v>VIBORG</v>
          </cell>
          <cell r="C16428" t="str">
            <v>HANDICAP</v>
          </cell>
          <cell r="I16428" t="str">
            <v>Rejselængde</v>
          </cell>
          <cell r="V16428">
            <v>114</v>
          </cell>
        </row>
        <row r="16429">
          <cell r="A16429" t="str">
            <v>VIBORG</v>
          </cell>
          <cell r="C16429" t="str">
            <v>HANDICAP</v>
          </cell>
          <cell r="I16429" t="str">
            <v>Passagerer</v>
          </cell>
          <cell r="V16429">
            <v>1</v>
          </cell>
        </row>
        <row r="16430">
          <cell r="A16430" t="str">
            <v>VIBORG</v>
          </cell>
          <cell r="C16430" t="str">
            <v>HANDICAP</v>
          </cell>
          <cell r="I16430" t="str">
            <v>Netto</v>
          </cell>
          <cell r="V16430">
            <v>1626.68</v>
          </cell>
        </row>
        <row r="16431">
          <cell r="A16431" t="str">
            <v>VIBORG</v>
          </cell>
          <cell r="C16431" t="str">
            <v>HANDICAP</v>
          </cell>
          <cell r="I16431" t="str">
            <v>Adm.omk</v>
          </cell>
          <cell r="V16431">
            <v>0</v>
          </cell>
        </row>
        <row r="16432">
          <cell r="A16432" t="str">
            <v>VIBORG</v>
          </cell>
          <cell r="C16432" t="str">
            <v>HANDICAP</v>
          </cell>
          <cell r="I16432" t="str">
            <v>EB</v>
          </cell>
          <cell r="V16432">
            <v>1032</v>
          </cell>
        </row>
        <row r="16433">
          <cell r="A16433" t="str">
            <v>VIBORG</v>
          </cell>
          <cell r="C16433" t="str">
            <v>HANDICAP</v>
          </cell>
          <cell r="I16433" t="str">
            <v>Ture</v>
          </cell>
          <cell r="V16433">
            <v>2</v>
          </cell>
        </row>
        <row r="16434">
          <cell r="A16434" t="str">
            <v>VIBORG</v>
          </cell>
          <cell r="C16434" t="str">
            <v>HANDICAP</v>
          </cell>
          <cell r="I16434" t="str">
            <v>Rejselængde</v>
          </cell>
          <cell r="V16434">
            <v>172</v>
          </cell>
        </row>
        <row r="16435">
          <cell r="A16435" t="str">
            <v>VIBORG</v>
          </cell>
          <cell r="C16435" t="str">
            <v>HANDICAP</v>
          </cell>
          <cell r="I16435" t="str">
            <v>Passagerer</v>
          </cell>
          <cell r="V16435">
            <v>4</v>
          </cell>
        </row>
        <row r="16436">
          <cell r="A16436" t="str">
            <v>VIBORG</v>
          </cell>
          <cell r="C16436" t="str">
            <v>HANDICAP</v>
          </cell>
          <cell r="I16436" t="str">
            <v>Netto</v>
          </cell>
          <cell r="V16436">
            <v>752.3</v>
          </cell>
        </row>
        <row r="16437">
          <cell r="A16437" t="str">
            <v>VIBORG</v>
          </cell>
          <cell r="C16437" t="str">
            <v>HANDICAP</v>
          </cell>
          <cell r="I16437" t="str">
            <v>Adm.omk</v>
          </cell>
          <cell r="V16437">
            <v>0</v>
          </cell>
        </row>
        <row r="16438">
          <cell r="A16438" t="str">
            <v>VIBORG</v>
          </cell>
          <cell r="C16438" t="str">
            <v>HANDICAP</v>
          </cell>
          <cell r="I16438" t="str">
            <v>EB</v>
          </cell>
          <cell r="V16438">
            <v>595</v>
          </cell>
        </row>
        <row r="16439">
          <cell r="A16439" t="str">
            <v>VIBORG</v>
          </cell>
          <cell r="C16439" t="str">
            <v>HANDICAP</v>
          </cell>
          <cell r="I16439" t="str">
            <v>Ture</v>
          </cell>
          <cell r="V16439">
            <v>1</v>
          </cell>
        </row>
        <row r="16440">
          <cell r="A16440" t="str">
            <v>VIBORG</v>
          </cell>
          <cell r="C16440" t="str">
            <v>HANDICAP</v>
          </cell>
          <cell r="I16440" t="str">
            <v>Rejselængde</v>
          </cell>
          <cell r="V16440">
            <v>115</v>
          </cell>
        </row>
        <row r="16441">
          <cell r="A16441" t="str">
            <v>VIBORG</v>
          </cell>
          <cell r="C16441" t="str">
            <v>HANDICAP</v>
          </cell>
          <cell r="I16441" t="str">
            <v>Passagerer</v>
          </cell>
          <cell r="V16441">
            <v>1</v>
          </cell>
        </row>
        <row r="16442">
          <cell r="A16442" t="str">
            <v>VIBORG</v>
          </cell>
          <cell r="C16442" t="str">
            <v>HANDICAP</v>
          </cell>
          <cell r="I16442" t="str">
            <v>Netto</v>
          </cell>
          <cell r="V16442">
            <v>3361.74</v>
          </cell>
        </row>
        <row r="16443">
          <cell r="A16443" t="str">
            <v>VIBORG</v>
          </cell>
          <cell r="C16443" t="str">
            <v>HANDICAP</v>
          </cell>
          <cell r="I16443" t="str">
            <v>Adm.omk</v>
          </cell>
          <cell r="V16443">
            <v>0</v>
          </cell>
        </row>
        <row r="16444">
          <cell r="A16444" t="str">
            <v>VIBORG</v>
          </cell>
          <cell r="C16444" t="str">
            <v>HANDICAP</v>
          </cell>
          <cell r="I16444" t="str">
            <v>EB</v>
          </cell>
          <cell r="V16444">
            <v>615</v>
          </cell>
        </row>
        <row r="16445">
          <cell r="A16445" t="str">
            <v>VIBORG</v>
          </cell>
          <cell r="C16445" t="str">
            <v>HANDICAP</v>
          </cell>
          <cell r="I16445" t="str">
            <v>Ture</v>
          </cell>
          <cell r="V16445">
            <v>2</v>
          </cell>
        </row>
        <row r="16446">
          <cell r="A16446" t="str">
            <v>VIBORG</v>
          </cell>
          <cell r="C16446" t="str">
            <v>HANDICAP</v>
          </cell>
          <cell r="I16446" t="str">
            <v>Rejselængde</v>
          </cell>
          <cell r="V16446">
            <v>124</v>
          </cell>
        </row>
        <row r="16447">
          <cell r="A16447" t="str">
            <v>VIBORG</v>
          </cell>
          <cell r="C16447" t="str">
            <v>HANDICAP</v>
          </cell>
          <cell r="I16447" t="str">
            <v>Passagerer</v>
          </cell>
          <cell r="V16447">
            <v>3</v>
          </cell>
        </row>
        <row r="16448">
          <cell r="A16448" t="str">
            <v>VIBORG</v>
          </cell>
          <cell r="C16448" t="str">
            <v>HANDICAP</v>
          </cell>
          <cell r="I16448" t="str">
            <v>Netto</v>
          </cell>
          <cell r="V16448">
            <v>502.23</v>
          </cell>
        </row>
        <row r="16449">
          <cell r="A16449" t="str">
            <v>VIBORG</v>
          </cell>
          <cell r="C16449" t="str">
            <v>HANDICAP</v>
          </cell>
          <cell r="I16449" t="str">
            <v>Adm.omk</v>
          </cell>
          <cell r="V16449">
            <v>0</v>
          </cell>
        </row>
        <row r="16450">
          <cell r="A16450" t="str">
            <v>VIBORG</v>
          </cell>
          <cell r="C16450" t="str">
            <v>HANDICAP</v>
          </cell>
          <cell r="I16450" t="str">
            <v>EB</v>
          </cell>
          <cell r="V16450">
            <v>232</v>
          </cell>
        </row>
        <row r="16451">
          <cell r="A16451" t="str">
            <v>VIBORG</v>
          </cell>
          <cell r="C16451" t="str">
            <v>HANDICAP</v>
          </cell>
          <cell r="I16451" t="str">
            <v>Ture</v>
          </cell>
          <cell r="V16451">
            <v>1</v>
          </cell>
        </row>
        <row r="16452">
          <cell r="A16452" t="str">
            <v>VIBORG</v>
          </cell>
          <cell r="C16452" t="str">
            <v>HANDICAP</v>
          </cell>
          <cell r="I16452" t="str">
            <v>Rejselængde</v>
          </cell>
          <cell r="V16452">
            <v>58</v>
          </cell>
        </row>
        <row r="16453">
          <cell r="A16453" t="str">
            <v>VIBORG</v>
          </cell>
          <cell r="C16453" t="str">
            <v>HANDICAP</v>
          </cell>
          <cell r="I16453" t="str">
            <v>Passagerer</v>
          </cell>
          <cell r="V16453">
            <v>1</v>
          </cell>
        </row>
        <row r="16454">
          <cell r="A16454" t="str">
            <v>VIBORG</v>
          </cell>
          <cell r="C16454" t="str">
            <v>HANDICAP</v>
          </cell>
          <cell r="I16454" t="str">
            <v>Netto</v>
          </cell>
          <cell r="V16454">
            <v>3816.13</v>
          </cell>
        </row>
        <row r="16455">
          <cell r="A16455" t="str">
            <v>VIBORG</v>
          </cell>
          <cell r="C16455" t="str">
            <v>HANDICAP</v>
          </cell>
          <cell r="I16455" t="str">
            <v>Adm.omk</v>
          </cell>
          <cell r="V16455">
            <v>0</v>
          </cell>
        </row>
        <row r="16456">
          <cell r="A16456" t="str">
            <v>VIBORG</v>
          </cell>
          <cell r="C16456" t="str">
            <v>HANDICAP</v>
          </cell>
          <cell r="I16456" t="str">
            <v>EB</v>
          </cell>
          <cell r="V16456">
            <v>1640</v>
          </cell>
        </row>
        <row r="16457">
          <cell r="A16457" t="str">
            <v>VIBORG</v>
          </cell>
          <cell r="C16457" t="str">
            <v>HANDICAP</v>
          </cell>
          <cell r="I16457" t="str">
            <v>Ture</v>
          </cell>
          <cell r="V16457">
            <v>5</v>
          </cell>
        </row>
        <row r="16458">
          <cell r="A16458" t="str">
            <v>VIBORG</v>
          </cell>
          <cell r="C16458" t="str">
            <v>HANDICAP</v>
          </cell>
          <cell r="I16458" t="str">
            <v>Rejselængde</v>
          </cell>
          <cell r="V16458">
            <v>410</v>
          </cell>
        </row>
        <row r="16459">
          <cell r="A16459" t="str">
            <v>VIBORG</v>
          </cell>
          <cell r="C16459" t="str">
            <v>HANDICAP</v>
          </cell>
          <cell r="I16459" t="str">
            <v>Passagerer</v>
          </cell>
          <cell r="V16459">
            <v>5</v>
          </cell>
        </row>
        <row r="16460">
          <cell r="A16460" t="str">
            <v>VIBORG</v>
          </cell>
          <cell r="C16460" t="str">
            <v>HANDICAP</v>
          </cell>
          <cell r="I16460" t="str">
            <v>Netto</v>
          </cell>
          <cell r="V16460">
            <v>1152.99</v>
          </cell>
        </row>
        <row r="16461">
          <cell r="A16461" t="str">
            <v>VIBORG</v>
          </cell>
          <cell r="C16461" t="str">
            <v>HANDICAP</v>
          </cell>
          <cell r="I16461" t="str">
            <v>Adm.omk</v>
          </cell>
          <cell r="V16461">
            <v>0</v>
          </cell>
        </row>
        <row r="16462">
          <cell r="A16462" t="str">
            <v>VIBORG</v>
          </cell>
          <cell r="C16462" t="str">
            <v>HANDICAP</v>
          </cell>
          <cell r="I16462" t="str">
            <v>EB</v>
          </cell>
          <cell r="V16462">
            <v>616</v>
          </cell>
        </row>
        <row r="16463">
          <cell r="A16463" t="str">
            <v>VIBORG</v>
          </cell>
          <cell r="C16463" t="str">
            <v>HANDICAP</v>
          </cell>
          <cell r="I16463" t="str">
            <v>Ture</v>
          </cell>
          <cell r="V16463">
            <v>2</v>
          </cell>
        </row>
        <row r="16464">
          <cell r="A16464" t="str">
            <v>VIBORG</v>
          </cell>
          <cell r="C16464" t="str">
            <v>HANDICAP</v>
          </cell>
          <cell r="I16464" t="str">
            <v>Rejselængde</v>
          </cell>
          <cell r="V16464">
            <v>154</v>
          </cell>
        </row>
        <row r="16465">
          <cell r="A16465" t="str">
            <v>VIBORG</v>
          </cell>
          <cell r="C16465" t="str">
            <v>HANDICAP</v>
          </cell>
          <cell r="I16465" t="str">
            <v>Passagerer</v>
          </cell>
          <cell r="V16465">
            <v>2</v>
          </cell>
        </row>
        <row r="16466">
          <cell r="A16466" t="str">
            <v>VIBORG</v>
          </cell>
          <cell r="C16466" t="str">
            <v>HANDICAP</v>
          </cell>
          <cell r="I16466" t="str">
            <v>Netto</v>
          </cell>
          <cell r="V16466">
            <v>5785.2000000000007</v>
          </cell>
        </row>
        <row r="16467">
          <cell r="A16467" t="str">
            <v>VIBORG</v>
          </cell>
          <cell r="C16467" t="str">
            <v>HANDICAP</v>
          </cell>
          <cell r="I16467" t="str">
            <v>Adm.omk</v>
          </cell>
          <cell r="V16467">
            <v>0</v>
          </cell>
        </row>
        <row r="16468">
          <cell r="A16468" t="str">
            <v>VIBORG</v>
          </cell>
          <cell r="C16468" t="str">
            <v>HANDICAP</v>
          </cell>
          <cell r="I16468" t="str">
            <v>EB</v>
          </cell>
          <cell r="V16468">
            <v>1376</v>
          </cell>
        </row>
        <row r="16469">
          <cell r="A16469" t="str">
            <v>VIBORG</v>
          </cell>
          <cell r="C16469" t="str">
            <v>HANDICAP</v>
          </cell>
          <cell r="I16469" t="str">
            <v>Ture</v>
          </cell>
          <cell r="V16469">
            <v>7</v>
          </cell>
        </row>
        <row r="16470">
          <cell r="A16470" t="str">
            <v>VIBORG</v>
          </cell>
          <cell r="C16470" t="str">
            <v>HANDICAP</v>
          </cell>
          <cell r="I16470" t="str">
            <v>Rejselængde</v>
          </cell>
          <cell r="V16470">
            <v>297</v>
          </cell>
        </row>
        <row r="16471">
          <cell r="A16471" t="str">
            <v>VIBORG</v>
          </cell>
          <cell r="C16471" t="str">
            <v>HANDICAP</v>
          </cell>
          <cell r="I16471" t="str">
            <v>Passagerer</v>
          </cell>
          <cell r="V16471">
            <v>10</v>
          </cell>
        </row>
        <row r="16472">
          <cell r="A16472" t="str">
            <v>VIBORG</v>
          </cell>
          <cell r="C16472" t="str">
            <v>HANDICAP</v>
          </cell>
          <cell r="I16472" t="str">
            <v>Netto</v>
          </cell>
          <cell r="V16472">
            <v>4218.88</v>
          </cell>
        </row>
        <row r="16473">
          <cell r="A16473" t="str">
            <v>VIBORG</v>
          </cell>
          <cell r="C16473" t="str">
            <v>HANDICAP</v>
          </cell>
          <cell r="I16473" t="str">
            <v>Adm.omk</v>
          </cell>
          <cell r="V16473">
            <v>0</v>
          </cell>
        </row>
        <row r="16474">
          <cell r="A16474" t="str">
            <v>VIBORG</v>
          </cell>
          <cell r="C16474" t="str">
            <v>HANDICAP</v>
          </cell>
          <cell r="I16474" t="str">
            <v>EB</v>
          </cell>
          <cell r="V16474">
            <v>1551</v>
          </cell>
        </row>
        <row r="16475">
          <cell r="A16475" t="str">
            <v>VIBORG</v>
          </cell>
          <cell r="C16475" t="str">
            <v>HANDICAP</v>
          </cell>
          <cell r="I16475" t="str">
            <v>Ture</v>
          </cell>
          <cell r="V16475">
            <v>11</v>
          </cell>
        </row>
        <row r="16476">
          <cell r="A16476" t="str">
            <v>VIBORG</v>
          </cell>
          <cell r="C16476" t="str">
            <v>HANDICAP</v>
          </cell>
          <cell r="I16476" t="str">
            <v>Rejselængde</v>
          </cell>
          <cell r="V16476">
            <v>378</v>
          </cell>
        </row>
        <row r="16477">
          <cell r="A16477" t="str">
            <v>VIBORG</v>
          </cell>
          <cell r="C16477" t="str">
            <v>HANDICAP</v>
          </cell>
          <cell r="I16477" t="str">
            <v>Passagerer</v>
          </cell>
          <cell r="V16477">
            <v>12</v>
          </cell>
        </row>
        <row r="16478">
          <cell r="A16478" t="str">
            <v>VIBORG</v>
          </cell>
          <cell r="C16478" t="str">
            <v>HANDICAP</v>
          </cell>
          <cell r="I16478" t="str">
            <v>Netto</v>
          </cell>
          <cell r="V16478">
            <v>35383.19</v>
          </cell>
        </row>
        <row r="16479">
          <cell r="A16479" t="str">
            <v>VIBORG</v>
          </cell>
          <cell r="C16479" t="str">
            <v>HANDICAP</v>
          </cell>
          <cell r="I16479" t="str">
            <v>Adm.omk</v>
          </cell>
          <cell r="V16479">
            <v>0</v>
          </cell>
        </row>
        <row r="16480">
          <cell r="A16480" t="str">
            <v>VIBORG</v>
          </cell>
          <cell r="C16480" t="str">
            <v>HANDICAP</v>
          </cell>
          <cell r="I16480" t="str">
            <v>EB</v>
          </cell>
          <cell r="V16480">
            <v>5042</v>
          </cell>
        </row>
        <row r="16481">
          <cell r="A16481" t="str">
            <v>VIBORG</v>
          </cell>
          <cell r="C16481" t="str">
            <v>HANDICAP</v>
          </cell>
          <cell r="I16481" t="str">
            <v>Ture</v>
          </cell>
          <cell r="V16481">
            <v>52</v>
          </cell>
        </row>
        <row r="16482">
          <cell r="A16482" t="str">
            <v>VIBORG</v>
          </cell>
          <cell r="C16482" t="str">
            <v>HANDICAP</v>
          </cell>
          <cell r="I16482" t="str">
            <v>Rejselængde</v>
          </cell>
          <cell r="V16482">
            <v>1143</v>
          </cell>
        </row>
        <row r="16483">
          <cell r="A16483" t="str">
            <v>VIBORG</v>
          </cell>
          <cell r="C16483" t="str">
            <v>HANDICAP</v>
          </cell>
          <cell r="I16483" t="str">
            <v>Passagerer</v>
          </cell>
          <cell r="V16483">
            <v>62</v>
          </cell>
        </row>
        <row r="16484">
          <cell r="A16484" t="str">
            <v>VIBORG</v>
          </cell>
          <cell r="C16484" t="str">
            <v>HANDICAP</v>
          </cell>
          <cell r="I16484" t="str">
            <v>Netto</v>
          </cell>
          <cell r="V16484">
            <v>1966.44</v>
          </cell>
        </row>
        <row r="16485">
          <cell r="A16485" t="str">
            <v>VIBORG</v>
          </cell>
          <cell r="C16485" t="str">
            <v>HANDICAP</v>
          </cell>
          <cell r="I16485" t="str">
            <v>Adm.omk</v>
          </cell>
          <cell r="V16485">
            <v>0</v>
          </cell>
        </row>
        <row r="16486">
          <cell r="A16486" t="str">
            <v>VIBORG</v>
          </cell>
          <cell r="C16486" t="str">
            <v>HANDICAP</v>
          </cell>
          <cell r="I16486" t="str">
            <v>EB</v>
          </cell>
          <cell r="V16486">
            <v>948</v>
          </cell>
        </row>
        <row r="16487">
          <cell r="A16487" t="str">
            <v>VIBORG</v>
          </cell>
          <cell r="C16487" t="str">
            <v>HANDICAP</v>
          </cell>
          <cell r="I16487" t="str">
            <v>Ture</v>
          </cell>
          <cell r="V16487">
            <v>9</v>
          </cell>
        </row>
        <row r="16488">
          <cell r="A16488" t="str">
            <v>VIBORG</v>
          </cell>
          <cell r="C16488" t="str">
            <v>HANDICAP</v>
          </cell>
          <cell r="I16488" t="str">
            <v>Rejselængde</v>
          </cell>
          <cell r="V16488">
            <v>216</v>
          </cell>
        </row>
        <row r="16489">
          <cell r="A16489" t="str">
            <v>VIBORG</v>
          </cell>
          <cell r="C16489" t="str">
            <v>HANDICAP</v>
          </cell>
          <cell r="I16489" t="str">
            <v>Passagerer</v>
          </cell>
          <cell r="V16489">
            <v>9</v>
          </cell>
        </row>
        <row r="16490">
          <cell r="A16490" t="str">
            <v>VIBORG</v>
          </cell>
          <cell r="C16490" t="str">
            <v>HANDICAP</v>
          </cell>
          <cell r="I16490" t="str">
            <v>Netto</v>
          </cell>
          <cell r="V16490">
            <v>863.71</v>
          </cell>
        </row>
        <row r="16491">
          <cell r="A16491" t="str">
            <v>VIBORG</v>
          </cell>
          <cell r="C16491" t="str">
            <v>HANDICAP</v>
          </cell>
          <cell r="I16491" t="str">
            <v>Adm.omk</v>
          </cell>
          <cell r="V16491">
            <v>0</v>
          </cell>
        </row>
        <row r="16492">
          <cell r="A16492" t="str">
            <v>VIBORG</v>
          </cell>
          <cell r="C16492" t="str">
            <v>HANDICAP</v>
          </cell>
          <cell r="I16492" t="str">
            <v>EB</v>
          </cell>
          <cell r="V16492">
            <v>1255</v>
          </cell>
        </row>
        <row r="16493">
          <cell r="A16493" t="str">
            <v>VIBORG</v>
          </cell>
          <cell r="C16493" t="str">
            <v>HANDICAP</v>
          </cell>
          <cell r="I16493" t="str">
            <v>Ture</v>
          </cell>
          <cell r="V16493">
            <v>2</v>
          </cell>
        </row>
        <row r="16494">
          <cell r="A16494" t="str">
            <v>VIBORG</v>
          </cell>
          <cell r="C16494" t="str">
            <v>HANDICAP</v>
          </cell>
          <cell r="I16494" t="str">
            <v>Rejselængde</v>
          </cell>
          <cell r="V16494">
            <v>235</v>
          </cell>
        </row>
        <row r="16495">
          <cell r="A16495" t="str">
            <v>VIBORG</v>
          </cell>
          <cell r="C16495" t="str">
            <v>HANDICAP</v>
          </cell>
          <cell r="I16495" t="str">
            <v>Passagerer</v>
          </cell>
          <cell r="V16495">
            <v>2</v>
          </cell>
        </row>
        <row r="16496">
          <cell r="A16496" t="str">
            <v>VIBORG</v>
          </cell>
          <cell r="C16496" t="str">
            <v>HANDICAP</v>
          </cell>
          <cell r="I16496" t="str">
            <v>Netto</v>
          </cell>
          <cell r="V16496">
            <v>7272.6899999999987</v>
          </cell>
        </row>
        <row r="16497">
          <cell r="A16497" t="str">
            <v>VIBORG</v>
          </cell>
          <cell r="C16497" t="str">
            <v>HANDICAP</v>
          </cell>
          <cell r="I16497" t="str">
            <v>Adm.omk</v>
          </cell>
          <cell r="V16497">
            <v>0</v>
          </cell>
        </row>
        <row r="16498">
          <cell r="A16498" t="str">
            <v>VIBORG</v>
          </cell>
          <cell r="C16498" t="str">
            <v>HANDICAP</v>
          </cell>
          <cell r="I16498" t="str">
            <v>EB</v>
          </cell>
          <cell r="V16498">
            <v>1316</v>
          </cell>
        </row>
        <row r="16499">
          <cell r="A16499" t="str">
            <v>VIBORG</v>
          </cell>
          <cell r="C16499" t="str">
            <v>HANDICAP</v>
          </cell>
          <cell r="I16499" t="str">
            <v>Ture</v>
          </cell>
          <cell r="V16499">
            <v>7</v>
          </cell>
        </row>
        <row r="16500">
          <cell r="A16500" t="str">
            <v>VIBORG</v>
          </cell>
          <cell r="C16500" t="str">
            <v>HANDICAP</v>
          </cell>
          <cell r="I16500" t="str">
            <v>Rejselængde</v>
          </cell>
          <cell r="V16500">
            <v>329</v>
          </cell>
        </row>
        <row r="16501">
          <cell r="A16501" t="str">
            <v>VIBORG</v>
          </cell>
          <cell r="C16501" t="str">
            <v>HANDICAP</v>
          </cell>
          <cell r="I16501" t="str">
            <v>Passagerer</v>
          </cell>
          <cell r="V16501">
            <v>7</v>
          </cell>
        </row>
        <row r="16502">
          <cell r="A16502" t="str">
            <v>VIBORG</v>
          </cell>
          <cell r="C16502" t="str">
            <v>HANDICAP</v>
          </cell>
          <cell r="I16502" t="str">
            <v>Netto</v>
          </cell>
          <cell r="V16502">
            <v>1358.37</v>
          </cell>
        </row>
        <row r="16503">
          <cell r="A16503" t="str">
            <v>VIBORG</v>
          </cell>
          <cell r="C16503" t="str">
            <v>HANDICAP</v>
          </cell>
          <cell r="I16503" t="str">
            <v>Adm.omk</v>
          </cell>
          <cell r="V16503">
            <v>0</v>
          </cell>
        </row>
        <row r="16504">
          <cell r="A16504" t="str">
            <v>VIBORG</v>
          </cell>
          <cell r="C16504" t="str">
            <v>HANDICAP</v>
          </cell>
          <cell r="I16504" t="str">
            <v>EB</v>
          </cell>
          <cell r="V16504">
            <v>488</v>
          </cell>
        </row>
        <row r="16505">
          <cell r="A16505" t="str">
            <v>VIBORG</v>
          </cell>
          <cell r="C16505" t="str">
            <v>HANDICAP</v>
          </cell>
          <cell r="I16505" t="str">
            <v>Ture</v>
          </cell>
          <cell r="V16505">
            <v>2</v>
          </cell>
        </row>
        <row r="16506">
          <cell r="A16506" t="str">
            <v>VIBORG</v>
          </cell>
          <cell r="C16506" t="str">
            <v>HANDICAP</v>
          </cell>
          <cell r="I16506" t="str">
            <v>Rejselængde</v>
          </cell>
          <cell r="V16506">
            <v>122</v>
          </cell>
        </row>
        <row r="16507">
          <cell r="A16507" t="str">
            <v>VIBORG</v>
          </cell>
          <cell r="C16507" t="str">
            <v>HANDICAP</v>
          </cell>
          <cell r="I16507" t="str">
            <v>Passagerer</v>
          </cell>
          <cell r="V16507">
            <v>2</v>
          </cell>
        </row>
        <row r="16508">
          <cell r="A16508" t="str">
            <v>VIBORG</v>
          </cell>
          <cell r="C16508" t="str">
            <v>HANDICAP</v>
          </cell>
          <cell r="I16508" t="str">
            <v>Netto</v>
          </cell>
          <cell r="V16508">
            <v>639.68000000000006</v>
          </cell>
        </row>
        <row r="16509">
          <cell r="A16509" t="str">
            <v>VIBORG</v>
          </cell>
          <cell r="C16509" t="str">
            <v>HANDICAP</v>
          </cell>
          <cell r="I16509" t="str">
            <v>Adm.omk</v>
          </cell>
          <cell r="V16509">
            <v>0</v>
          </cell>
        </row>
        <row r="16510">
          <cell r="A16510" t="str">
            <v>VIBORG</v>
          </cell>
          <cell r="C16510" t="str">
            <v>HANDICAP</v>
          </cell>
          <cell r="I16510" t="str">
            <v>EB</v>
          </cell>
          <cell r="V16510">
            <v>448</v>
          </cell>
        </row>
        <row r="16511">
          <cell r="A16511" t="str">
            <v>VIBORG</v>
          </cell>
          <cell r="C16511" t="str">
            <v>HANDICAP</v>
          </cell>
          <cell r="I16511" t="str">
            <v>Ture</v>
          </cell>
          <cell r="V16511">
            <v>2</v>
          </cell>
        </row>
        <row r="16512">
          <cell r="A16512" t="str">
            <v>VIBORG</v>
          </cell>
          <cell r="C16512" t="str">
            <v>HANDICAP</v>
          </cell>
          <cell r="I16512" t="str">
            <v>Rejselængde</v>
          </cell>
          <cell r="V16512">
            <v>112</v>
          </cell>
        </row>
        <row r="16513">
          <cell r="A16513" t="str">
            <v>VIBORG</v>
          </cell>
          <cell r="C16513" t="str">
            <v>HANDICAP</v>
          </cell>
          <cell r="I16513" t="str">
            <v>Passagerer</v>
          </cell>
          <cell r="V16513">
            <v>2</v>
          </cell>
        </row>
        <row r="16514">
          <cell r="A16514" t="str">
            <v>VIBORG</v>
          </cell>
          <cell r="C16514" t="str">
            <v>HANDICAP</v>
          </cell>
          <cell r="I16514" t="str">
            <v>Netto</v>
          </cell>
          <cell r="V16514">
            <v>1272.0899999999999</v>
          </cell>
        </row>
        <row r="16515">
          <cell r="A16515" t="str">
            <v>VIBORG</v>
          </cell>
          <cell r="C16515" t="str">
            <v>HANDICAP</v>
          </cell>
          <cell r="I16515" t="str">
            <v>Adm.omk</v>
          </cell>
          <cell r="V16515">
            <v>0</v>
          </cell>
        </row>
        <row r="16516">
          <cell r="A16516" t="str">
            <v>VIBORG</v>
          </cell>
          <cell r="C16516" t="str">
            <v>HANDICAP</v>
          </cell>
          <cell r="I16516" t="str">
            <v>EB</v>
          </cell>
          <cell r="V16516">
            <v>0</v>
          </cell>
        </row>
        <row r="16517">
          <cell r="A16517" t="str">
            <v>VIBORG</v>
          </cell>
          <cell r="C16517" t="str">
            <v>HANDICAP</v>
          </cell>
          <cell r="I16517" t="str">
            <v>Ture</v>
          </cell>
          <cell r="V16517">
            <v>1</v>
          </cell>
        </row>
        <row r="16518">
          <cell r="A16518" t="str">
            <v>VIBORG</v>
          </cell>
          <cell r="C16518" t="str">
            <v>HANDICAP</v>
          </cell>
          <cell r="I16518" t="str">
            <v>Rejselængde</v>
          </cell>
          <cell r="V16518">
            <v>96</v>
          </cell>
        </row>
        <row r="16519">
          <cell r="A16519" t="str">
            <v>VIBORG</v>
          </cell>
          <cell r="C16519" t="str">
            <v>HANDICAP</v>
          </cell>
          <cell r="I16519" t="str">
            <v>Passagerer</v>
          </cell>
          <cell r="V16519">
            <v>2</v>
          </cell>
        </row>
        <row r="16520">
          <cell r="A16520" t="str">
            <v>VIBORG</v>
          </cell>
          <cell r="C16520" t="str">
            <v>HANDICAP</v>
          </cell>
          <cell r="I16520" t="str">
            <v>Netto</v>
          </cell>
          <cell r="V16520">
            <v>1917</v>
          </cell>
        </row>
        <row r="16521">
          <cell r="A16521" t="str">
            <v>VIBORG</v>
          </cell>
          <cell r="C16521" t="str">
            <v>HANDICAP</v>
          </cell>
          <cell r="I16521" t="str">
            <v>Adm.omk</v>
          </cell>
          <cell r="V16521">
            <v>0</v>
          </cell>
        </row>
        <row r="16522">
          <cell r="A16522" t="str">
            <v>VIBORG</v>
          </cell>
          <cell r="C16522" t="str">
            <v>HANDICAP</v>
          </cell>
          <cell r="I16522" t="str">
            <v>EB</v>
          </cell>
          <cell r="V16522">
            <v>490</v>
          </cell>
        </row>
        <row r="16523">
          <cell r="A16523" t="str">
            <v>VIBORG</v>
          </cell>
          <cell r="C16523" t="str">
            <v>HANDICAP</v>
          </cell>
          <cell r="I16523" t="str">
            <v>Ture</v>
          </cell>
          <cell r="V16523">
            <v>4</v>
          </cell>
        </row>
        <row r="16524">
          <cell r="A16524" t="str">
            <v>VIBORG</v>
          </cell>
          <cell r="C16524" t="str">
            <v>HANDICAP</v>
          </cell>
          <cell r="I16524" t="str">
            <v>Rejselængde</v>
          </cell>
          <cell r="V16524">
            <v>112</v>
          </cell>
        </row>
        <row r="16525">
          <cell r="A16525" t="str">
            <v>VIBORG</v>
          </cell>
          <cell r="C16525" t="str">
            <v>HANDICAP</v>
          </cell>
          <cell r="I16525" t="str">
            <v>Passagerer</v>
          </cell>
          <cell r="V16525">
            <v>4</v>
          </cell>
        </row>
        <row r="16526">
          <cell r="A16526" t="str">
            <v>VIBORG</v>
          </cell>
          <cell r="C16526" t="str">
            <v>HANDICAP</v>
          </cell>
          <cell r="I16526" t="str">
            <v>Netto</v>
          </cell>
          <cell r="V16526">
            <v>6655.68</v>
          </cell>
        </row>
        <row r="16527">
          <cell r="A16527" t="str">
            <v>VIBORG</v>
          </cell>
          <cell r="C16527" t="str">
            <v>HANDICAP</v>
          </cell>
          <cell r="I16527" t="str">
            <v>Adm.omk</v>
          </cell>
          <cell r="V16527">
            <v>0</v>
          </cell>
        </row>
        <row r="16528">
          <cell r="A16528" t="str">
            <v>VIBORG</v>
          </cell>
          <cell r="C16528" t="str">
            <v>HANDICAP</v>
          </cell>
          <cell r="I16528" t="str">
            <v>EB</v>
          </cell>
          <cell r="V16528">
            <v>2775</v>
          </cell>
        </row>
        <row r="16529">
          <cell r="A16529" t="str">
            <v>VIBORG</v>
          </cell>
          <cell r="C16529" t="str">
            <v>HANDICAP</v>
          </cell>
          <cell r="I16529" t="str">
            <v>Ture</v>
          </cell>
          <cell r="V16529">
            <v>5</v>
          </cell>
        </row>
        <row r="16530">
          <cell r="A16530" t="str">
            <v>VIBORG</v>
          </cell>
          <cell r="C16530" t="str">
            <v>HANDICAP</v>
          </cell>
          <cell r="I16530" t="str">
            <v>Rejselængde</v>
          </cell>
          <cell r="V16530">
            <v>484</v>
          </cell>
        </row>
        <row r="16531">
          <cell r="A16531" t="str">
            <v>VIBORG</v>
          </cell>
          <cell r="C16531" t="str">
            <v>HANDICAP</v>
          </cell>
          <cell r="I16531" t="str">
            <v>Passagerer</v>
          </cell>
          <cell r="V16531">
            <v>10</v>
          </cell>
        </row>
        <row r="16532">
          <cell r="A16532" t="str">
            <v>VIBORG</v>
          </cell>
          <cell r="C16532" t="str">
            <v>HANDICAP</v>
          </cell>
          <cell r="I16532" t="str">
            <v>Netto</v>
          </cell>
          <cell r="V16532">
            <v>254.54</v>
          </cell>
        </row>
        <row r="16533">
          <cell r="A16533" t="str">
            <v>VIBORG</v>
          </cell>
          <cell r="C16533" t="str">
            <v>HANDICAP</v>
          </cell>
          <cell r="I16533" t="str">
            <v>Adm.omk</v>
          </cell>
          <cell r="V16533">
            <v>0</v>
          </cell>
        </row>
        <row r="16534">
          <cell r="A16534" t="str">
            <v>VIBORG</v>
          </cell>
          <cell r="C16534" t="str">
            <v>HANDICAP</v>
          </cell>
          <cell r="I16534" t="str">
            <v>EB</v>
          </cell>
          <cell r="V16534">
            <v>252</v>
          </cell>
        </row>
        <row r="16535">
          <cell r="A16535" t="str">
            <v>VIBORG</v>
          </cell>
          <cell r="C16535" t="str">
            <v>HANDICAP</v>
          </cell>
          <cell r="I16535" t="str">
            <v>Ture</v>
          </cell>
          <cell r="V16535">
            <v>1</v>
          </cell>
        </row>
        <row r="16536">
          <cell r="A16536" t="str">
            <v>VIBORG</v>
          </cell>
          <cell r="C16536" t="str">
            <v>HANDICAP</v>
          </cell>
          <cell r="I16536" t="str">
            <v>Rejselængde</v>
          </cell>
          <cell r="V16536">
            <v>63</v>
          </cell>
        </row>
        <row r="16537">
          <cell r="A16537" t="str">
            <v>VIBORG</v>
          </cell>
          <cell r="C16537" t="str">
            <v>HANDICAP</v>
          </cell>
          <cell r="I16537" t="str">
            <v>Passagerer</v>
          </cell>
          <cell r="V16537">
            <v>1</v>
          </cell>
        </row>
        <row r="16538">
          <cell r="A16538" t="str">
            <v>VIBORG</v>
          </cell>
          <cell r="C16538" t="str">
            <v>HANDICAP</v>
          </cell>
          <cell r="I16538" t="str">
            <v>Netto</v>
          </cell>
          <cell r="V16538">
            <v>2507.83</v>
          </cell>
        </row>
        <row r="16539">
          <cell r="A16539" t="str">
            <v>VIBORG</v>
          </cell>
          <cell r="C16539" t="str">
            <v>HANDICAP</v>
          </cell>
          <cell r="I16539" t="str">
            <v>Adm.omk</v>
          </cell>
          <cell r="V16539">
            <v>0</v>
          </cell>
        </row>
        <row r="16540">
          <cell r="A16540" t="str">
            <v>VIBORG</v>
          </cell>
          <cell r="C16540" t="str">
            <v>HANDICAP</v>
          </cell>
          <cell r="I16540" t="str">
            <v>EB</v>
          </cell>
          <cell r="V16540">
            <v>7036</v>
          </cell>
        </row>
        <row r="16541">
          <cell r="A16541" t="str">
            <v>VIBORG</v>
          </cell>
          <cell r="C16541" t="str">
            <v>HANDICAP</v>
          </cell>
          <cell r="I16541" t="str">
            <v>Ture</v>
          </cell>
          <cell r="V16541">
            <v>6</v>
          </cell>
        </row>
        <row r="16542">
          <cell r="A16542" t="str">
            <v>VIBORG</v>
          </cell>
          <cell r="C16542" t="str">
            <v>HANDICAP</v>
          </cell>
          <cell r="I16542" t="str">
            <v>Rejselængde</v>
          </cell>
          <cell r="V16542">
            <v>966</v>
          </cell>
        </row>
        <row r="16543">
          <cell r="A16543" t="str">
            <v>VIBORG</v>
          </cell>
          <cell r="C16543" t="str">
            <v>HANDICAP</v>
          </cell>
          <cell r="I16543" t="str">
            <v>Passagerer</v>
          </cell>
          <cell r="V16543">
            <v>6</v>
          </cell>
        </row>
        <row r="16544">
          <cell r="A16544" t="str">
            <v>VIBORG</v>
          </cell>
          <cell r="C16544" t="str">
            <v>HANDICAP</v>
          </cell>
          <cell r="I16544" t="str">
            <v>Netto</v>
          </cell>
          <cell r="V16544">
            <v>2895.96</v>
          </cell>
        </row>
        <row r="16545">
          <cell r="A16545" t="str">
            <v>VIBORG</v>
          </cell>
          <cell r="C16545" t="str">
            <v>HANDICAP</v>
          </cell>
          <cell r="I16545" t="str">
            <v>Adm.omk</v>
          </cell>
          <cell r="V16545">
            <v>0</v>
          </cell>
        </row>
        <row r="16546">
          <cell r="A16546" t="str">
            <v>VIBORG</v>
          </cell>
          <cell r="C16546" t="str">
            <v>HANDICAP</v>
          </cell>
          <cell r="I16546" t="str">
            <v>EB</v>
          </cell>
          <cell r="V16546">
            <v>296</v>
          </cell>
        </row>
        <row r="16547">
          <cell r="A16547" t="str">
            <v>VIBORG</v>
          </cell>
          <cell r="C16547" t="str">
            <v>HANDICAP</v>
          </cell>
          <cell r="I16547" t="str">
            <v>Ture</v>
          </cell>
          <cell r="V16547">
            <v>1</v>
          </cell>
        </row>
        <row r="16548">
          <cell r="A16548" t="str">
            <v>VIBORG</v>
          </cell>
          <cell r="C16548" t="str">
            <v>HANDICAP</v>
          </cell>
          <cell r="I16548" t="str">
            <v>Rejselængde</v>
          </cell>
          <cell r="V16548">
            <v>74</v>
          </cell>
        </row>
        <row r="16549">
          <cell r="A16549" t="str">
            <v>VIBORG</v>
          </cell>
          <cell r="C16549" t="str">
            <v>HANDICAP</v>
          </cell>
          <cell r="I16549" t="str">
            <v>Passagerer</v>
          </cell>
          <cell r="V16549">
            <v>1</v>
          </cell>
        </row>
        <row r="16550">
          <cell r="A16550" t="str">
            <v>VIBORG</v>
          </cell>
          <cell r="C16550" t="str">
            <v>HANDICAP</v>
          </cell>
          <cell r="I16550" t="str">
            <v>Netto</v>
          </cell>
          <cell r="V16550">
            <v>2149.91</v>
          </cell>
        </row>
        <row r="16551">
          <cell r="A16551" t="str">
            <v>VIBORG</v>
          </cell>
          <cell r="C16551" t="str">
            <v>HANDICAP</v>
          </cell>
          <cell r="I16551" t="str">
            <v>Adm.omk</v>
          </cell>
          <cell r="V16551">
            <v>0</v>
          </cell>
        </row>
        <row r="16552">
          <cell r="A16552" t="str">
            <v>VIBORG</v>
          </cell>
          <cell r="C16552" t="str">
            <v>HANDICAP</v>
          </cell>
          <cell r="I16552" t="str">
            <v>EB</v>
          </cell>
          <cell r="V16552">
            <v>1168</v>
          </cell>
        </row>
        <row r="16553">
          <cell r="A16553" t="str">
            <v>VIBORG</v>
          </cell>
          <cell r="C16553" t="str">
            <v>HANDICAP</v>
          </cell>
          <cell r="I16553" t="str">
            <v>Ture</v>
          </cell>
          <cell r="V16553">
            <v>4</v>
          </cell>
        </row>
        <row r="16554">
          <cell r="A16554" t="str">
            <v>VIBORG</v>
          </cell>
          <cell r="C16554" t="str">
            <v>HANDICAP</v>
          </cell>
          <cell r="I16554" t="str">
            <v>Rejselængde</v>
          </cell>
          <cell r="V16554">
            <v>292</v>
          </cell>
        </row>
        <row r="16555">
          <cell r="A16555" t="str">
            <v>VIBORG</v>
          </cell>
          <cell r="C16555" t="str">
            <v>HANDICAP</v>
          </cell>
          <cell r="I16555" t="str">
            <v>Passagerer</v>
          </cell>
          <cell r="V16555">
            <v>4</v>
          </cell>
        </row>
        <row r="16556">
          <cell r="A16556" t="str">
            <v>VIBORG</v>
          </cell>
          <cell r="C16556" t="str">
            <v>HANDICAP</v>
          </cell>
          <cell r="I16556" t="str">
            <v>Netto</v>
          </cell>
          <cell r="V16556">
            <v>3742.35</v>
          </cell>
        </row>
        <row r="16557">
          <cell r="A16557" t="str">
            <v>VIBORG</v>
          </cell>
          <cell r="C16557" t="str">
            <v>HANDICAP</v>
          </cell>
          <cell r="I16557" t="str">
            <v>Adm.omk</v>
          </cell>
          <cell r="V16557">
            <v>0</v>
          </cell>
        </row>
        <row r="16558">
          <cell r="A16558" t="str">
            <v>VIBORG</v>
          </cell>
          <cell r="C16558" t="str">
            <v>HANDICAP</v>
          </cell>
          <cell r="I16558" t="str">
            <v>EB</v>
          </cell>
          <cell r="V16558">
            <v>1008</v>
          </cell>
        </row>
        <row r="16559">
          <cell r="A16559" t="str">
            <v>VIBORG</v>
          </cell>
          <cell r="C16559" t="str">
            <v>HANDICAP</v>
          </cell>
          <cell r="I16559" t="str">
            <v>Ture</v>
          </cell>
          <cell r="V16559">
            <v>3</v>
          </cell>
        </row>
        <row r="16560">
          <cell r="A16560" t="str">
            <v>VIBORG</v>
          </cell>
          <cell r="C16560" t="str">
            <v>HANDICAP</v>
          </cell>
          <cell r="I16560" t="str">
            <v>Rejselængde</v>
          </cell>
          <cell r="V16560">
            <v>252</v>
          </cell>
        </row>
        <row r="16561">
          <cell r="A16561" t="str">
            <v>VIBORG</v>
          </cell>
          <cell r="C16561" t="str">
            <v>HANDICAP</v>
          </cell>
          <cell r="I16561" t="str">
            <v>Passagerer</v>
          </cell>
          <cell r="V16561">
            <v>3</v>
          </cell>
        </row>
        <row r="16562">
          <cell r="A16562" t="str">
            <v>VIBORG</v>
          </cell>
          <cell r="C16562" t="str">
            <v>HANDICAP</v>
          </cell>
          <cell r="I16562" t="str">
            <v>Netto</v>
          </cell>
          <cell r="V16562">
            <v>14776.030000000002</v>
          </cell>
        </row>
        <row r="16563">
          <cell r="A16563" t="str">
            <v>VIBORG</v>
          </cell>
          <cell r="C16563" t="str">
            <v>HANDICAP</v>
          </cell>
          <cell r="I16563" t="str">
            <v>Adm.omk</v>
          </cell>
          <cell r="V16563">
            <v>0</v>
          </cell>
        </row>
        <row r="16564">
          <cell r="A16564" t="str">
            <v>VIBORG</v>
          </cell>
          <cell r="C16564" t="str">
            <v>HANDICAP</v>
          </cell>
          <cell r="I16564" t="str">
            <v>EB</v>
          </cell>
          <cell r="V16564">
            <v>3094</v>
          </cell>
        </row>
        <row r="16565">
          <cell r="A16565" t="str">
            <v>VIBORG</v>
          </cell>
          <cell r="C16565" t="str">
            <v>HANDICAP</v>
          </cell>
          <cell r="I16565" t="str">
            <v>Ture</v>
          </cell>
          <cell r="V16565">
            <v>19</v>
          </cell>
        </row>
        <row r="16566">
          <cell r="A16566" t="str">
            <v>VIBORG</v>
          </cell>
          <cell r="C16566" t="str">
            <v>HANDICAP</v>
          </cell>
          <cell r="I16566" t="str">
            <v>Rejselængde</v>
          </cell>
          <cell r="V16566">
            <v>657</v>
          </cell>
        </row>
        <row r="16567">
          <cell r="A16567" t="str">
            <v>VIBORG</v>
          </cell>
          <cell r="C16567" t="str">
            <v>HANDICAP</v>
          </cell>
          <cell r="I16567" t="str">
            <v>Passagerer</v>
          </cell>
          <cell r="V16567">
            <v>27</v>
          </cell>
        </row>
        <row r="16568">
          <cell r="A16568" t="str">
            <v>VIBORG</v>
          </cell>
          <cell r="C16568" t="str">
            <v>HANDICAP</v>
          </cell>
          <cell r="I16568" t="str">
            <v>Netto</v>
          </cell>
          <cell r="V16568">
            <v>9872.61</v>
          </cell>
        </row>
        <row r="16569">
          <cell r="A16569" t="str">
            <v>VIBORG</v>
          </cell>
          <cell r="C16569" t="str">
            <v>HANDICAP</v>
          </cell>
          <cell r="I16569" t="str">
            <v>Adm.omk</v>
          </cell>
          <cell r="V16569">
            <v>0</v>
          </cell>
        </row>
        <row r="16570">
          <cell r="A16570" t="str">
            <v>VIBORG</v>
          </cell>
          <cell r="C16570" t="str">
            <v>HANDICAP</v>
          </cell>
          <cell r="I16570" t="str">
            <v>EB</v>
          </cell>
          <cell r="V16570">
            <v>3387</v>
          </cell>
        </row>
        <row r="16571">
          <cell r="A16571" t="str">
            <v>VIBORG</v>
          </cell>
          <cell r="C16571" t="str">
            <v>HANDICAP</v>
          </cell>
          <cell r="I16571" t="str">
            <v>Ture</v>
          </cell>
          <cell r="V16571">
            <v>27</v>
          </cell>
        </row>
        <row r="16572">
          <cell r="A16572" t="str">
            <v>VIBORG</v>
          </cell>
          <cell r="C16572" t="str">
            <v>HANDICAP</v>
          </cell>
          <cell r="I16572" t="str">
            <v>Rejselængde</v>
          </cell>
          <cell r="V16572">
            <v>791</v>
          </cell>
        </row>
        <row r="16573">
          <cell r="A16573" t="str">
            <v>VIBORG</v>
          </cell>
          <cell r="C16573" t="str">
            <v>HANDICAP</v>
          </cell>
          <cell r="I16573" t="str">
            <v>Passagerer</v>
          </cell>
          <cell r="V16573">
            <v>31</v>
          </cell>
        </row>
        <row r="16574">
          <cell r="A16574" t="str">
            <v>VIBORG</v>
          </cell>
          <cell r="C16574" t="str">
            <v>HANDICAP</v>
          </cell>
          <cell r="I16574" t="str">
            <v>Netto</v>
          </cell>
          <cell r="V16574">
            <v>16835.89</v>
          </cell>
        </row>
        <row r="16575">
          <cell r="A16575" t="str">
            <v>VIBORG</v>
          </cell>
          <cell r="C16575" t="str">
            <v>HANDICAP</v>
          </cell>
          <cell r="I16575" t="str">
            <v>Adm.omk</v>
          </cell>
          <cell r="V16575">
            <v>0</v>
          </cell>
        </row>
        <row r="16576">
          <cell r="A16576" t="str">
            <v>VIBORG</v>
          </cell>
          <cell r="C16576" t="str">
            <v>HANDICAP</v>
          </cell>
          <cell r="I16576" t="str">
            <v>EB</v>
          </cell>
          <cell r="V16576">
            <v>4680</v>
          </cell>
        </row>
        <row r="16577">
          <cell r="A16577" t="str">
            <v>VIBORG</v>
          </cell>
          <cell r="C16577" t="str">
            <v>HANDICAP</v>
          </cell>
          <cell r="I16577" t="str">
            <v>Ture</v>
          </cell>
          <cell r="V16577">
            <v>18</v>
          </cell>
        </row>
        <row r="16578">
          <cell r="A16578" t="str">
            <v>VIBORG</v>
          </cell>
          <cell r="C16578" t="str">
            <v>HANDICAP</v>
          </cell>
          <cell r="I16578" t="str">
            <v>Rejselængde</v>
          </cell>
          <cell r="V16578">
            <v>806</v>
          </cell>
        </row>
        <row r="16579">
          <cell r="A16579" t="str">
            <v>VIBORG</v>
          </cell>
          <cell r="C16579" t="str">
            <v>HANDICAP</v>
          </cell>
          <cell r="I16579" t="str">
            <v>Passagerer</v>
          </cell>
          <cell r="V16579">
            <v>35</v>
          </cell>
        </row>
        <row r="16580">
          <cell r="A16580" t="str">
            <v>VIBORG</v>
          </cell>
          <cell r="C16580" t="str">
            <v>HANDICAP</v>
          </cell>
          <cell r="I16580" t="str">
            <v>Netto</v>
          </cell>
          <cell r="V16580">
            <v>7680.5400000000009</v>
          </cell>
        </row>
        <row r="16581">
          <cell r="A16581" t="str">
            <v>VIBORG</v>
          </cell>
          <cell r="C16581" t="str">
            <v>HANDICAP</v>
          </cell>
          <cell r="I16581" t="str">
            <v>Adm.omk</v>
          </cell>
          <cell r="V16581">
            <v>0</v>
          </cell>
        </row>
        <row r="16582">
          <cell r="A16582" t="str">
            <v>VIBORG</v>
          </cell>
          <cell r="C16582" t="str">
            <v>HANDICAP</v>
          </cell>
          <cell r="I16582" t="str">
            <v>EB</v>
          </cell>
          <cell r="V16582">
            <v>3654</v>
          </cell>
        </row>
        <row r="16583">
          <cell r="A16583" t="str">
            <v>VIBORG</v>
          </cell>
          <cell r="C16583" t="str">
            <v>HANDICAP</v>
          </cell>
          <cell r="I16583" t="str">
            <v>Ture</v>
          </cell>
          <cell r="V16583">
            <v>24</v>
          </cell>
        </row>
        <row r="16584">
          <cell r="A16584" t="str">
            <v>VIBORG</v>
          </cell>
          <cell r="C16584" t="str">
            <v>HANDICAP</v>
          </cell>
          <cell r="I16584" t="str">
            <v>Rejselængde</v>
          </cell>
          <cell r="V16584">
            <v>790</v>
          </cell>
        </row>
        <row r="16585">
          <cell r="A16585" t="str">
            <v>VIBORG</v>
          </cell>
          <cell r="C16585" t="str">
            <v>HANDICAP</v>
          </cell>
          <cell r="I16585" t="str">
            <v>Passagerer</v>
          </cell>
          <cell r="V16585">
            <v>31</v>
          </cell>
        </row>
        <row r="16586">
          <cell r="A16586" t="str">
            <v>VIBORG</v>
          </cell>
          <cell r="C16586" t="str">
            <v>HANDICAP</v>
          </cell>
          <cell r="I16586" t="str">
            <v>Netto</v>
          </cell>
          <cell r="V16586">
            <v>2940.57</v>
          </cell>
        </row>
        <row r="16587">
          <cell r="A16587" t="str">
            <v>VIBORG</v>
          </cell>
          <cell r="C16587" t="str">
            <v>HANDICAP</v>
          </cell>
          <cell r="I16587" t="str">
            <v>Adm.omk</v>
          </cell>
          <cell r="V16587">
            <v>0</v>
          </cell>
        </row>
        <row r="16588">
          <cell r="A16588" t="str">
            <v>VIBORG</v>
          </cell>
          <cell r="C16588" t="str">
            <v>HANDICAP</v>
          </cell>
          <cell r="I16588" t="str">
            <v>EB</v>
          </cell>
          <cell r="V16588">
            <v>536</v>
          </cell>
        </row>
        <row r="16589">
          <cell r="A16589" t="str">
            <v>VIBORG</v>
          </cell>
          <cell r="C16589" t="str">
            <v>HANDICAP</v>
          </cell>
          <cell r="I16589" t="str">
            <v>Ture</v>
          </cell>
          <cell r="V16589">
            <v>3</v>
          </cell>
        </row>
        <row r="16590">
          <cell r="A16590" t="str">
            <v>VIBORG</v>
          </cell>
          <cell r="C16590" t="str">
            <v>HANDICAP</v>
          </cell>
          <cell r="I16590" t="str">
            <v>Rejselængde</v>
          </cell>
          <cell r="V16590">
            <v>134</v>
          </cell>
        </row>
        <row r="16591">
          <cell r="A16591" t="str">
            <v>VIBORG</v>
          </cell>
          <cell r="C16591" t="str">
            <v>HANDICAP</v>
          </cell>
          <cell r="I16591" t="str">
            <v>Passagerer</v>
          </cell>
          <cell r="V16591">
            <v>3</v>
          </cell>
        </row>
        <row r="16592">
          <cell r="A16592" t="str">
            <v>VIBORG</v>
          </cell>
          <cell r="C16592" t="str">
            <v>HANDICAP</v>
          </cell>
          <cell r="I16592" t="str">
            <v>Netto</v>
          </cell>
          <cell r="V16592">
            <v>5839.33</v>
          </cell>
        </row>
        <row r="16593">
          <cell r="A16593" t="str">
            <v>VIBORG</v>
          </cell>
          <cell r="C16593" t="str">
            <v>HANDICAP</v>
          </cell>
          <cell r="I16593" t="str">
            <v>Adm.omk</v>
          </cell>
          <cell r="V16593">
            <v>0</v>
          </cell>
        </row>
        <row r="16594">
          <cell r="A16594" t="str">
            <v>VIBORG</v>
          </cell>
          <cell r="C16594" t="str">
            <v>HANDICAP</v>
          </cell>
          <cell r="I16594" t="str">
            <v>EB</v>
          </cell>
          <cell r="V16594">
            <v>878</v>
          </cell>
        </row>
        <row r="16595">
          <cell r="A16595" t="str">
            <v>VIBORG</v>
          </cell>
          <cell r="C16595" t="str">
            <v>HANDICAP</v>
          </cell>
          <cell r="I16595" t="str">
            <v>Ture</v>
          </cell>
          <cell r="V16595">
            <v>3</v>
          </cell>
        </row>
        <row r="16596">
          <cell r="A16596" t="str">
            <v>VIBORG</v>
          </cell>
          <cell r="C16596" t="str">
            <v>HANDICAP</v>
          </cell>
          <cell r="I16596" t="str">
            <v>Rejselængde</v>
          </cell>
          <cell r="V16596">
            <v>186</v>
          </cell>
        </row>
        <row r="16597">
          <cell r="A16597" t="str">
            <v>VIBORG</v>
          </cell>
          <cell r="C16597" t="str">
            <v>HANDICAP</v>
          </cell>
          <cell r="I16597" t="str">
            <v>Passagerer</v>
          </cell>
          <cell r="V16597">
            <v>4</v>
          </cell>
        </row>
        <row r="16598">
          <cell r="A16598" t="str">
            <v>VIBORG</v>
          </cell>
          <cell r="C16598" t="str">
            <v>HANDICAP</v>
          </cell>
          <cell r="I16598" t="str">
            <v>Netto</v>
          </cell>
          <cell r="V16598">
            <v>7365.33</v>
          </cell>
        </row>
        <row r="16599">
          <cell r="A16599" t="str">
            <v>VIBORG</v>
          </cell>
          <cell r="C16599" t="str">
            <v>HANDICAP</v>
          </cell>
          <cell r="I16599" t="str">
            <v>Adm.omk</v>
          </cell>
          <cell r="V16599">
            <v>0</v>
          </cell>
        </row>
        <row r="16600">
          <cell r="A16600" t="str">
            <v>VIBORG</v>
          </cell>
          <cell r="C16600" t="str">
            <v>HANDICAP</v>
          </cell>
          <cell r="I16600" t="str">
            <v>EB</v>
          </cell>
          <cell r="V16600">
            <v>1196</v>
          </cell>
        </row>
        <row r="16601">
          <cell r="A16601" t="str">
            <v>VIBORG</v>
          </cell>
          <cell r="C16601" t="str">
            <v>HANDICAP</v>
          </cell>
          <cell r="I16601" t="str">
            <v>Ture</v>
          </cell>
          <cell r="V16601">
            <v>6</v>
          </cell>
        </row>
        <row r="16602">
          <cell r="A16602" t="str">
            <v>VIBORG</v>
          </cell>
          <cell r="C16602" t="str">
            <v>HANDICAP</v>
          </cell>
          <cell r="I16602" t="str">
            <v>Rejselængde</v>
          </cell>
          <cell r="V16602">
            <v>299</v>
          </cell>
        </row>
        <row r="16603">
          <cell r="A16603" t="str">
            <v>VIBORG</v>
          </cell>
          <cell r="C16603" t="str">
            <v>HANDICAP</v>
          </cell>
          <cell r="I16603" t="str">
            <v>Passagerer</v>
          </cell>
          <cell r="V16603">
            <v>6</v>
          </cell>
        </row>
        <row r="16604">
          <cell r="A16604" t="str">
            <v>VIBORG</v>
          </cell>
          <cell r="C16604" t="str">
            <v>HANDICAP</v>
          </cell>
          <cell r="I16604" t="str">
            <v>Netto</v>
          </cell>
          <cell r="V16604">
            <v>787.12</v>
          </cell>
        </row>
        <row r="16605">
          <cell r="A16605" t="str">
            <v>VIBORG</v>
          </cell>
          <cell r="C16605" t="str">
            <v>HANDICAP</v>
          </cell>
          <cell r="I16605" t="str">
            <v>Adm.omk</v>
          </cell>
          <cell r="V16605">
            <v>0</v>
          </cell>
        </row>
        <row r="16606">
          <cell r="A16606" t="str">
            <v>VIBORG</v>
          </cell>
          <cell r="C16606" t="str">
            <v>HANDICAP</v>
          </cell>
          <cell r="I16606" t="str">
            <v>EB</v>
          </cell>
          <cell r="V16606">
            <v>516</v>
          </cell>
        </row>
        <row r="16607">
          <cell r="A16607" t="str">
            <v>VIBORG</v>
          </cell>
          <cell r="C16607" t="str">
            <v>HANDICAP</v>
          </cell>
          <cell r="I16607" t="str">
            <v>Ture</v>
          </cell>
          <cell r="V16607">
            <v>1</v>
          </cell>
        </row>
        <row r="16608">
          <cell r="A16608" t="str">
            <v>VIBORG</v>
          </cell>
          <cell r="C16608" t="str">
            <v>HANDICAP</v>
          </cell>
          <cell r="I16608" t="str">
            <v>Rejselængde</v>
          </cell>
          <cell r="V16608">
            <v>86</v>
          </cell>
        </row>
        <row r="16609">
          <cell r="A16609" t="str">
            <v>VIBORG</v>
          </cell>
          <cell r="C16609" t="str">
            <v>HANDICAP</v>
          </cell>
          <cell r="I16609" t="str">
            <v>Passagerer</v>
          </cell>
          <cell r="V16609">
            <v>2</v>
          </cell>
        </row>
        <row r="16610">
          <cell r="A16610" t="str">
            <v>VIBORG</v>
          </cell>
          <cell r="C16610" t="str">
            <v>HANDICAP</v>
          </cell>
          <cell r="I16610" t="str">
            <v>Netto</v>
          </cell>
          <cell r="V16610">
            <v>3559.96</v>
          </cell>
        </row>
        <row r="16611">
          <cell r="A16611" t="str">
            <v>VIBORG</v>
          </cell>
          <cell r="C16611" t="str">
            <v>HANDICAP</v>
          </cell>
          <cell r="I16611" t="str">
            <v>Adm.omk</v>
          </cell>
          <cell r="V16611">
            <v>0</v>
          </cell>
        </row>
        <row r="16612">
          <cell r="A16612" t="str">
            <v>VIBORG</v>
          </cell>
          <cell r="C16612" t="str">
            <v>HANDICAP</v>
          </cell>
          <cell r="I16612" t="str">
            <v>EB</v>
          </cell>
          <cell r="V16612">
            <v>628</v>
          </cell>
        </row>
        <row r="16613">
          <cell r="A16613" t="str">
            <v>VIBORG</v>
          </cell>
          <cell r="C16613" t="str">
            <v>HANDICAP</v>
          </cell>
          <cell r="I16613" t="str">
            <v>Ture</v>
          </cell>
          <cell r="V16613">
            <v>2</v>
          </cell>
        </row>
        <row r="16614">
          <cell r="A16614" t="str">
            <v>VIBORG</v>
          </cell>
          <cell r="C16614" t="str">
            <v>HANDICAP</v>
          </cell>
          <cell r="I16614" t="str">
            <v>Rejselængde</v>
          </cell>
          <cell r="V16614">
            <v>157</v>
          </cell>
        </row>
        <row r="16615">
          <cell r="A16615" t="str">
            <v>VIBORG</v>
          </cell>
          <cell r="C16615" t="str">
            <v>HANDICAP</v>
          </cell>
          <cell r="I16615" t="str">
            <v>Passagerer</v>
          </cell>
          <cell r="V16615">
            <v>2</v>
          </cell>
        </row>
        <row r="16616">
          <cell r="A16616" t="str">
            <v>VIBORG</v>
          </cell>
          <cell r="C16616" t="str">
            <v>HANDICAP</v>
          </cell>
          <cell r="I16616" t="str">
            <v>Netto</v>
          </cell>
          <cell r="V16616">
            <v>4603.8500000000004</v>
          </cell>
        </row>
        <row r="16617">
          <cell r="A16617" t="str">
            <v>VIBORG</v>
          </cell>
          <cell r="C16617" t="str">
            <v>HANDICAP</v>
          </cell>
          <cell r="I16617" t="str">
            <v>Adm.omk</v>
          </cell>
          <cell r="V16617">
            <v>0</v>
          </cell>
        </row>
        <row r="16618">
          <cell r="A16618" t="str">
            <v>VIBORG</v>
          </cell>
          <cell r="C16618" t="str">
            <v>HANDICAP</v>
          </cell>
          <cell r="I16618" t="str">
            <v>EB</v>
          </cell>
          <cell r="V16618">
            <v>2142</v>
          </cell>
        </row>
        <row r="16619">
          <cell r="A16619" t="str">
            <v>VIBORG</v>
          </cell>
          <cell r="C16619" t="str">
            <v>HANDICAP</v>
          </cell>
          <cell r="I16619" t="str">
            <v>Ture</v>
          </cell>
          <cell r="V16619">
            <v>6</v>
          </cell>
        </row>
        <row r="16620">
          <cell r="A16620" t="str">
            <v>VIBORG</v>
          </cell>
          <cell r="C16620" t="str">
            <v>HANDICAP</v>
          </cell>
          <cell r="I16620" t="str">
            <v>Rejselængde</v>
          </cell>
          <cell r="V16620">
            <v>477</v>
          </cell>
        </row>
        <row r="16621">
          <cell r="A16621" t="str">
            <v>VIBORG</v>
          </cell>
          <cell r="C16621" t="str">
            <v>HANDICAP</v>
          </cell>
          <cell r="I16621" t="str">
            <v>Passagerer</v>
          </cell>
          <cell r="V16621">
            <v>7</v>
          </cell>
        </row>
        <row r="16622">
          <cell r="A16622" t="str">
            <v>VIBORG</v>
          </cell>
          <cell r="C16622" t="str">
            <v>HANDICAP</v>
          </cell>
          <cell r="I16622" t="str">
            <v>Netto</v>
          </cell>
          <cell r="V16622">
            <v>3394.52</v>
          </cell>
        </row>
        <row r="16623">
          <cell r="A16623" t="str">
            <v>VIBORG</v>
          </cell>
          <cell r="C16623" t="str">
            <v>HANDICAP</v>
          </cell>
          <cell r="I16623" t="str">
            <v>Adm.omk</v>
          </cell>
          <cell r="V16623">
            <v>0</v>
          </cell>
        </row>
        <row r="16624">
          <cell r="A16624" t="str">
            <v>VIBORG</v>
          </cell>
          <cell r="C16624" t="str">
            <v>HANDICAP</v>
          </cell>
          <cell r="I16624" t="str">
            <v>EB</v>
          </cell>
          <cell r="V16624">
            <v>1982</v>
          </cell>
        </row>
        <row r="16625">
          <cell r="A16625" t="str">
            <v>VIBORG</v>
          </cell>
          <cell r="C16625" t="str">
            <v>HANDICAP</v>
          </cell>
          <cell r="I16625" t="str">
            <v>Ture</v>
          </cell>
          <cell r="V16625">
            <v>4</v>
          </cell>
        </row>
        <row r="16626">
          <cell r="A16626" t="str">
            <v>VIBORG</v>
          </cell>
          <cell r="C16626" t="str">
            <v>HANDICAP</v>
          </cell>
          <cell r="I16626" t="str">
            <v>Rejselængde</v>
          </cell>
          <cell r="V16626">
            <v>400</v>
          </cell>
        </row>
        <row r="16627">
          <cell r="A16627" t="str">
            <v>VIBORG</v>
          </cell>
          <cell r="C16627" t="str">
            <v>HANDICAP</v>
          </cell>
          <cell r="I16627" t="str">
            <v>Passagerer</v>
          </cell>
          <cell r="V16627">
            <v>5</v>
          </cell>
        </row>
        <row r="16628">
          <cell r="A16628" t="str">
            <v>VIBORG</v>
          </cell>
          <cell r="C16628" t="str">
            <v>HANDICAP</v>
          </cell>
          <cell r="I16628" t="str">
            <v>Netto</v>
          </cell>
          <cell r="V16628">
            <v>1523.1</v>
          </cell>
        </row>
        <row r="16629">
          <cell r="A16629" t="str">
            <v>VIBORG</v>
          </cell>
          <cell r="C16629" t="str">
            <v>HANDICAP</v>
          </cell>
          <cell r="I16629" t="str">
            <v>Adm.omk</v>
          </cell>
          <cell r="V16629">
            <v>0</v>
          </cell>
        </row>
        <row r="16630">
          <cell r="A16630" t="str">
            <v>VIBORG</v>
          </cell>
          <cell r="C16630" t="str">
            <v>HANDICAP</v>
          </cell>
          <cell r="I16630" t="str">
            <v>EB</v>
          </cell>
          <cell r="V16630">
            <v>0</v>
          </cell>
        </row>
        <row r="16631">
          <cell r="A16631" t="str">
            <v>VIBORG</v>
          </cell>
          <cell r="C16631" t="str">
            <v>HANDICAP</v>
          </cell>
          <cell r="I16631" t="str">
            <v>Ture</v>
          </cell>
          <cell r="V16631">
            <v>2</v>
          </cell>
        </row>
        <row r="16632">
          <cell r="A16632" t="str">
            <v>VIBORG</v>
          </cell>
          <cell r="C16632" t="str">
            <v>HANDICAP</v>
          </cell>
          <cell r="I16632" t="str">
            <v>Rejselængde</v>
          </cell>
          <cell r="V16632">
            <v>84</v>
          </cell>
        </row>
        <row r="16633">
          <cell r="A16633" t="str">
            <v>VIBORG</v>
          </cell>
          <cell r="C16633" t="str">
            <v>HANDICAP</v>
          </cell>
          <cell r="I16633" t="str">
            <v>Passagerer</v>
          </cell>
          <cell r="V16633">
            <v>2</v>
          </cell>
        </row>
        <row r="16634">
          <cell r="A16634" t="str">
            <v>VIBORG</v>
          </cell>
          <cell r="C16634" t="str">
            <v>HANDICAP</v>
          </cell>
          <cell r="I16634" t="str">
            <v>Netto</v>
          </cell>
          <cell r="V16634">
            <v>19336.559999999998</v>
          </cell>
        </row>
        <row r="16635">
          <cell r="A16635" t="str">
            <v>VIBORG</v>
          </cell>
          <cell r="C16635" t="str">
            <v>HANDICAP</v>
          </cell>
          <cell r="I16635" t="str">
            <v>Adm.omk</v>
          </cell>
          <cell r="V16635">
            <v>0</v>
          </cell>
        </row>
        <row r="16636">
          <cell r="A16636" t="str">
            <v>VIBORG</v>
          </cell>
          <cell r="C16636" t="str">
            <v>HANDICAP</v>
          </cell>
          <cell r="I16636" t="str">
            <v>EB</v>
          </cell>
          <cell r="V16636">
            <v>3828</v>
          </cell>
        </row>
        <row r="16637">
          <cell r="A16637" t="str">
            <v>VIBORG</v>
          </cell>
          <cell r="C16637" t="str">
            <v>HANDICAP</v>
          </cell>
          <cell r="I16637" t="str">
            <v>Ture</v>
          </cell>
          <cell r="V16637">
            <v>28</v>
          </cell>
        </row>
        <row r="16638">
          <cell r="A16638" t="str">
            <v>VIBORG</v>
          </cell>
          <cell r="C16638" t="str">
            <v>HANDICAP</v>
          </cell>
          <cell r="I16638" t="str">
            <v>Rejselængde</v>
          </cell>
          <cell r="V16638">
            <v>794</v>
          </cell>
        </row>
        <row r="16639">
          <cell r="A16639" t="str">
            <v>VIBORG</v>
          </cell>
          <cell r="C16639" t="str">
            <v>HANDICAP</v>
          </cell>
          <cell r="I16639" t="str">
            <v>Passagerer</v>
          </cell>
          <cell r="V16639">
            <v>42</v>
          </cell>
        </row>
        <row r="16640">
          <cell r="A16640" t="str">
            <v>VIBORG</v>
          </cell>
          <cell r="C16640" t="str">
            <v>HANDICAP</v>
          </cell>
          <cell r="I16640" t="str">
            <v>Netto</v>
          </cell>
          <cell r="V16640">
            <v>10895.44</v>
          </cell>
        </row>
        <row r="16641">
          <cell r="A16641" t="str">
            <v>VIBORG</v>
          </cell>
          <cell r="C16641" t="str">
            <v>HANDICAP</v>
          </cell>
          <cell r="I16641" t="str">
            <v>Adm.omk</v>
          </cell>
          <cell r="V16641">
            <v>0</v>
          </cell>
        </row>
        <row r="16642">
          <cell r="A16642" t="str">
            <v>VIBORG</v>
          </cell>
          <cell r="C16642" t="str">
            <v>HANDICAP</v>
          </cell>
          <cell r="I16642" t="str">
            <v>EB</v>
          </cell>
          <cell r="V16642">
            <v>3587</v>
          </cell>
        </row>
        <row r="16643">
          <cell r="A16643" t="str">
            <v>VIBORG</v>
          </cell>
          <cell r="C16643" t="str">
            <v>HANDICAP</v>
          </cell>
          <cell r="I16643" t="str">
            <v>Ture</v>
          </cell>
          <cell r="V16643">
            <v>29</v>
          </cell>
        </row>
        <row r="16644">
          <cell r="A16644" t="str">
            <v>VIBORG</v>
          </cell>
          <cell r="C16644" t="str">
            <v>HANDICAP</v>
          </cell>
          <cell r="I16644" t="str">
            <v>Rejselængde</v>
          </cell>
          <cell r="V16644">
            <v>875</v>
          </cell>
        </row>
        <row r="16645">
          <cell r="A16645" t="str">
            <v>VIBORG</v>
          </cell>
          <cell r="C16645" t="str">
            <v>HANDICAP</v>
          </cell>
          <cell r="I16645" t="str">
            <v>Passagerer</v>
          </cell>
          <cell r="V16645">
            <v>30</v>
          </cell>
        </row>
        <row r="16646">
          <cell r="A16646" t="str">
            <v>VIBORG</v>
          </cell>
          <cell r="C16646" t="str">
            <v>HANDICAP</v>
          </cell>
          <cell r="I16646" t="str">
            <v>Netto</v>
          </cell>
          <cell r="V16646">
            <v>59838.399999999994</v>
          </cell>
        </row>
        <row r="16647">
          <cell r="A16647" t="str">
            <v>VIBORG</v>
          </cell>
          <cell r="C16647" t="str">
            <v>HANDICAP</v>
          </cell>
          <cell r="I16647" t="str">
            <v>Adm.omk</v>
          </cell>
          <cell r="V16647">
            <v>0</v>
          </cell>
        </row>
        <row r="16648">
          <cell r="A16648" t="str">
            <v>VIBORG</v>
          </cell>
          <cell r="C16648" t="str">
            <v>HANDICAP</v>
          </cell>
          <cell r="I16648" t="str">
            <v>EB</v>
          </cell>
          <cell r="V16648">
            <v>9328</v>
          </cell>
        </row>
        <row r="16649">
          <cell r="A16649" t="str">
            <v>VIBORG</v>
          </cell>
          <cell r="C16649" t="str">
            <v>HANDICAP</v>
          </cell>
          <cell r="I16649" t="str">
            <v>Ture</v>
          </cell>
          <cell r="V16649">
            <v>86</v>
          </cell>
        </row>
        <row r="16650">
          <cell r="A16650" t="str">
            <v>VIBORG</v>
          </cell>
          <cell r="C16650" t="str">
            <v>HANDICAP</v>
          </cell>
          <cell r="I16650" t="str">
            <v>Rejselængde</v>
          </cell>
          <cell r="V16650">
            <v>2162</v>
          </cell>
        </row>
        <row r="16651">
          <cell r="A16651" t="str">
            <v>VIBORG</v>
          </cell>
          <cell r="C16651" t="str">
            <v>HANDICAP</v>
          </cell>
          <cell r="I16651" t="str">
            <v>Passagerer</v>
          </cell>
          <cell r="V16651">
            <v>101</v>
          </cell>
        </row>
        <row r="16652">
          <cell r="A16652" t="str">
            <v>VIBORG</v>
          </cell>
          <cell r="C16652" t="str">
            <v>HANDICAP</v>
          </cell>
          <cell r="I16652" t="str">
            <v>Netto</v>
          </cell>
          <cell r="V16652">
            <v>28311.910000000003</v>
          </cell>
        </row>
        <row r="16653">
          <cell r="A16653" t="str">
            <v>VIBORG</v>
          </cell>
          <cell r="C16653" t="str">
            <v>HANDICAP</v>
          </cell>
          <cell r="I16653" t="str">
            <v>Adm.omk</v>
          </cell>
          <cell r="V16653">
            <v>0</v>
          </cell>
        </row>
        <row r="16654">
          <cell r="A16654" t="str">
            <v>VIBORG</v>
          </cell>
          <cell r="C16654" t="str">
            <v>HANDICAP</v>
          </cell>
          <cell r="I16654" t="str">
            <v>EB</v>
          </cell>
          <cell r="V16654">
            <v>7708</v>
          </cell>
        </row>
        <row r="16655">
          <cell r="A16655" t="str">
            <v>VIBORG</v>
          </cell>
          <cell r="C16655" t="str">
            <v>HANDICAP</v>
          </cell>
          <cell r="I16655" t="str">
            <v>Ture</v>
          </cell>
          <cell r="V16655">
            <v>78</v>
          </cell>
        </row>
        <row r="16656">
          <cell r="A16656" t="str">
            <v>VIBORG</v>
          </cell>
          <cell r="C16656" t="str">
            <v>HANDICAP</v>
          </cell>
          <cell r="I16656" t="str">
            <v>Rejselængde</v>
          </cell>
          <cell r="V16656">
            <v>1898</v>
          </cell>
        </row>
        <row r="16657">
          <cell r="A16657" t="str">
            <v>VIBORG</v>
          </cell>
          <cell r="C16657" t="str">
            <v>HANDICAP</v>
          </cell>
          <cell r="I16657" t="str">
            <v>Passagerer</v>
          </cell>
          <cell r="V16657">
            <v>80</v>
          </cell>
        </row>
        <row r="16658">
          <cell r="A16658" t="str">
            <v>VIBORG</v>
          </cell>
          <cell r="C16658" t="str">
            <v>HANDICAP</v>
          </cell>
          <cell r="I16658" t="str">
            <v>Netto</v>
          </cell>
          <cell r="V16658">
            <v>3066.1</v>
          </cell>
        </row>
        <row r="16659">
          <cell r="A16659" t="str">
            <v>VIBORG</v>
          </cell>
          <cell r="C16659" t="str">
            <v>HANDICAP</v>
          </cell>
          <cell r="I16659" t="str">
            <v>Adm.omk</v>
          </cell>
          <cell r="V16659">
            <v>0</v>
          </cell>
        </row>
        <row r="16660">
          <cell r="A16660" t="str">
            <v>VIBORG</v>
          </cell>
          <cell r="C16660" t="str">
            <v>HANDICAP</v>
          </cell>
          <cell r="I16660" t="str">
            <v>EB</v>
          </cell>
          <cell r="V16660">
            <v>1276</v>
          </cell>
        </row>
        <row r="16661">
          <cell r="A16661" t="str">
            <v>VIBORG</v>
          </cell>
          <cell r="C16661" t="str">
            <v>HANDICAP</v>
          </cell>
          <cell r="I16661" t="str">
            <v>Ture</v>
          </cell>
          <cell r="V16661">
            <v>10</v>
          </cell>
        </row>
        <row r="16662">
          <cell r="A16662" t="str">
            <v>VIBORG</v>
          </cell>
          <cell r="C16662" t="str">
            <v>HANDICAP</v>
          </cell>
          <cell r="I16662" t="str">
            <v>Rejselængde</v>
          </cell>
          <cell r="V16662">
            <v>319</v>
          </cell>
        </row>
        <row r="16663">
          <cell r="A16663" t="str">
            <v>VIBORG</v>
          </cell>
          <cell r="C16663" t="str">
            <v>HANDICAP</v>
          </cell>
          <cell r="I16663" t="str">
            <v>Passagerer</v>
          </cell>
          <cell r="V16663">
            <v>10</v>
          </cell>
        </row>
        <row r="16664">
          <cell r="A16664" t="str">
            <v>VIBORG</v>
          </cell>
          <cell r="C16664" t="str">
            <v>TELETAXI</v>
          </cell>
          <cell r="I16664" t="str">
            <v>Netto</v>
          </cell>
          <cell r="V16664">
            <v>77.349999999999994</v>
          </cell>
        </row>
        <row r="16665">
          <cell r="A16665" t="str">
            <v>VIBORG</v>
          </cell>
          <cell r="C16665" t="str">
            <v>TELETAXI</v>
          </cell>
          <cell r="I16665" t="str">
            <v>Adm.omk</v>
          </cell>
          <cell r="V16665">
            <v>32.159999999999997</v>
          </cell>
        </row>
        <row r="16666">
          <cell r="A16666" t="str">
            <v>VIBORG</v>
          </cell>
          <cell r="C16666" t="str">
            <v>TELETAXI</v>
          </cell>
          <cell r="I16666" t="str">
            <v>EB</v>
          </cell>
          <cell r="V16666">
            <v>34</v>
          </cell>
        </row>
        <row r="16667">
          <cell r="A16667" t="str">
            <v>VIBORG</v>
          </cell>
          <cell r="C16667" t="str">
            <v>TELETAXI</v>
          </cell>
          <cell r="I16667" t="str">
            <v>Ture</v>
          </cell>
          <cell r="V16667">
            <v>1</v>
          </cell>
        </row>
        <row r="16668">
          <cell r="A16668" t="str">
            <v>VIBORG</v>
          </cell>
          <cell r="C16668" t="str">
            <v>TELETAXI</v>
          </cell>
          <cell r="I16668" t="str">
            <v>Rejselængde</v>
          </cell>
          <cell r="V16668">
            <v>13</v>
          </cell>
        </row>
        <row r="16669">
          <cell r="A16669" t="str">
            <v>VIBORG</v>
          </cell>
          <cell r="C16669" t="str">
            <v>TELETAXI</v>
          </cell>
          <cell r="I16669" t="str">
            <v>Passagerer</v>
          </cell>
          <cell r="V16669">
            <v>1</v>
          </cell>
        </row>
        <row r="16670">
          <cell r="A16670" t="str">
            <v>VIBORG</v>
          </cell>
          <cell r="C16670" t="str">
            <v>TELETAXI</v>
          </cell>
          <cell r="I16670" t="str">
            <v>Netto</v>
          </cell>
          <cell r="V16670">
            <v>262.73</v>
          </cell>
        </row>
        <row r="16671">
          <cell r="A16671" t="str">
            <v>VIBORG</v>
          </cell>
          <cell r="C16671" t="str">
            <v>TELETAXI</v>
          </cell>
          <cell r="I16671" t="str">
            <v>Adm.omk</v>
          </cell>
          <cell r="V16671">
            <v>32.159999999999997</v>
          </cell>
        </row>
        <row r="16672">
          <cell r="A16672" t="str">
            <v>VIBORG</v>
          </cell>
          <cell r="C16672" t="str">
            <v>TELETAXI</v>
          </cell>
          <cell r="I16672" t="str">
            <v>EB</v>
          </cell>
          <cell r="V16672">
            <v>34</v>
          </cell>
        </row>
        <row r="16673">
          <cell r="A16673" t="str">
            <v>VIBORG</v>
          </cell>
          <cell r="C16673" t="str">
            <v>TELETAXI</v>
          </cell>
          <cell r="I16673" t="str">
            <v>Ture</v>
          </cell>
          <cell r="V16673">
            <v>1</v>
          </cell>
        </row>
        <row r="16674">
          <cell r="A16674" t="str">
            <v>VIBORG</v>
          </cell>
          <cell r="C16674" t="str">
            <v>TELETAXI</v>
          </cell>
          <cell r="I16674" t="str">
            <v>Rejselængde</v>
          </cell>
          <cell r="V16674">
            <v>13</v>
          </cell>
        </row>
        <row r="16675">
          <cell r="A16675" t="str">
            <v>VIBORG</v>
          </cell>
          <cell r="C16675" t="str">
            <v>TELETAXI</v>
          </cell>
          <cell r="I16675" t="str">
            <v>Passagerer</v>
          </cell>
          <cell r="V16675">
            <v>1</v>
          </cell>
        </row>
        <row r="16676">
          <cell r="A16676" t="str">
            <v>VIBORG</v>
          </cell>
          <cell r="C16676" t="str">
            <v>TELETAXI</v>
          </cell>
          <cell r="I16676" t="str">
            <v>Netto</v>
          </cell>
          <cell r="V16676">
            <v>59.49</v>
          </cell>
        </row>
        <row r="16677">
          <cell r="A16677" t="str">
            <v>VIBORG</v>
          </cell>
          <cell r="C16677" t="str">
            <v>TELETAXI</v>
          </cell>
          <cell r="I16677" t="str">
            <v>Adm.omk</v>
          </cell>
          <cell r="V16677">
            <v>32.159999999999997</v>
          </cell>
        </row>
        <row r="16678">
          <cell r="A16678" t="str">
            <v>VIBORG</v>
          </cell>
          <cell r="C16678" t="str">
            <v>TELETAXI</v>
          </cell>
          <cell r="I16678" t="str">
            <v>EB</v>
          </cell>
          <cell r="V16678">
            <v>12</v>
          </cell>
        </row>
        <row r="16679">
          <cell r="A16679" t="str">
            <v>VIBORG</v>
          </cell>
          <cell r="C16679" t="str">
            <v>TELETAXI</v>
          </cell>
          <cell r="I16679" t="str">
            <v>Ture</v>
          </cell>
          <cell r="V16679">
            <v>1</v>
          </cell>
        </row>
        <row r="16680">
          <cell r="A16680" t="str">
            <v>VIBORG</v>
          </cell>
          <cell r="C16680" t="str">
            <v>TELETAXI</v>
          </cell>
          <cell r="I16680" t="str">
            <v>Rejselængde</v>
          </cell>
          <cell r="V16680">
            <v>5</v>
          </cell>
        </row>
        <row r="16681">
          <cell r="A16681" t="str">
            <v>VIBORG</v>
          </cell>
          <cell r="C16681" t="str">
            <v>TELETAXI</v>
          </cell>
          <cell r="I16681" t="str">
            <v>Passagerer</v>
          </cell>
          <cell r="V16681">
            <v>1</v>
          </cell>
        </row>
        <row r="16682">
          <cell r="A16682" t="str">
            <v>VIBORG</v>
          </cell>
          <cell r="C16682" t="str">
            <v>TELETAXI</v>
          </cell>
          <cell r="I16682" t="str">
            <v>Netto</v>
          </cell>
          <cell r="V16682">
            <v>1678.08</v>
          </cell>
        </row>
        <row r="16683">
          <cell r="A16683" t="str">
            <v>VIBORG</v>
          </cell>
          <cell r="C16683" t="str">
            <v>TELETAXI</v>
          </cell>
          <cell r="I16683" t="str">
            <v>Adm.omk</v>
          </cell>
          <cell r="V16683">
            <v>192.96</v>
          </cell>
        </row>
        <row r="16684">
          <cell r="A16684" t="str">
            <v>VIBORG</v>
          </cell>
          <cell r="C16684" t="str">
            <v>TELETAXI</v>
          </cell>
          <cell r="I16684" t="str">
            <v>EB</v>
          </cell>
          <cell r="V16684">
            <v>44</v>
          </cell>
        </row>
        <row r="16685">
          <cell r="A16685" t="str">
            <v>VIBORG</v>
          </cell>
          <cell r="C16685" t="str">
            <v>TELETAXI</v>
          </cell>
          <cell r="I16685" t="str">
            <v>Ture</v>
          </cell>
          <cell r="V16685">
            <v>6</v>
          </cell>
        </row>
        <row r="16686">
          <cell r="A16686" t="str">
            <v>VIBORG</v>
          </cell>
          <cell r="C16686" t="str">
            <v>TELETAXI</v>
          </cell>
          <cell r="I16686" t="str">
            <v>Rejselængde</v>
          </cell>
          <cell r="V16686">
            <v>125</v>
          </cell>
        </row>
        <row r="16687">
          <cell r="A16687" t="str">
            <v>VIBORG</v>
          </cell>
          <cell r="C16687" t="str">
            <v>TELETAXI</v>
          </cell>
          <cell r="I16687" t="str">
            <v>Passagerer</v>
          </cell>
          <cell r="V16687">
            <v>6</v>
          </cell>
        </row>
        <row r="16688">
          <cell r="A16688" t="str">
            <v>VIBORG</v>
          </cell>
          <cell r="C16688" t="str">
            <v>HANDICAP</v>
          </cell>
          <cell r="I16688" t="str">
            <v>Netto</v>
          </cell>
          <cell r="V16688">
            <v>2123.5700000000002</v>
          </cell>
        </row>
        <row r="16689">
          <cell r="A16689" t="str">
            <v>VIBORG</v>
          </cell>
          <cell r="C16689" t="str">
            <v>HANDICAP</v>
          </cell>
          <cell r="I16689" t="str">
            <v>Adm.omk</v>
          </cell>
          <cell r="V16689">
            <v>0</v>
          </cell>
        </row>
        <row r="16690">
          <cell r="A16690" t="str">
            <v>VIBORG</v>
          </cell>
          <cell r="C16690" t="str">
            <v>HANDICAP</v>
          </cell>
          <cell r="I16690" t="str">
            <v>EB</v>
          </cell>
          <cell r="V16690">
            <v>300</v>
          </cell>
        </row>
        <row r="16691">
          <cell r="A16691" t="str">
            <v>VIBORG</v>
          </cell>
          <cell r="C16691" t="str">
            <v>HANDICAP</v>
          </cell>
          <cell r="I16691" t="str">
            <v>Ture</v>
          </cell>
          <cell r="V16691">
            <v>3</v>
          </cell>
        </row>
        <row r="16692">
          <cell r="A16692" t="str">
            <v>VIBORG</v>
          </cell>
          <cell r="C16692" t="str">
            <v>HANDICAP</v>
          </cell>
          <cell r="I16692" t="str">
            <v>Rejselængde</v>
          </cell>
          <cell r="V16692">
            <v>75</v>
          </cell>
        </row>
        <row r="16693">
          <cell r="A16693" t="str">
            <v>VIBORG</v>
          </cell>
          <cell r="C16693" t="str">
            <v>HANDICAP</v>
          </cell>
          <cell r="I16693" t="str">
            <v>Passagerer</v>
          </cell>
          <cell r="V16693">
            <v>4</v>
          </cell>
        </row>
        <row r="16694">
          <cell r="A16694" t="str">
            <v>VIBORG</v>
          </cell>
          <cell r="C16694" t="str">
            <v>HANDICAP</v>
          </cell>
          <cell r="I16694" t="str">
            <v>Netto</v>
          </cell>
          <cell r="V16694">
            <v>2736.75</v>
          </cell>
        </row>
        <row r="16695">
          <cell r="A16695" t="str">
            <v>VIBORG</v>
          </cell>
          <cell r="C16695" t="str">
            <v>HANDICAP</v>
          </cell>
          <cell r="I16695" t="str">
            <v>Adm.omk</v>
          </cell>
          <cell r="V16695">
            <v>0</v>
          </cell>
        </row>
        <row r="16696">
          <cell r="A16696" t="str">
            <v>VIBORG</v>
          </cell>
          <cell r="C16696" t="str">
            <v>HANDICAP</v>
          </cell>
          <cell r="I16696" t="str">
            <v>EB</v>
          </cell>
          <cell r="V16696">
            <v>932</v>
          </cell>
        </row>
        <row r="16697">
          <cell r="A16697" t="str">
            <v>VIBORG</v>
          </cell>
          <cell r="C16697" t="str">
            <v>HANDICAP</v>
          </cell>
          <cell r="I16697" t="str">
            <v>Ture</v>
          </cell>
          <cell r="V16697">
            <v>4</v>
          </cell>
        </row>
        <row r="16698">
          <cell r="A16698" t="str">
            <v>VIBORG</v>
          </cell>
          <cell r="C16698" t="str">
            <v>HANDICAP</v>
          </cell>
          <cell r="I16698" t="str">
            <v>Rejselængde</v>
          </cell>
          <cell r="V16698">
            <v>210</v>
          </cell>
        </row>
        <row r="16699">
          <cell r="A16699" t="str">
            <v>VIBORG</v>
          </cell>
          <cell r="C16699" t="str">
            <v>HANDICAP</v>
          </cell>
          <cell r="I16699" t="str">
            <v>Passagerer</v>
          </cell>
          <cell r="V16699">
            <v>5</v>
          </cell>
        </row>
        <row r="16700">
          <cell r="A16700" t="str">
            <v>VIBORG</v>
          </cell>
          <cell r="C16700" t="str">
            <v>HANDICAP</v>
          </cell>
          <cell r="I16700" t="str">
            <v>Netto</v>
          </cell>
          <cell r="V16700">
            <v>6248.12</v>
          </cell>
        </row>
        <row r="16701">
          <cell r="A16701" t="str">
            <v>VIBORG</v>
          </cell>
          <cell r="C16701" t="str">
            <v>HANDICAP</v>
          </cell>
          <cell r="I16701" t="str">
            <v>Adm.omk</v>
          </cell>
          <cell r="V16701">
            <v>0</v>
          </cell>
        </row>
        <row r="16702">
          <cell r="A16702" t="str">
            <v>VIBORG</v>
          </cell>
          <cell r="C16702" t="str">
            <v>HANDICAP</v>
          </cell>
          <cell r="I16702" t="str">
            <v>EB</v>
          </cell>
          <cell r="V16702">
            <v>1230</v>
          </cell>
        </row>
        <row r="16703">
          <cell r="A16703" t="str">
            <v>VIBORG</v>
          </cell>
          <cell r="C16703" t="str">
            <v>HANDICAP</v>
          </cell>
          <cell r="I16703" t="str">
            <v>Ture</v>
          </cell>
          <cell r="V16703">
            <v>5</v>
          </cell>
        </row>
        <row r="16704">
          <cell r="A16704" t="str">
            <v>VIBORG</v>
          </cell>
          <cell r="C16704" t="str">
            <v>HANDICAP</v>
          </cell>
          <cell r="I16704" t="str">
            <v>Rejselængde</v>
          </cell>
          <cell r="V16704">
            <v>275</v>
          </cell>
        </row>
        <row r="16705">
          <cell r="A16705" t="str">
            <v>VIBORG</v>
          </cell>
          <cell r="C16705" t="str">
            <v>HANDICAP</v>
          </cell>
          <cell r="I16705" t="str">
            <v>Passagerer</v>
          </cell>
          <cell r="V16705">
            <v>6</v>
          </cell>
        </row>
        <row r="16706">
          <cell r="A16706" t="str">
            <v>VIBORG</v>
          </cell>
          <cell r="C16706" t="str">
            <v>HANDICAP</v>
          </cell>
          <cell r="I16706" t="str">
            <v>Netto</v>
          </cell>
          <cell r="V16706">
            <v>1134.33</v>
          </cell>
        </row>
        <row r="16707">
          <cell r="A16707" t="str">
            <v>VIBORG</v>
          </cell>
          <cell r="C16707" t="str">
            <v>HANDICAP</v>
          </cell>
          <cell r="I16707" t="str">
            <v>Adm.omk</v>
          </cell>
          <cell r="V16707">
            <v>0</v>
          </cell>
        </row>
        <row r="16708">
          <cell r="A16708" t="str">
            <v>VIBORG</v>
          </cell>
          <cell r="C16708" t="str">
            <v>HANDICAP</v>
          </cell>
          <cell r="I16708" t="str">
            <v>EB</v>
          </cell>
          <cell r="V16708">
            <v>598</v>
          </cell>
        </row>
        <row r="16709">
          <cell r="A16709" t="str">
            <v>VIBORG</v>
          </cell>
          <cell r="C16709" t="str">
            <v>HANDICAP</v>
          </cell>
          <cell r="I16709" t="str">
            <v>Ture</v>
          </cell>
          <cell r="V16709">
            <v>5</v>
          </cell>
        </row>
        <row r="16710">
          <cell r="A16710" t="str">
            <v>VIBORG</v>
          </cell>
          <cell r="C16710" t="str">
            <v>HANDICAP</v>
          </cell>
          <cell r="I16710" t="str">
            <v>Rejselængde</v>
          </cell>
          <cell r="V16710">
            <v>95</v>
          </cell>
        </row>
        <row r="16711">
          <cell r="A16711" t="str">
            <v>VIBORG</v>
          </cell>
          <cell r="C16711" t="str">
            <v>HANDICAP</v>
          </cell>
          <cell r="I16711" t="str">
            <v>Passagerer</v>
          </cell>
          <cell r="V16711">
            <v>10</v>
          </cell>
        </row>
        <row r="16712">
          <cell r="A16712" t="str">
            <v>VIBORG</v>
          </cell>
          <cell r="C16712" t="str">
            <v>HANDICAP</v>
          </cell>
          <cell r="I16712" t="str">
            <v>Netto</v>
          </cell>
          <cell r="V16712">
            <v>45197.600000000006</v>
          </cell>
        </row>
        <row r="16713">
          <cell r="A16713" t="str">
            <v>VIBORG</v>
          </cell>
          <cell r="C16713" t="str">
            <v>HANDICAP</v>
          </cell>
          <cell r="I16713" t="str">
            <v>Adm.omk</v>
          </cell>
          <cell r="V16713">
            <v>0</v>
          </cell>
        </row>
        <row r="16714">
          <cell r="A16714" t="str">
            <v>VIBORG</v>
          </cell>
          <cell r="C16714" t="str">
            <v>HANDICAP</v>
          </cell>
          <cell r="I16714" t="str">
            <v>EB</v>
          </cell>
          <cell r="V16714">
            <v>6242</v>
          </cell>
        </row>
        <row r="16715">
          <cell r="A16715" t="str">
            <v>VIBORG</v>
          </cell>
          <cell r="C16715" t="str">
            <v>HANDICAP</v>
          </cell>
          <cell r="I16715" t="str">
            <v>Ture</v>
          </cell>
          <cell r="V16715">
            <v>83</v>
          </cell>
        </row>
        <row r="16716">
          <cell r="A16716" t="str">
            <v>VIBORG</v>
          </cell>
          <cell r="C16716" t="str">
            <v>HANDICAP</v>
          </cell>
          <cell r="I16716" t="str">
            <v>Rejselængde</v>
          </cell>
          <cell r="V16716">
            <v>1469</v>
          </cell>
        </row>
        <row r="16717">
          <cell r="A16717" t="str">
            <v>VIBORG</v>
          </cell>
          <cell r="C16717" t="str">
            <v>HANDICAP</v>
          </cell>
          <cell r="I16717" t="str">
            <v>Passagerer</v>
          </cell>
          <cell r="V16717">
            <v>91</v>
          </cell>
        </row>
        <row r="16718">
          <cell r="A16718" t="str">
            <v>VIBORG</v>
          </cell>
          <cell r="C16718" t="str">
            <v>HANDICAP</v>
          </cell>
          <cell r="I16718" t="str">
            <v>Netto</v>
          </cell>
          <cell r="V16718">
            <v>10595.46</v>
          </cell>
        </row>
        <row r="16719">
          <cell r="A16719" t="str">
            <v>VIBORG</v>
          </cell>
          <cell r="C16719" t="str">
            <v>HANDICAP</v>
          </cell>
          <cell r="I16719" t="str">
            <v>Adm.omk</v>
          </cell>
          <cell r="V16719">
            <v>0</v>
          </cell>
        </row>
        <row r="16720">
          <cell r="A16720" t="str">
            <v>VIBORG</v>
          </cell>
          <cell r="C16720" t="str">
            <v>HANDICAP</v>
          </cell>
          <cell r="I16720" t="str">
            <v>EB</v>
          </cell>
          <cell r="V16720">
            <v>2967</v>
          </cell>
        </row>
        <row r="16721">
          <cell r="A16721" t="str">
            <v>VIBORG</v>
          </cell>
          <cell r="C16721" t="str">
            <v>HANDICAP</v>
          </cell>
          <cell r="I16721" t="str">
            <v>Ture</v>
          </cell>
          <cell r="V16721">
            <v>40</v>
          </cell>
        </row>
        <row r="16722">
          <cell r="A16722" t="str">
            <v>VIBORG</v>
          </cell>
          <cell r="C16722" t="str">
            <v>HANDICAP</v>
          </cell>
          <cell r="I16722" t="str">
            <v>Rejselængde</v>
          </cell>
          <cell r="V16722">
            <v>719</v>
          </cell>
        </row>
        <row r="16723">
          <cell r="A16723" t="str">
            <v>VIBORG</v>
          </cell>
          <cell r="C16723" t="str">
            <v>HANDICAP</v>
          </cell>
          <cell r="I16723" t="str">
            <v>Passagerer</v>
          </cell>
          <cell r="V16723">
            <v>43</v>
          </cell>
        </row>
        <row r="16724">
          <cell r="A16724" t="str">
            <v>VIBORG</v>
          </cell>
          <cell r="C16724" t="str">
            <v>HANDICAP</v>
          </cell>
          <cell r="I16724" t="str">
            <v>Netto</v>
          </cell>
          <cell r="V16724">
            <v>14599.09</v>
          </cell>
        </row>
        <row r="16725">
          <cell r="A16725" t="str">
            <v>VIBORG</v>
          </cell>
          <cell r="C16725" t="str">
            <v>HANDICAP</v>
          </cell>
          <cell r="I16725" t="str">
            <v>Adm.omk</v>
          </cell>
          <cell r="V16725">
            <v>0</v>
          </cell>
        </row>
        <row r="16726">
          <cell r="A16726" t="str">
            <v>VIBORG</v>
          </cell>
          <cell r="C16726" t="str">
            <v>HANDICAP</v>
          </cell>
          <cell r="I16726" t="str">
            <v>EB</v>
          </cell>
          <cell r="V16726">
            <v>2326</v>
          </cell>
        </row>
        <row r="16727">
          <cell r="A16727" t="str">
            <v>VIBORG</v>
          </cell>
          <cell r="C16727" t="str">
            <v>HANDICAP</v>
          </cell>
          <cell r="I16727" t="str">
            <v>Ture</v>
          </cell>
          <cell r="V16727">
            <v>17</v>
          </cell>
        </row>
        <row r="16728">
          <cell r="A16728" t="str">
            <v>VIBORG</v>
          </cell>
          <cell r="C16728" t="str">
            <v>HANDICAP</v>
          </cell>
          <cell r="I16728" t="str">
            <v>Rejselængde</v>
          </cell>
          <cell r="V16728">
            <v>455</v>
          </cell>
        </row>
        <row r="16729">
          <cell r="A16729" t="str">
            <v>VIBORG</v>
          </cell>
          <cell r="C16729" t="str">
            <v>HANDICAP</v>
          </cell>
          <cell r="I16729" t="str">
            <v>Passagerer</v>
          </cell>
          <cell r="V16729">
            <v>26</v>
          </cell>
        </row>
        <row r="16730">
          <cell r="A16730" t="str">
            <v>VIBORG</v>
          </cell>
          <cell r="C16730" t="str">
            <v>HANDICAP</v>
          </cell>
          <cell r="I16730" t="str">
            <v>Netto</v>
          </cell>
          <cell r="V16730">
            <v>27355.32</v>
          </cell>
        </row>
        <row r="16731">
          <cell r="A16731" t="str">
            <v>VIBORG</v>
          </cell>
          <cell r="C16731" t="str">
            <v>HANDICAP</v>
          </cell>
          <cell r="I16731" t="str">
            <v>Adm.omk</v>
          </cell>
          <cell r="V16731">
            <v>0</v>
          </cell>
        </row>
        <row r="16732">
          <cell r="A16732" t="str">
            <v>VIBORG</v>
          </cell>
          <cell r="C16732" t="str">
            <v>HANDICAP</v>
          </cell>
          <cell r="I16732" t="str">
            <v>EB</v>
          </cell>
          <cell r="V16732">
            <v>6001</v>
          </cell>
        </row>
        <row r="16733">
          <cell r="A16733" t="str">
            <v>VIBORG</v>
          </cell>
          <cell r="C16733" t="str">
            <v>HANDICAP</v>
          </cell>
          <cell r="I16733" t="str">
            <v>Ture</v>
          </cell>
          <cell r="V16733">
            <v>84</v>
          </cell>
        </row>
        <row r="16734">
          <cell r="A16734" t="str">
            <v>VIBORG</v>
          </cell>
          <cell r="C16734" t="str">
            <v>HANDICAP</v>
          </cell>
          <cell r="I16734" t="str">
            <v>Rejselængde</v>
          </cell>
          <cell r="V16734">
            <v>1443</v>
          </cell>
        </row>
        <row r="16735">
          <cell r="A16735" t="str">
            <v>VIBORG</v>
          </cell>
          <cell r="C16735" t="str">
            <v>HANDICAP</v>
          </cell>
          <cell r="I16735" t="str">
            <v>Passagerer</v>
          </cell>
          <cell r="V16735">
            <v>86</v>
          </cell>
        </row>
        <row r="16736">
          <cell r="A16736" t="str">
            <v>VIBORG</v>
          </cell>
          <cell r="C16736" t="str">
            <v>HANDICAP</v>
          </cell>
          <cell r="I16736" t="str">
            <v>Netto</v>
          </cell>
          <cell r="V16736">
            <v>3446.3900000000003</v>
          </cell>
        </row>
        <row r="16737">
          <cell r="A16737" t="str">
            <v>VIBORG</v>
          </cell>
          <cell r="C16737" t="str">
            <v>HANDICAP</v>
          </cell>
          <cell r="I16737" t="str">
            <v>Adm.omk</v>
          </cell>
          <cell r="V16737">
            <v>0</v>
          </cell>
        </row>
        <row r="16738">
          <cell r="A16738" t="str">
            <v>VIBORG</v>
          </cell>
          <cell r="C16738" t="str">
            <v>HANDICAP</v>
          </cell>
          <cell r="I16738" t="str">
            <v>EB</v>
          </cell>
          <cell r="V16738">
            <v>522</v>
          </cell>
        </row>
        <row r="16739">
          <cell r="A16739" t="str">
            <v>VIBORG</v>
          </cell>
          <cell r="C16739" t="str">
            <v>HANDICAP</v>
          </cell>
          <cell r="I16739" t="str">
            <v>Ture</v>
          </cell>
          <cell r="V16739">
            <v>4</v>
          </cell>
        </row>
        <row r="16740">
          <cell r="A16740" t="str">
            <v>VIBORG</v>
          </cell>
          <cell r="C16740" t="str">
            <v>HANDICAP</v>
          </cell>
          <cell r="I16740" t="str">
            <v>Rejselængde</v>
          </cell>
          <cell r="V16740">
            <v>112</v>
          </cell>
        </row>
        <row r="16741">
          <cell r="A16741" t="str">
            <v>VIBORG</v>
          </cell>
          <cell r="C16741" t="str">
            <v>HANDICAP</v>
          </cell>
          <cell r="I16741" t="str">
            <v>Passagerer</v>
          </cell>
          <cell r="V16741">
            <v>5</v>
          </cell>
        </row>
        <row r="16742">
          <cell r="A16742" t="str">
            <v>VIBORG</v>
          </cell>
          <cell r="C16742" t="str">
            <v>HANDICAP</v>
          </cell>
          <cell r="I16742" t="str">
            <v>Netto</v>
          </cell>
          <cell r="V16742">
            <v>1932.29</v>
          </cell>
        </row>
        <row r="16743">
          <cell r="A16743" t="str">
            <v>VIBORG</v>
          </cell>
          <cell r="C16743" t="str">
            <v>HANDICAP</v>
          </cell>
          <cell r="I16743" t="str">
            <v>Adm.omk</v>
          </cell>
          <cell r="V16743">
            <v>0</v>
          </cell>
        </row>
        <row r="16744">
          <cell r="A16744" t="str">
            <v>VIBORG</v>
          </cell>
          <cell r="C16744" t="str">
            <v>HANDICAP</v>
          </cell>
          <cell r="I16744" t="str">
            <v>EB</v>
          </cell>
          <cell r="V16744">
            <v>420</v>
          </cell>
        </row>
        <row r="16745">
          <cell r="A16745" t="str">
            <v>VIBORG</v>
          </cell>
          <cell r="C16745" t="str">
            <v>HANDICAP</v>
          </cell>
          <cell r="I16745" t="str">
            <v>Ture</v>
          </cell>
          <cell r="V16745">
            <v>3</v>
          </cell>
        </row>
        <row r="16746">
          <cell r="A16746" t="str">
            <v>VIBORG</v>
          </cell>
          <cell r="C16746" t="str">
            <v>HANDICAP</v>
          </cell>
          <cell r="I16746" t="str">
            <v>Rejselængde</v>
          </cell>
          <cell r="V16746">
            <v>89</v>
          </cell>
        </row>
        <row r="16747">
          <cell r="A16747" t="str">
            <v>VIBORG</v>
          </cell>
          <cell r="C16747" t="str">
            <v>HANDICAP</v>
          </cell>
          <cell r="I16747" t="str">
            <v>Passagerer</v>
          </cell>
          <cell r="V16747">
            <v>4</v>
          </cell>
        </row>
        <row r="16748">
          <cell r="A16748" t="str">
            <v>VIBORG</v>
          </cell>
          <cell r="C16748" t="str">
            <v>HANDICAP</v>
          </cell>
          <cell r="I16748" t="str">
            <v>Netto</v>
          </cell>
          <cell r="V16748">
            <v>162.07</v>
          </cell>
        </row>
        <row r="16749">
          <cell r="A16749" t="str">
            <v>VIBORG</v>
          </cell>
          <cell r="C16749" t="str">
            <v>HANDICAP</v>
          </cell>
          <cell r="I16749" t="str">
            <v>Adm.omk</v>
          </cell>
          <cell r="V16749">
            <v>0</v>
          </cell>
        </row>
        <row r="16750">
          <cell r="A16750" t="str">
            <v>VIBORG</v>
          </cell>
          <cell r="C16750" t="str">
            <v>HANDICAP</v>
          </cell>
          <cell r="I16750" t="str">
            <v>EB</v>
          </cell>
          <cell r="V16750">
            <v>96</v>
          </cell>
        </row>
        <row r="16751">
          <cell r="A16751" t="str">
            <v>VIBORG</v>
          </cell>
          <cell r="C16751" t="str">
            <v>HANDICAP</v>
          </cell>
          <cell r="I16751" t="str">
            <v>Ture</v>
          </cell>
          <cell r="V16751">
            <v>1</v>
          </cell>
        </row>
        <row r="16752">
          <cell r="A16752" t="str">
            <v>VIBORG</v>
          </cell>
          <cell r="C16752" t="str">
            <v>HANDICAP</v>
          </cell>
          <cell r="I16752" t="str">
            <v>Rejselængde</v>
          </cell>
          <cell r="V16752">
            <v>24</v>
          </cell>
        </row>
        <row r="16753">
          <cell r="A16753" t="str">
            <v>VIBORG</v>
          </cell>
          <cell r="C16753" t="str">
            <v>HANDICAP</v>
          </cell>
          <cell r="I16753" t="str">
            <v>Passagerer</v>
          </cell>
          <cell r="V16753">
            <v>1</v>
          </cell>
        </row>
        <row r="16754">
          <cell r="A16754" t="str">
            <v>VIBORG</v>
          </cell>
          <cell r="C16754" t="str">
            <v>HANDICAP</v>
          </cell>
          <cell r="I16754" t="str">
            <v>Netto</v>
          </cell>
          <cell r="V16754">
            <v>747.29</v>
          </cell>
        </row>
        <row r="16755">
          <cell r="A16755" t="str">
            <v>VIBORG</v>
          </cell>
          <cell r="C16755" t="str">
            <v>HANDICAP</v>
          </cell>
          <cell r="I16755" t="str">
            <v>Adm.omk</v>
          </cell>
          <cell r="V16755">
            <v>0</v>
          </cell>
        </row>
        <row r="16756">
          <cell r="A16756" t="str">
            <v>VIBORG</v>
          </cell>
          <cell r="C16756" t="str">
            <v>HANDICAP</v>
          </cell>
          <cell r="I16756" t="str">
            <v>EB</v>
          </cell>
          <cell r="V16756">
            <v>148</v>
          </cell>
        </row>
        <row r="16757">
          <cell r="A16757" t="str">
            <v>VIBORG</v>
          </cell>
          <cell r="C16757" t="str">
            <v>HANDICAP</v>
          </cell>
          <cell r="I16757" t="str">
            <v>Ture</v>
          </cell>
          <cell r="V16757">
            <v>1</v>
          </cell>
        </row>
        <row r="16758">
          <cell r="A16758" t="str">
            <v>VIBORG</v>
          </cell>
          <cell r="C16758" t="str">
            <v>HANDICAP</v>
          </cell>
          <cell r="I16758" t="str">
            <v>Rejselængde</v>
          </cell>
          <cell r="V16758">
            <v>37</v>
          </cell>
        </row>
        <row r="16759">
          <cell r="A16759" t="str">
            <v>VIBORG</v>
          </cell>
          <cell r="C16759" t="str">
            <v>HANDICAP</v>
          </cell>
          <cell r="I16759" t="str">
            <v>Passagerer</v>
          </cell>
          <cell r="V16759">
            <v>1</v>
          </cell>
        </row>
        <row r="16760">
          <cell r="A16760" t="str">
            <v>VIBORG</v>
          </cell>
          <cell r="C16760" t="str">
            <v>HANDICAP</v>
          </cell>
          <cell r="I16760" t="str">
            <v>Netto</v>
          </cell>
          <cell r="V16760">
            <v>3420.38</v>
          </cell>
        </row>
        <row r="16761">
          <cell r="A16761" t="str">
            <v>VIBORG</v>
          </cell>
          <cell r="C16761" t="str">
            <v>HANDICAP</v>
          </cell>
          <cell r="I16761" t="str">
            <v>Adm.omk</v>
          </cell>
          <cell r="V16761">
            <v>0</v>
          </cell>
        </row>
        <row r="16762">
          <cell r="A16762" t="str">
            <v>VIBORG</v>
          </cell>
          <cell r="C16762" t="str">
            <v>HANDICAP</v>
          </cell>
          <cell r="I16762" t="str">
            <v>EB</v>
          </cell>
          <cell r="V16762">
            <v>1060</v>
          </cell>
        </row>
        <row r="16763">
          <cell r="A16763" t="str">
            <v>VIBORG</v>
          </cell>
          <cell r="C16763" t="str">
            <v>HANDICAP</v>
          </cell>
          <cell r="I16763" t="str">
            <v>Ture</v>
          </cell>
          <cell r="V16763">
            <v>7</v>
          </cell>
        </row>
        <row r="16764">
          <cell r="A16764" t="str">
            <v>VIBORG</v>
          </cell>
          <cell r="C16764" t="str">
            <v>HANDICAP</v>
          </cell>
          <cell r="I16764" t="str">
            <v>Rejselængde</v>
          </cell>
          <cell r="V16764">
            <v>265</v>
          </cell>
        </row>
        <row r="16765">
          <cell r="A16765" t="str">
            <v>VIBORG</v>
          </cell>
          <cell r="C16765" t="str">
            <v>HANDICAP</v>
          </cell>
          <cell r="I16765" t="str">
            <v>Passagerer</v>
          </cell>
          <cell r="V16765">
            <v>7</v>
          </cell>
        </row>
        <row r="16766">
          <cell r="A16766" t="str">
            <v>VIBORG</v>
          </cell>
          <cell r="C16766" t="str">
            <v>HANDICAP</v>
          </cell>
          <cell r="I16766" t="str">
            <v>Netto</v>
          </cell>
          <cell r="V16766">
            <v>833.63</v>
          </cell>
        </row>
        <row r="16767">
          <cell r="A16767" t="str">
            <v>VIBORG</v>
          </cell>
          <cell r="C16767" t="str">
            <v>HANDICAP</v>
          </cell>
          <cell r="I16767" t="str">
            <v>Adm.omk</v>
          </cell>
          <cell r="V16767">
            <v>0</v>
          </cell>
        </row>
        <row r="16768">
          <cell r="A16768" t="str">
            <v>VIBORG</v>
          </cell>
          <cell r="C16768" t="str">
            <v>HANDICAP</v>
          </cell>
          <cell r="I16768" t="str">
            <v>EB</v>
          </cell>
          <cell r="V16768">
            <v>396</v>
          </cell>
        </row>
        <row r="16769">
          <cell r="A16769" t="str">
            <v>VIBORG</v>
          </cell>
          <cell r="C16769" t="str">
            <v>HANDICAP</v>
          </cell>
          <cell r="I16769" t="str">
            <v>Ture</v>
          </cell>
          <cell r="V16769">
            <v>2</v>
          </cell>
        </row>
        <row r="16770">
          <cell r="A16770" t="str">
            <v>VIBORG</v>
          </cell>
          <cell r="C16770" t="str">
            <v>HANDICAP</v>
          </cell>
          <cell r="I16770" t="str">
            <v>Rejselængde</v>
          </cell>
          <cell r="V16770">
            <v>99</v>
          </cell>
        </row>
        <row r="16771">
          <cell r="A16771" t="str">
            <v>VIBORG</v>
          </cell>
          <cell r="C16771" t="str">
            <v>HANDICAP</v>
          </cell>
          <cell r="I16771" t="str">
            <v>Passagerer</v>
          </cell>
          <cell r="V16771">
            <v>2</v>
          </cell>
        </row>
        <row r="16772">
          <cell r="A16772" t="str">
            <v>VIBORG</v>
          </cell>
          <cell r="C16772" t="str">
            <v>HANDICAP</v>
          </cell>
          <cell r="I16772" t="str">
            <v>Netto</v>
          </cell>
          <cell r="V16772">
            <v>5161.6099999999997</v>
          </cell>
        </row>
        <row r="16773">
          <cell r="A16773" t="str">
            <v>VIBORG</v>
          </cell>
          <cell r="C16773" t="str">
            <v>HANDICAP</v>
          </cell>
          <cell r="I16773" t="str">
            <v>Adm.omk</v>
          </cell>
          <cell r="V16773">
            <v>0</v>
          </cell>
        </row>
        <row r="16774">
          <cell r="A16774" t="str">
            <v>VIBORG</v>
          </cell>
          <cell r="C16774" t="str">
            <v>HANDICAP</v>
          </cell>
          <cell r="I16774" t="str">
            <v>EB</v>
          </cell>
          <cell r="V16774">
            <v>2640</v>
          </cell>
        </row>
        <row r="16775">
          <cell r="A16775" t="str">
            <v>VIBORG</v>
          </cell>
          <cell r="C16775" t="str">
            <v>HANDICAP</v>
          </cell>
          <cell r="I16775" t="str">
            <v>Ture</v>
          </cell>
          <cell r="V16775">
            <v>8</v>
          </cell>
        </row>
        <row r="16776">
          <cell r="A16776" t="str">
            <v>VIBORG</v>
          </cell>
          <cell r="C16776" t="str">
            <v>HANDICAP</v>
          </cell>
          <cell r="I16776" t="str">
            <v>Rejselængde</v>
          </cell>
          <cell r="V16776">
            <v>660</v>
          </cell>
        </row>
        <row r="16777">
          <cell r="A16777" t="str">
            <v>VIBORG</v>
          </cell>
          <cell r="C16777" t="str">
            <v>HANDICAP</v>
          </cell>
          <cell r="I16777" t="str">
            <v>Passagerer</v>
          </cell>
          <cell r="V16777">
            <v>8</v>
          </cell>
        </row>
        <row r="16778">
          <cell r="A16778" t="str">
            <v>VIBORG</v>
          </cell>
          <cell r="C16778" t="str">
            <v>HANDICAP</v>
          </cell>
          <cell r="I16778" t="str">
            <v>Netto</v>
          </cell>
          <cell r="V16778">
            <v>2350.5299999999997</v>
          </cell>
        </row>
        <row r="16779">
          <cell r="A16779" t="str">
            <v>VIBORG</v>
          </cell>
          <cell r="C16779" t="str">
            <v>HANDICAP</v>
          </cell>
          <cell r="I16779" t="str">
            <v>Adm.omk</v>
          </cell>
          <cell r="V16779">
            <v>0</v>
          </cell>
        </row>
        <row r="16780">
          <cell r="A16780" t="str">
            <v>VIBORG</v>
          </cell>
          <cell r="C16780" t="str">
            <v>HANDICAP</v>
          </cell>
          <cell r="I16780" t="str">
            <v>EB</v>
          </cell>
          <cell r="V16780">
            <v>1104</v>
          </cell>
        </row>
        <row r="16781">
          <cell r="A16781" t="str">
            <v>VIBORG</v>
          </cell>
          <cell r="C16781" t="str">
            <v>HANDICAP</v>
          </cell>
          <cell r="I16781" t="str">
            <v>Ture</v>
          </cell>
          <cell r="V16781">
            <v>4</v>
          </cell>
        </row>
        <row r="16782">
          <cell r="A16782" t="str">
            <v>VIBORG</v>
          </cell>
          <cell r="C16782" t="str">
            <v>HANDICAP</v>
          </cell>
          <cell r="I16782" t="str">
            <v>Rejselængde</v>
          </cell>
          <cell r="V16782">
            <v>208</v>
          </cell>
        </row>
        <row r="16783">
          <cell r="A16783" t="str">
            <v>VIBORG</v>
          </cell>
          <cell r="C16783" t="str">
            <v>HANDICAP</v>
          </cell>
          <cell r="I16783" t="str">
            <v>Passagerer</v>
          </cell>
          <cell r="V16783">
            <v>6</v>
          </cell>
        </row>
        <row r="16784">
          <cell r="A16784" t="str">
            <v>VIBORG</v>
          </cell>
          <cell r="C16784" t="str">
            <v>HANDICAP</v>
          </cell>
          <cell r="I16784" t="str">
            <v>Netto</v>
          </cell>
          <cell r="V16784">
            <v>11365.73</v>
          </cell>
        </row>
        <row r="16785">
          <cell r="A16785" t="str">
            <v>VIBORG</v>
          </cell>
          <cell r="C16785" t="str">
            <v>HANDICAP</v>
          </cell>
          <cell r="I16785" t="str">
            <v>Adm.omk</v>
          </cell>
          <cell r="V16785">
            <v>0</v>
          </cell>
        </row>
        <row r="16786">
          <cell r="A16786" t="str">
            <v>VIBORG</v>
          </cell>
          <cell r="C16786" t="str">
            <v>HANDICAP</v>
          </cell>
          <cell r="I16786" t="str">
            <v>EB</v>
          </cell>
          <cell r="V16786">
            <v>2492</v>
          </cell>
        </row>
        <row r="16787">
          <cell r="A16787" t="str">
            <v>VIBORG</v>
          </cell>
          <cell r="C16787" t="str">
            <v>HANDICAP</v>
          </cell>
          <cell r="I16787" t="str">
            <v>Ture</v>
          </cell>
          <cell r="V16787">
            <v>7</v>
          </cell>
        </row>
        <row r="16788">
          <cell r="A16788" t="str">
            <v>VIBORG</v>
          </cell>
          <cell r="C16788" t="str">
            <v>HANDICAP</v>
          </cell>
          <cell r="I16788" t="str">
            <v>Rejselængde</v>
          </cell>
          <cell r="V16788">
            <v>623</v>
          </cell>
        </row>
        <row r="16789">
          <cell r="A16789" t="str">
            <v>VIBORG</v>
          </cell>
          <cell r="C16789" t="str">
            <v>HANDICAP</v>
          </cell>
          <cell r="I16789" t="str">
            <v>Passagerer</v>
          </cell>
          <cell r="V16789">
            <v>7</v>
          </cell>
        </row>
        <row r="16790">
          <cell r="A16790" t="str">
            <v>VIBORG</v>
          </cell>
          <cell r="C16790" t="str">
            <v>HANDICAP</v>
          </cell>
          <cell r="I16790" t="str">
            <v>Netto</v>
          </cell>
          <cell r="V16790">
            <v>1084.8599999999999</v>
          </cell>
        </row>
        <row r="16791">
          <cell r="A16791" t="str">
            <v>VIBORG</v>
          </cell>
          <cell r="C16791" t="str">
            <v>HANDICAP</v>
          </cell>
          <cell r="I16791" t="str">
            <v>Adm.omk</v>
          </cell>
          <cell r="V16791">
            <v>0</v>
          </cell>
        </row>
        <row r="16792">
          <cell r="A16792" t="str">
            <v>VIBORG</v>
          </cell>
          <cell r="C16792" t="str">
            <v>HANDICAP</v>
          </cell>
          <cell r="I16792" t="str">
            <v>EB</v>
          </cell>
          <cell r="V16792">
            <v>304</v>
          </cell>
        </row>
        <row r="16793">
          <cell r="A16793" t="str">
            <v>VIBORG</v>
          </cell>
          <cell r="C16793" t="str">
            <v>HANDICAP</v>
          </cell>
          <cell r="I16793" t="str">
            <v>Ture</v>
          </cell>
          <cell r="V16793">
            <v>1</v>
          </cell>
        </row>
        <row r="16794">
          <cell r="A16794" t="str">
            <v>VIBORG</v>
          </cell>
          <cell r="C16794" t="str">
            <v>HANDICAP</v>
          </cell>
          <cell r="I16794" t="str">
            <v>Rejselængde</v>
          </cell>
          <cell r="V16794">
            <v>76</v>
          </cell>
        </row>
        <row r="16795">
          <cell r="A16795" t="str">
            <v>VIBORG</v>
          </cell>
          <cell r="C16795" t="str">
            <v>HANDICAP</v>
          </cell>
          <cell r="I16795" t="str">
            <v>Passagerer</v>
          </cell>
          <cell r="V16795">
            <v>1</v>
          </cell>
        </row>
        <row r="16796">
          <cell r="A16796" t="str">
            <v>VIBORG</v>
          </cell>
          <cell r="C16796" t="str">
            <v>HANDICAP</v>
          </cell>
          <cell r="I16796" t="str">
            <v>Netto</v>
          </cell>
          <cell r="V16796">
            <v>600.76</v>
          </cell>
        </row>
        <row r="16797">
          <cell r="A16797" t="str">
            <v>VIBORG</v>
          </cell>
          <cell r="C16797" t="str">
            <v>HANDICAP</v>
          </cell>
          <cell r="I16797" t="str">
            <v>Adm.omk</v>
          </cell>
          <cell r="V16797">
            <v>0</v>
          </cell>
        </row>
        <row r="16798">
          <cell r="A16798" t="str">
            <v>VIBORG</v>
          </cell>
          <cell r="C16798" t="str">
            <v>HANDICAP</v>
          </cell>
          <cell r="I16798" t="str">
            <v>EB</v>
          </cell>
          <cell r="V16798">
            <v>396</v>
          </cell>
        </row>
        <row r="16799">
          <cell r="A16799" t="str">
            <v>VIBORG</v>
          </cell>
          <cell r="C16799" t="str">
            <v>HANDICAP</v>
          </cell>
          <cell r="I16799" t="str">
            <v>Ture</v>
          </cell>
          <cell r="V16799">
            <v>1</v>
          </cell>
        </row>
        <row r="16800">
          <cell r="A16800" t="str">
            <v>VIBORG</v>
          </cell>
          <cell r="C16800" t="str">
            <v>HANDICAP</v>
          </cell>
          <cell r="I16800" t="str">
            <v>Rejselængde</v>
          </cell>
          <cell r="V16800">
            <v>99</v>
          </cell>
        </row>
        <row r="16801">
          <cell r="A16801" t="str">
            <v>VIBORG</v>
          </cell>
          <cell r="C16801" t="str">
            <v>HANDICAP</v>
          </cell>
          <cell r="I16801" t="str">
            <v>Passagerer</v>
          </cell>
          <cell r="V16801">
            <v>1</v>
          </cell>
        </row>
        <row r="16802">
          <cell r="A16802" t="str">
            <v>VIBORG</v>
          </cell>
          <cell r="C16802" t="str">
            <v>HANDICAP</v>
          </cell>
          <cell r="I16802" t="str">
            <v>Netto</v>
          </cell>
          <cell r="V16802">
            <v>1001.99</v>
          </cell>
        </row>
        <row r="16803">
          <cell r="A16803" t="str">
            <v>VIBORG</v>
          </cell>
          <cell r="C16803" t="str">
            <v>HANDICAP</v>
          </cell>
          <cell r="I16803" t="str">
            <v>Adm.omk</v>
          </cell>
          <cell r="V16803">
            <v>0</v>
          </cell>
        </row>
        <row r="16804">
          <cell r="A16804" t="str">
            <v>VIBORG</v>
          </cell>
          <cell r="C16804" t="str">
            <v>HANDICAP</v>
          </cell>
          <cell r="I16804" t="str">
            <v>EB</v>
          </cell>
          <cell r="V16804">
            <v>621</v>
          </cell>
        </row>
        <row r="16805">
          <cell r="A16805" t="str">
            <v>VIBORG</v>
          </cell>
          <cell r="C16805" t="str">
            <v>HANDICAP</v>
          </cell>
          <cell r="I16805" t="str">
            <v>Ture</v>
          </cell>
          <cell r="V16805">
            <v>1</v>
          </cell>
        </row>
        <row r="16806">
          <cell r="A16806" t="str">
            <v>VIBORG</v>
          </cell>
          <cell r="C16806" t="str">
            <v>HANDICAP</v>
          </cell>
          <cell r="I16806" t="str">
            <v>Rejselængde</v>
          </cell>
          <cell r="V16806">
            <v>117</v>
          </cell>
        </row>
        <row r="16807">
          <cell r="A16807" t="str">
            <v>VIBORG</v>
          </cell>
          <cell r="C16807" t="str">
            <v>HANDICAP</v>
          </cell>
          <cell r="I16807" t="str">
            <v>Passagerer</v>
          </cell>
          <cell r="V16807">
            <v>1</v>
          </cell>
        </row>
        <row r="16808">
          <cell r="A16808" t="str">
            <v>VIBORG</v>
          </cell>
          <cell r="C16808" t="str">
            <v>HANDICAP</v>
          </cell>
          <cell r="I16808" t="str">
            <v>Netto</v>
          </cell>
          <cell r="V16808">
            <v>6552.6900000000005</v>
          </cell>
        </row>
        <row r="16809">
          <cell r="A16809" t="str">
            <v>VIBORG</v>
          </cell>
          <cell r="C16809" t="str">
            <v>HANDICAP</v>
          </cell>
          <cell r="I16809" t="str">
            <v>Adm.omk</v>
          </cell>
          <cell r="V16809">
            <v>0</v>
          </cell>
        </row>
        <row r="16810">
          <cell r="A16810" t="str">
            <v>VIBORG</v>
          </cell>
          <cell r="C16810" t="str">
            <v>HANDICAP</v>
          </cell>
          <cell r="I16810" t="str">
            <v>EB</v>
          </cell>
          <cell r="V16810">
            <v>3233</v>
          </cell>
        </row>
        <row r="16811">
          <cell r="A16811" t="str">
            <v>VIBORG</v>
          </cell>
          <cell r="C16811" t="str">
            <v>HANDICAP</v>
          </cell>
          <cell r="I16811" t="str">
            <v>Ture</v>
          </cell>
          <cell r="V16811">
            <v>8</v>
          </cell>
        </row>
        <row r="16812">
          <cell r="A16812" t="str">
            <v>VIBORG</v>
          </cell>
          <cell r="C16812" t="str">
            <v>HANDICAP</v>
          </cell>
          <cell r="I16812" t="str">
            <v>Rejselængde</v>
          </cell>
          <cell r="V16812">
            <v>740</v>
          </cell>
        </row>
        <row r="16813">
          <cell r="A16813" t="str">
            <v>VIBORG</v>
          </cell>
          <cell r="C16813" t="str">
            <v>HANDICAP</v>
          </cell>
          <cell r="I16813" t="str">
            <v>Passagerer</v>
          </cell>
          <cell r="V16813">
            <v>9</v>
          </cell>
        </row>
        <row r="16814">
          <cell r="A16814" t="str">
            <v>VIBORG</v>
          </cell>
          <cell r="C16814" t="str">
            <v>HANDICAP</v>
          </cell>
          <cell r="I16814" t="str">
            <v>Netto</v>
          </cell>
          <cell r="V16814">
            <v>2224.46</v>
          </cell>
        </row>
        <row r="16815">
          <cell r="A16815" t="str">
            <v>VIBORG</v>
          </cell>
          <cell r="C16815" t="str">
            <v>HANDICAP</v>
          </cell>
          <cell r="I16815" t="str">
            <v>Adm.omk</v>
          </cell>
          <cell r="V16815">
            <v>0</v>
          </cell>
        </row>
        <row r="16816">
          <cell r="A16816" t="str">
            <v>VIBORG</v>
          </cell>
          <cell r="C16816" t="str">
            <v>HANDICAP</v>
          </cell>
          <cell r="I16816" t="str">
            <v>EB</v>
          </cell>
          <cell r="V16816">
            <v>1008</v>
          </cell>
        </row>
        <row r="16817">
          <cell r="A16817" t="str">
            <v>VIBORG</v>
          </cell>
          <cell r="C16817" t="str">
            <v>HANDICAP</v>
          </cell>
          <cell r="I16817" t="str">
            <v>Ture</v>
          </cell>
          <cell r="V16817">
            <v>2</v>
          </cell>
        </row>
        <row r="16818">
          <cell r="A16818" t="str">
            <v>VIBORG</v>
          </cell>
          <cell r="C16818" t="str">
            <v>HANDICAP</v>
          </cell>
          <cell r="I16818" t="str">
            <v>Rejselængde</v>
          </cell>
          <cell r="V16818">
            <v>169</v>
          </cell>
        </row>
        <row r="16819">
          <cell r="A16819" t="str">
            <v>VIBORG</v>
          </cell>
          <cell r="C16819" t="str">
            <v>HANDICAP</v>
          </cell>
          <cell r="I16819" t="str">
            <v>Passagerer</v>
          </cell>
          <cell r="V16819">
            <v>4</v>
          </cell>
        </row>
        <row r="16820">
          <cell r="A16820" t="str">
            <v>VIBORG</v>
          </cell>
          <cell r="C16820" t="str">
            <v>HANDICAP</v>
          </cell>
          <cell r="I16820" t="str">
            <v>Netto</v>
          </cell>
          <cell r="V16820">
            <v>2716.1</v>
          </cell>
        </row>
        <row r="16821">
          <cell r="A16821" t="str">
            <v>VIBORG</v>
          </cell>
          <cell r="C16821" t="str">
            <v>HANDICAP</v>
          </cell>
          <cell r="I16821" t="str">
            <v>Adm.omk</v>
          </cell>
          <cell r="V16821">
            <v>0</v>
          </cell>
        </row>
        <row r="16822">
          <cell r="A16822" t="str">
            <v>VIBORG</v>
          </cell>
          <cell r="C16822" t="str">
            <v>HANDICAP</v>
          </cell>
          <cell r="I16822" t="str">
            <v>EB</v>
          </cell>
          <cell r="V16822">
            <v>1112</v>
          </cell>
        </row>
        <row r="16823">
          <cell r="A16823" t="str">
            <v>VIBORG</v>
          </cell>
          <cell r="C16823" t="str">
            <v>HANDICAP</v>
          </cell>
          <cell r="I16823" t="str">
            <v>Ture</v>
          </cell>
          <cell r="V16823">
            <v>3</v>
          </cell>
        </row>
        <row r="16824">
          <cell r="A16824" t="str">
            <v>VIBORG</v>
          </cell>
          <cell r="C16824" t="str">
            <v>HANDICAP</v>
          </cell>
          <cell r="I16824" t="str">
            <v>Rejselængde</v>
          </cell>
          <cell r="V16824">
            <v>278</v>
          </cell>
        </row>
        <row r="16825">
          <cell r="A16825" t="str">
            <v>VIBORG</v>
          </cell>
          <cell r="C16825" t="str">
            <v>HANDICAP</v>
          </cell>
          <cell r="I16825" t="str">
            <v>Passagerer</v>
          </cell>
          <cell r="V16825">
            <v>3</v>
          </cell>
        </row>
        <row r="16826">
          <cell r="A16826" t="str">
            <v>VIBORG</v>
          </cell>
          <cell r="C16826" t="str">
            <v>HANDICAP</v>
          </cell>
          <cell r="I16826" t="str">
            <v>Netto</v>
          </cell>
          <cell r="V16826">
            <v>5527.66</v>
          </cell>
        </row>
        <row r="16827">
          <cell r="A16827" t="str">
            <v>VIBORG</v>
          </cell>
          <cell r="C16827" t="str">
            <v>HANDICAP</v>
          </cell>
          <cell r="I16827" t="str">
            <v>Adm.omk</v>
          </cell>
          <cell r="V16827">
            <v>0</v>
          </cell>
        </row>
        <row r="16828">
          <cell r="A16828" t="str">
            <v>VIBORG</v>
          </cell>
          <cell r="C16828" t="str">
            <v>HANDICAP</v>
          </cell>
          <cell r="I16828" t="str">
            <v>EB</v>
          </cell>
          <cell r="V16828">
            <v>802</v>
          </cell>
        </row>
        <row r="16829">
          <cell r="A16829" t="str">
            <v>VIBORG</v>
          </cell>
          <cell r="C16829" t="str">
            <v>HANDICAP</v>
          </cell>
          <cell r="I16829" t="str">
            <v>Ture</v>
          </cell>
          <cell r="V16829">
            <v>5</v>
          </cell>
        </row>
        <row r="16830">
          <cell r="A16830" t="str">
            <v>VIBORG</v>
          </cell>
          <cell r="C16830" t="str">
            <v>HANDICAP</v>
          </cell>
          <cell r="I16830" t="str">
            <v>Rejselængde</v>
          </cell>
          <cell r="V16830">
            <v>179</v>
          </cell>
        </row>
        <row r="16831">
          <cell r="A16831" t="str">
            <v>VIBORG</v>
          </cell>
          <cell r="C16831" t="str">
            <v>HANDICAP</v>
          </cell>
          <cell r="I16831" t="str">
            <v>Passagerer</v>
          </cell>
          <cell r="V16831">
            <v>6</v>
          </cell>
        </row>
        <row r="16832">
          <cell r="A16832" t="str">
            <v>VIBORG</v>
          </cell>
          <cell r="C16832" t="str">
            <v>HANDICAP</v>
          </cell>
          <cell r="I16832" t="str">
            <v>Netto</v>
          </cell>
          <cell r="V16832">
            <v>1492.3</v>
          </cell>
        </row>
        <row r="16833">
          <cell r="A16833" t="str">
            <v>VIBORG</v>
          </cell>
          <cell r="C16833" t="str">
            <v>HANDICAP</v>
          </cell>
          <cell r="I16833" t="str">
            <v>Adm.omk</v>
          </cell>
          <cell r="V16833">
            <v>0</v>
          </cell>
        </row>
        <row r="16834">
          <cell r="A16834" t="str">
            <v>VIBORG</v>
          </cell>
          <cell r="C16834" t="str">
            <v>HANDICAP</v>
          </cell>
          <cell r="I16834" t="str">
            <v>EB</v>
          </cell>
          <cell r="V16834">
            <v>644</v>
          </cell>
        </row>
        <row r="16835">
          <cell r="A16835" t="str">
            <v>VIBORG</v>
          </cell>
          <cell r="C16835" t="str">
            <v>HANDICAP</v>
          </cell>
          <cell r="I16835" t="str">
            <v>Ture</v>
          </cell>
          <cell r="V16835">
            <v>4</v>
          </cell>
        </row>
        <row r="16836">
          <cell r="A16836" t="str">
            <v>VIBORG</v>
          </cell>
          <cell r="C16836" t="str">
            <v>HANDICAP</v>
          </cell>
          <cell r="I16836" t="str">
            <v>Rejselængde</v>
          </cell>
          <cell r="V16836">
            <v>130</v>
          </cell>
        </row>
        <row r="16837">
          <cell r="A16837" t="str">
            <v>VIBORG</v>
          </cell>
          <cell r="C16837" t="str">
            <v>HANDICAP</v>
          </cell>
          <cell r="I16837" t="str">
            <v>Passagerer</v>
          </cell>
          <cell r="V16837">
            <v>5</v>
          </cell>
        </row>
        <row r="16838">
          <cell r="A16838" t="str">
            <v>VIBORG</v>
          </cell>
          <cell r="C16838" t="str">
            <v>HANDICAP</v>
          </cell>
          <cell r="I16838" t="str">
            <v>Netto</v>
          </cell>
          <cell r="V16838">
            <v>25939.919999999998</v>
          </cell>
        </row>
        <row r="16839">
          <cell r="A16839" t="str">
            <v>VIBORG</v>
          </cell>
          <cell r="C16839" t="str">
            <v>HANDICAP</v>
          </cell>
          <cell r="I16839" t="str">
            <v>Adm.omk</v>
          </cell>
          <cell r="V16839">
            <v>0</v>
          </cell>
        </row>
        <row r="16840">
          <cell r="A16840" t="str">
            <v>VIBORG</v>
          </cell>
          <cell r="C16840" t="str">
            <v>HANDICAP</v>
          </cell>
          <cell r="I16840" t="str">
            <v>EB</v>
          </cell>
          <cell r="V16840">
            <v>4416</v>
          </cell>
        </row>
        <row r="16841">
          <cell r="A16841" t="str">
            <v>VIBORG</v>
          </cell>
          <cell r="C16841" t="str">
            <v>HANDICAP</v>
          </cell>
          <cell r="I16841" t="str">
            <v>Ture</v>
          </cell>
          <cell r="V16841">
            <v>49</v>
          </cell>
        </row>
        <row r="16842">
          <cell r="A16842" t="str">
            <v>VIBORG</v>
          </cell>
          <cell r="C16842" t="str">
            <v>HANDICAP</v>
          </cell>
          <cell r="I16842" t="str">
            <v>Rejselængde</v>
          </cell>
          <cell r="V16842">
            <v>968</v>
          </cell>
        </row>
        <row r="16843">
          <cell r="A16843" t="str">
            <v>VIBORG</v>
          </cell>
          <cell r="C16843" t="str">
            <v>HANDICAP</v>
          </cell>
          <cell r="I16843" t="str">
            <v>Passagerer</v>
          </cell>
          <cell r="V16843">
            <v>53</v>
          </cell>
        </row>
        <row r="16844">
          <cell r="A16844" t="str">
            <v>VIBORG</v>
          </cell>
          <cell r="C16844" t="str">
            <v>HANDICAP</v>
          </cell>
          <cell r="I16844" t="str">
            <v>Netto</v>
          </cell>
          <cell r="V16844">
            <v>10937.960000000001</v>
          </cell>
        </row>
        <row r="16845">
          <cell r="A16845" t="str">
            <v>VIBORG</v>
          </cell>
          <cell r="C16845" t="str">
            <v>HANDICAP</v>
          </cell>
          <cell r="I16845" t="str">
            <v>Adm.omk</v>
          </cell>
          <cell r="V16845">
            <v>0</v>
          </cell>
        </row>
        <row r="16846">
          <cell r="A16846" t="str">
            <v>VIBORG</v>
          </cell>
          <cell r="C16846" t="str">
            <v>HANDICAP</v>
          </cell>
          <cell r="I16846" t="str">
            <v>EB</v>
          </cell>
          <cell r="V16846">
            <v>3863</v>
          </cell>
        </row>
        <row r="16847">
          <cell r="A16847" t="str">
            <v>VIBORG</v>
          </cell>
          <cell r="C16847" t="str">
            <v>HANDICAP</v>
          </cell>
          <cell r="I16847" t="str">
            <v>Ture</v>
          </cell>
          <cell r="V16847">
            <v>28</v>
          </cell>
        </row>
        <row r="16848">
          <cell r="A16848" t="str">
            <v>VIBORG</v>
          </cell>
          <cell r="C16848" t="str">
            <v>HANDICAP</v>
          </cell>
          <cell r="I16848" t="str">
            <v>Rejselængde</v>
          </cell>
          <cell r="V16848">
            <v>950</v>
          </cell>
        </row>
        <row r="16849">
          <cell r="A16849" t="str">
            <v>VIBORG</v>
          </cell>
          <cell r="C16849" t="str">
            <v>HANDICAP</v>
          </cell>
          <cell r="I16849" t="str">
            <v>Passagerer</v>
          </cell>
          <cell r="V16849">
            <v>29</v>
          </cell>
        </row>
        <row r="16850">
          <cell r="A16850" t="str">
            <v>VIBORG</v>
          </cell>
          <cell r="C16850" t="str">
            <v>HANDICAP</v>
          </cell>
          <cell r="I16850" t="str">
            <v>Netto</v>
          </cell>
          <cell r="V16850">
            <v>295.18</v>
          </cell>
        </row>
        <row r="16851">
          <cell r="A16851" t="str">
            <v>VIBORG</v>
          </cell>
          <cell r="C16851" t="str">
            <v>HANDICAP</v>
          </cell>
          <cell r="I16851" t="str">
            <v>Adm.omk</v>
          </cell>
          <cell r="V16851">
            <v>0</v>
          </cell>
        </row>
        <row r="16852">
          <cell r="A16852" t="str">
            <v>VIBORG</v>
          </cell>
          <cell r="C16852" t="str">
            <v>HANDICAP</v>
          </cell>
          <cell r="I16852" t="str">
            <v>EB</v>
          </cell>
          <cell r="V16852">
            <v>312</v>
          </cell>
        </row>
        <row r="16853">
          <cell r="A16853" t="str">
            <v>VIBORG</v>
          </cell>
          <cell r="C16853" t="str">
            <v>HANDICAP</v>
          </cell>
          <cell r="I16853" t="str">
            <v>Ture</v>
          </cell>
          <cell r="V16853">
            <v>1</v>
          </cell>
        </row>
        <row r="16854">
          <cell r="A16854" t="str">
            <v>VIBORG</v>
          </cell>
          <cell r="C16854" t="str">
            <v>HANDICAP</v>
          </cell>
          <cell r="I16854" t="str">
            <v>Rejselængde</v>
          </cell>
          <cell r="V16854">
            <v>78</v>
          </cell>
        </row>
        <row r="16855">
          <cell r="A16855" t="str">
            <v>VIBORG</v>
          </cell>
          <cell r="C16855" t="str">
            <v>HANDICAP</v>
          </cell>
          <cell r="I16855" t="str">
            <v>Passagerer</v>
          </cell>
          <cell r="V16855">
            <v>1</v>
          </cell>
        </row>
        <row r="16856">
          <cell r="A16856" t="str">
            <v>VIBORG</v>
          </cell>
          <cell r="C16856" t="str">
            <v>FLEXTUR</v>
          </cell>
          <cell r="I16856" t="str">
            <v>Netto</v>
          </cell>
          <cell r="V16856">
            <v>178.04</v>
          </cell>
        </row>
        <row r="16857">
          <cell r="A16857" t="str">
            <v>VIBORG</v>
          </cell>
          <cell r="C16857" t="str">
            <v>FLEXTUR</v>
          </cell>
          <cell r="I16857" t="str">
            <v>Adm.omk</v>
          </cell>
          <cell r="V16857">
            <v>64.319999999999993</v>
          </cell>
        </row>
        <row r="16858">
          <cell r="A16858" t="str">
            <v>VIBORG</v>
          </cell>
          <cell r="C16858" t="str">
            <v>FLEXTUR</v>
          </cell>
          <cell r="I16858" t="str">
            <v>EB</v>
          </cell>
          <cell r="V16858">
            <v>84</v>
          </cell>
        </row>
        <row r="16859">
          <cell r="A16859" t="str">
            <v>VIBORG</v>
          </cell>
          <cell r="C16859" t="str">
            <v>FLEXTUR</v>
          </cell>
          <cell r="I16859" t="str">
            <v>Ture</v>
          </cell>
          <cell r="V16859">
            <v>2</v>
          </cell>
        </row>
        <row r="16860">
          <cell r="A16860" t="str">
            <v>VIBORG</v>
          </cell>
          <cell r="C16860" t="str">
            <v>FLEXTUR</v>
          </cell>
          <cell r="I16860" t="str">
            <v>Rejselængde</v>
          </cell>
          <cell r="V16860">
            <v>12</v>
          </cell>
        </row>
        <row r="16861">
          <cell r="A16861" t="str">
            <v>VIBORG</v>
          </cell>
          <cell r="C16861" t="str">
            <v>FLEXTUR</v>
          </cell>
          <cell r="I16861" t="str">
            <v>Passagerer</v>
          </cell>
          <cell r="V16861">
            <v>2</v>
          </cell>
        </row>
        <row r="16862">
          <cell r="A16862" t="str">
            <v>VIBORG</v>
          </cell>
          <cell r="C16862" t="str">
            <v>FLEXTUR</v>
          </cell>
          <cell r="I16862" t="str">
            <v>Netto</v>
          </cell>
          <cell r="V16862">
            <v>0</v>
          </cell>
        </row>
        <row r="16863">
          <cell r="A16863" t="str">
            <v>VIBORG</v>
          </cell>
          <cell r="C16863" t="str">
            <v>FLEXTUR</v>
          </cell>
          <cell r="I16863" t="str">
            <v>Adm.omk</v>
          </cell>
          <cell r="V16863">
            <v>32.159999999999997</v>
          </cell>
        </row>
        <row r="16864">
          <cell r="A16864" t="str">
            <v>VIBORG</v>
          </cell>
          <cell r="C16864" t="str">
            <v>FLEXTUR</v>
          </cell>
          <cell r="I16864" t="str">
            <v>EB</v>
          </cell>
          <cell r="V16864">
            <v>0</v>
          </cell>
        </row>
        <row r="16865">
          <cell r="A16865" t="str">
            <v>VIBORG</v>
          </cell>
          <cell r="C16865" t="str">
            <v>FLEXTUR</v>
          </cell>
          <cell r="I16865" t="str">
            <v>Ture</v>
          </cell>
          <cell r="V16865">
            <v>1</v>
          </cell>
        </row>
        <row r="16866">
          <cell r="A16866" t="str">
            <v>VIBORG</v>
          </cell>
          <cell r="C16866" t="str">
            <v>FLEXTUR</v>
          </cell>
          <cell r="I16866" t="str">
            <v>Rejselængde</v>
          </cell>
          <cell r="V16866">
            <v>15</v>
          </cell>
        </row>
        <row r="16867">
          <cell r="A16867" t="str">
            <v>VIBORG</v>
          </cell>
          <cell r="C16867" t="str">
            <v>FLEXTUR</v>
          </cell>
          <cell r="I16867" t="str">
            <v>Passagerer</v>
          </cell>
          <cell r="V16867">
            <v>2</v>
          </cell>
        </row>
        <row r="16868">
          <cell r="A16868" t="str">
            <v>VIBORG</v>
          </cell>
          <cell r="C16868" t="str">
            <v>FLEXTUR</v>
          </cell>
          <cell r="I16868" t="str">
            <v>Netto</v>
          </cell>
          <cell r="V16868">
            <v>245426.33999999997</v>
          </cell>
        </row>
        <row r="16869">
          <cell r="A16869" t="str">
            <v>VIBORG</v>
          </cell>
          <cell r="C16869" t="str">
            <v>FLEXTUR</v>
          </cell>
          <cell r="I16869" t="str">
            <v>Adm.omk</v>
          </cell>
          <cell r="V16869">
            <v>106256.64000000001</v>
          </cell>
        </row>
        <row r="16870">
          <cell r="A16870" t="str">
            <v>VIBORG</v>
          </cell>
          <cell r="C16870" t="str">
            <v>FLEXTUR</v>
          </cell>
          <cell r="I16870" t="str">
            <v>EB</v>
          </cell>
          <cell r="V16870">
            <v>205785</v>
          </cell>
        </row>
        <row r="16871">
          <cell r="A16871" t="str">
            <v>VIBORG</v>
          </cell>
          <cell r="C16871" t="str">
            <v>FLEXTUR</v>
          </cell>
          <cell r="I16871" t="str">
            <v>Ture</v>
          </cell>
          <cell r="V16871">
            <v>3304</v>
          </cell>
        </row>
        <row r="16872">
          <cell r="A16872" t="str">
            <v>VIBORG</v>
          </cell>
          <cell r="C16872" t="str">
            <v>FLEXTUR</v>
          </cell>
          <cell r="I16872" t="str">
            <v>Rejselængde</v>
          </cell>
          <cell r="V16872">
            <v>28643</v>
          </cell>
        </row>
        <row r="16873">
          <cell r="A16873" t="str">
            <v>VIBORG</v>
          </cell>
          <cell r="C16873" t="str">
            <v>FLEXTUR</v>
          </cell>
          <cell r="I16873" t="str">
            <v>Passagerer</v>
          </cell>
          <cell r="V16873">
            <v>3552</v>
          </cell>
        </row>
        <row r="16874">
          <cell r="A16874" t="str">
            <v>VIBORG</v>
          </cell>
          <cell r="C16874" t="str">
            <v>FLEXTUR</v>
          </cell>
          <cell r="I16874" t="str">
            <v>Netto</v>
          </cell>
          <cell r="V16874">
            <v>132775.73000000001</v>
          </cell>
        </row>
        <row r="16875">
          <cell r="A16875" t="str">
            <v>VIBORG</v>
          </cell>
          <cell r="C16875" t="str">
            <v>FLEXTUR</v>
          </cell>
          <cell r="I16875" t="str">
            <v>Adm.omk</v>
          </cell>
          <cell r="V16875">
            <v>28911.84</v>
          </cell>
        </row>
        <row r="16876">
          <cell r="A16876" t="str">
            <v>VIBORG</v>
          </cell>
          <cell r="C16876" t="str">
            <v>FLEXTUR</v>
          </cell>
          <cell r="I16876" t="str">
            <v>EB</v>
          </cell>
          <cell r="V16876">
            <v>73361</v>
          </cell>
        </row>
        <row r="16877">
          <cell r="A16877" t="str">
            <v>VIBORG</v>
          </cell>
          <cell r="C16877" t="str">
            <v>FLEXTUR</v>
          </cell>
          <cell r="I16877" t="str">
            <v>Ture</v>
          </cell>
          <cell r="V16877">
            <v>899</v>
          </cell>
        </row>
        <row r="16878">
          <cell r="A16878" t="str">
            <v>VIBORG</v>
          </cell>
          <cell r="C16878" t="str">
            <v>FLEXTUR</v>
          </cell>
          <cell r="I16878" t="str">
            <v>Rejselængde</v>
          </cell>
          <cell r="V16878">
            <v>10671</v>
          </cell>
        </row>
        <row r="16879">
          <cell r="A16879" t="str">
            <v>VIBORG</v>
          </cell>
          <cell r="C16879" t="str">
            <v>FLEXTUR</v>
          </cell>
          <cell r="I16879" t="str">
            <v>Passagerer</v>
          </cell>
          <cell r="V16879">
            <v>1050</v>
          </cell>
        </row>
        <row r="16880">
          <cell r="A16880" t="str">
            <v>VIBORG</v>
          </cell>
          <cell r="C16880" t="str">
            <v>FLEXTUR</v>
          </cell>
          <cell r="I16880" t="str">
            <v>Netto</v>
          </cell>
          <cell r="V16880">
            <v>52118.530000000006</v>
          </cell>
        </row>
        <row r="16881">
          <cell r="A16881" t="str">
            <v>VIBORG</v>
          </cell>
          <cell r="C16881" t="str">
            <v>FLEXTUR</v>
          </cell>
          <cell r="I16881" t="str">
            <v>Adm.omk</v>
          </cell>
          <cell r="V16881">
            <v>15501.12</v>
          </cell>
        </row>
        <row r="16882">
          <cell r="A16882" t="str">
            <v>VIBORG</v>
          </cell>
          <cell r="C16882" t="str">
            <v>FLEXTUR</v>
          </cell>
          <cell r="I16882" t="str">
            <v>EB</v>
          </cell>
          <cell r="V16882">
            <v>59290</v>
          </cell>
        </row>
        <row r="16883">
          <cell r="A16883" t="str">
            <v>VIBORG</v>
          </cell>
          <cell r="C16883" t="str">
            <v>FLEXTUR</v>
          </cell>
          <cell r="I16883" t="str">
            <v>Ture</v>
          </cell>
          <cell r="V16883">
            <v>482</v>
          </cell>
        </row>
        <row r="16884">
          <cell r="A16884" t="str">
            <v>VIBORG</v>
          </cell>
          <cell r="C16884" t="str">
            <v>FLEXTUR</v>
          </cell>
          <cell r="I16884" t="str">
            <v>Rejselængde</v>
          </cell>
          <cell r="V16884">
            <v>8464</v>
          </cell>
        </row>
        <row r="16885">
          <cell r="A16885" t="str">
            <v>VIBORG</v>
          </cell>
          <cell r="C16885" t="str">
            <v>FLEXTUR</v>
          </cell>
          <cell r="I16885" t="str">
            <v>Passagerer</v>
          </cell>
          <cell r="V16885">
            <v>500</v>
          </cell>
        </row>
        <row r="16886">
          <cell r="A16886" t="str">
            <v>VIBORG</v>
          </cell>
          <cell r="C16886" t="str">
            <v>FLEXTUR</v>
          </cell>
          <cell r="I16886" t="str">
            <v>Netto</v>
          </cell>
          <cell r="V16886">
            <v>21850.38</v>
          </cell>
        </row>
        <row r="16887">
          <cell r="A16887" t="str">
            <v>VIBORG</v>
          </cell>
          <cell r="C16887" t="str">
            <v>FLEXTUR</v>
          </cell>
          <cell r="I16887" t="str">
            <v>Adm.omk</v>
          </cell>
          <cell r="V16887">
            <v>8232.9600000000009</v>
          </cell>
        </row>
        <row r="16888">
          <cell r="A16888" t="str">
            <v>VIBORG</v>
          </cell>
          <cell r="C16888" t="str">
            <v>FLEXTUR</v>
          </cell>
          <cell r="I16888" t="str">
            <v>EB</v>
          </cell>
          <cell r="V16888">
            <v>19882</v>
          </cell>
        </row>
        <row r="16889">
          <cell r="A16889" t="str">
            <v>VIBORG</v>
          </cell>
          <cell r="C16889" t="str">
            <v>FLEXTUR</v>
          </cell>
          <cell r="I16889" t="str">
            <v>Ture</v>
          </cell>
          <cell r="V16889">
            <v>256</v>
          </cell>
        </row>
        <row r="16890">
          <cell r="A16890" t="str">
            <v>VIBORG</v>
          </cell>
          <cell r="C16890" t="str">
            <v>FLEXTUR</v>
          </cell>
          <cell r="I16890" t="str">
            <v>Rejselængde</v>
          </cell>
          <cell r="V16890">
            <v>2816</v>
          </cell>
        </row>
        <row r="16891">
          <cell r="A16891" t="str">
            <v>VIBORG</v>
          </cell>
          <cell r="C16891" t="str">
            <v>FLEXTUR</v>
          </cell>
          <cell r="I16891" t="str">
            <v>Passagerer</v>
          </cell>
          <cell r="V16891">
            <v>289</v>
          </cell>
        </row>
        <row r="16892">
          <cell r="A16892" t="str">
            <v>VIBORG</v>
          </cell>
          <cell r="C16892" t="str">
            <v>FLEXTUR</v>
          </cell>
          <cell r="I16892" t="str">
            <v>Netto</v>
          </cell>
          <cell r="V16892">
            <v>738.12000000000012</v>
          </cell>
        </row>
        <row r="16893">
          <cell r="A16893" t="str">
            <v>VIBORG</v>
          </cell>
          <cell r="C16893" t="str">
            <v>FLEXTUR</v>
          </cell>
          <cell r="I16893" t="str">
            <v>Adm.omk</v>
          </cell>
          <cell r="V16893">
            <v>1865.2799999999997</v>
          </cell>
        </row>
        <row r="16894">
          <cell r="A16894" t="str">
            <v>VIBORG</v>
          </cell>
          <cell r="C16894" t="str">
            <v>FLEXTUR</v>
          </cell>
          <cell r="I16894" t="str">
            <v>EB</v>
          </cell>
          <cell r="V16894">
            <v>17556</v>
          </cell>
        </row>
        <row r="16895">
          <cell r="A16895" t="str">
            <v>VIBORG</v>
          </cell>
          <cell r="C16895" t="str">
            <v>FLEXTUR</v>
          </cell>
          <cell r="I16895" t="str">
            <v>Ture</v>
          </cell>
          <cell r="V16895">
            <v>58</v>
          </cell>
        </row>
        <row r="16896">
          <cell r="A16896" t="str">
            <v>VIBORG</v>
          </cell>
          <cell r="C16896" t="str">
            <v>FLEXTUR</v>
          </cell>
          <cell r="I16896" t="str">
            <v>Rejselængde</v>
          </cell>
          <cell r="V16896">
            <v>1165</v>
          </cell>
        </row>
        <row r="16897">
          <cell r="A16897" t="str">
            <v>VIBORG</v>
          </cell>
          <cell r="C16897" t="str">
            <v>FLEXTUR</v>
          </cell>
          <cell r="I16897" t="str">
            <v>Passagerer</v>
          </cell>
          <cell r="V16897">
            <v>102</v>
          </cell>
        </row>
        <row r="16898">
          <cell r="A16898" t="str">
            <v>VIBORG</v>
          </cell>
          <cell r="C16898" t="str">
            <v>FLEXTUR</v>
          </cell>
          <cell r="I16898" t="str">
            <v>Netto</v>
          </cell>
          <cell r="V16898">
            <v>382.88</v>
          </cell>
        </row>
        <row r="16899">
          <cell r="A16899" t="str">
            <v>VIBORG</v>
          </cell>
          <cell r="C16899" t="str">
            <v>FLEXTUR</v>
          </cell>
          <cell r="I16899" t="str">
            <v>Adm.omk</v>
          </cell>
          <cell r="V16899">
            <v>64.319999999999993</v>
          </cell>
        </row>
        <row r="16900">
          <cell r="A16900" t="str">
            <v>VIBORG</v>
          </cell>
          <cell r="C16900" t="str">
            <v>FLEXTUR</v>
          </cell>
          <cell r="I16900" t="str">
            <v>EB</v>
          </cell>
          <cell r="V16900">
            <v>360</v>
          </cell>
        </row>
        <row r="16901">
          <cell r="A16901" t="str">
            <v>VIBORG</v>
          </cell>
          <cell r="C16901" t="str">
            <v>FLEXTUR</v>
          </cell>
          <cell r="I16901" t="str">
            <v>Ture</v>
          </cell>
          <cell r="V16901">
            <v>2</v>
          </cell>
        </row>
        <row r="16902">
          <cell r="A16902" t="str">
            <v>VIBORG</v>
          </cell>
          <cell r="C16902" t="str">
            <v>FLEXTUR</v>
          </cell>
          <cell r="I16902" t="str">
            <v>Rejselængde</v>
          </cell>
          <cell r="V16902">
            <v>45</v>
          </cell>
        </row>
        <row r="16903">
          <cell r="A16903" t="str">
            <v>VIBORG</v>
          </cell>
          <cell r="C16903" t="str">
            <v>FLEXTUR</v>
          </cell>
          <cell r="I16903" t="str">
            <v>Passagerer</v>
          </cell>
          <cell r="V16903">
            <v>3</v>
          </cell>
        </row>
        <row r="16904">
          <cell r="A16904" t="str">
            <v>VIBORG</v>
          </cell>
          <cell r="C16904" t="str">
            <v>FLEXTUR</v>
          </cell>
          <cell r="I16904" t="str">
            <v>Netto</v>
          </cell>
          <cell r="V16904">
            <v>2102.11</v>
          </cell>
        </row>
        <row r="16905">
          <cell r="A16905" t="str">
            <v>VIBORG</v>
          </cell>
          <cell r="C16905" t="str">
            <v>FLEXTUR</v>
          </cell>
          <cell r="I16905" t="str">
            <v>Adm.omk</v>
          </cell>
          <cell r="V16905">
            <v>128.63999999999999</v>
          </cell>
        </row>
        <row r="16906">
          <cell r="A16906" t="str">
            <v>VIBORG</v>
          </cell>
          <cell r="C16906" t="str">
            <v>FLEXTUR</v>
          </cell>
          <cell r="I16906" t="str">
            <v>EB</v>
          </cell>
          <cell r="V16906">
            <v>280</v>
          </cell>
        </row>
        <row r="16907">
          <cell r="A16907" t="str">
            <v>VIBORG</v>
          </cell>
          <cell r="C16907" t="str">
            <v>FLEXTUR</v>
          </cell>
          <cell r="I16907" t="str">
            <v>Ture</v>
          </cell>
          <cell r="V16907">
            <v>4</v>
          </cell>
        </row>
        <row r="16908">
          <cell r="A16908" t="str">
            <v>VIBORG</v>
          </cell>
          <cell r="C16908" t="str">
            <v>FLEXTUR</v>
          </cell>
          <cell r="I16908" t="str">
            <v>Rejselængde</v>
          </cell>
          <cell r="V16908">
            <v>56</v>
          </cell>
        </row>
        <row r="16909">
          <cell r="A16909" t="str">
            <v>VIBORG</v>
          </cell>
          <cell r="C16909" t="str">
            <v>FLEXTUR</v>
          </cell>
          <cell r="I16909" t="str">
            <v>Passagerer</v>
          </cell>
          <cell r="V16909">
            <v>6</v>
          </cell>
        </row>
        <row r="16910">
          <cell r="A16910" t="str">
            <v>VIBORG</v>
          </cell>
          <cell r="C16910" t="str">
            <v>HANDICAP</v>
          </cell>
          <cell r="I16910" t="str">
            <v>Netto</v>
          </cell>
          <cell r="V16910">
            <v>744.52</v>
          </cell>
        </row>
        <row r="16911">
          <cell r="A16911" t="str">
            <v>VIBORG</v>
          </cell>
          <cell r="C16911" t="str">
            <v>HANDICAP</v>
          </cell>
          <cell r="I16911" t="str">
            <v>Adm.omk</v>
          </cell>
          <cell r="V16911">
            <v>0</v>
          </cell>
        </row>
        <row r="16912">
          <cell r="A16912" t="str">
            <v>VIBORG</v>
          </cell>
          <cell r="C16912" t="str">
            <v>HANDICAP</v>
          </cell>
          <cell r="I16912" t="str">
            <v>EB</v>
          </cell>
          <cell r="V16912">
            <v>0</v>
          </cell>
        </row>
        <row r="16913">
          <cell r="A16913" t="str">
            <v>VIBORG</v>
          </cell>
          <cell r="C16913" t="str">
            <v>HANDICAP</v>
          </cell>
          <cell r="I16913" t="str">
            <v>Ture</v>
          </cell>
          <cell r="V16913">
            <v>1</v>
          </cell>
        </row>
        <row r="16914">
          <cell r="A16914" t="str">
            <v>VIBORG</v>
          </cell>
          <cell r="C16914" t="str">
            <v>HANDICAP</v>
          </cell>
          <cell r="I16914" t="str">
            <v>Rejselængde</v>
          </cell>
          <cell r="V16914">
            <v>119</v>
          </cell>
        </row>
        <row r="16915">
          <cell r="A16915" t="str">
            <v>VIBORG</v>
          </cell>
          <cell r="C16915" t="str">
            <v>HANDICAP</v>
          </cell>
          <cell r="I16915" t="str">
            <v>Passagerer</v>
          </cell>
          <cell r="V16915">
            <v>1</v>
          </cell>
        </row>
        <row r="16916">
          <cell r="A16916" t="str">
            <v>VIBORG</v>
          </cell>
          <cell r="C16916" t="str">
            <v>HANDICAP</v>
          </cell>
          <cell r="I16916" t="str">
            <v>Netto</v>
          </cell>
          <cell r="V16916">
            <v>7631.5300000000007</v>
          </cell>
        </row>
        <row r="16917">
          <cell r="A16917" t="str">
            <v>VIBORG</v>
          </cell>
          <cell r="C16917" t="str">
            <v>HANDICAP</v>
          </cell>
          <cell r="I16917" t="str">
            <v>Adm.omk</v>
          </cell>
          <cell r="V16917">
            <v>0</v>
          </cell>
        </row>
        <row r="16918">
          <cell r="A16918" t="str">
            <v>VIBORG</v>
          </cell>
          <cell r="C16918" t="str">
            <v>HANDICAP</v>
          </cell>
          <cell r="I16918" t="str">
            <v>EB</v>
          </cell>
          <cell r="V16918">
            <v>0</v>
          </cell>
        </row>
        <row r="16919">
          <cell r="A16919" t="str">
            <v>VIBORG</v>
          </cell>
          <cell r="C16919" t="str">
            <v>HANDICAP</v>
          </cell>
          <cell r="I16919" t="str">
            <v>Ture</v>
          </cell>
          <cell r="V16919">
            <v>20</v>
          </cell>
        </row>
        <row r="16920">
          <cell r="A16920" t="str">
            <v>VIBORG</v>
          </cell>
          <cell r="C16920" t="str">
            <v>HANDICAP</v>
          </cell>
          <cell r="I16920" t="str">
            <v>Rejselængde</v>
          </cell>
          <cell r="V16920">
            <v>362</v>
          </cell>
        </row>
        <row r="16921">
          <cell r="A16921" t="str">
            <v>VIBORG</v>
          </cell>
          <cell r="C16921" t="str">
            <v>HANDICAP</v>
          </cell>
          <cell r="I16921" t="str">
            <v>Passagerer</v>
          </cell>
          <cell r="V16921">
            <v>25</v>
          </cell>
        </row>
        <row r="16922">
          <cell r="A16922" t="str">
            <v>VIBORG</v>
          </cell>
          <cell r="C16922" t="str">
            <v>HANDICAP</v>
          </cell>
          <cell r="I16922" t="str">
            <v>Netto</v>
          </cell>
          <cell r="V16922">
            <v>2254.17</v>
          </cell>
        </row>
        <row r="16923">
          <cell r="A16923" t="str">
            <v>VIBORG</v>
          </cell>
          <cell r="C16923" t="str">
            <v>HANDICAP</v>
          </cell>
          <cell r="I16923" t="str">
            <v>Adm.omk</v>
          </cell>
          <cell r="V16923">
            <v>0</v>
          </cell>
        </row>
        <row r="16924">
          <cell r="A16924" t="str">
            <v>VIBORG</v>
          </cell>
          <cell r="C16924" t="str">
            <v>HANDICAP</v>
          </cell>
          <cell r="I16924" t="str">
            <v>EB</v>
          </cell>
          <cell r="V16924">
            <v>0</v>
          </cell>
        </row>
        <row r="16925">
          <cell r="A16925" t="str">
            <v>VIBORG</v>
          </cell>
          <cell r="C16925" t="str">
            <v>HANDICAP</v>
          </cell>
          <cell r="I16925" t="str">
            <v>Ture</v>
          </cell>
          <cell r="V16925">
            <v>6</v>
          </cell>
        </row>
        <row r="16926">
          <cell r="A16926" t="str">
            <v>VIBORG</v>
          </cell>
          <cell r="C16926" t="str">
            <v>HANDICAP</v>
          </cell>
          <cell r="I16926" t="str">
            <v>Rejselængde</v>
          </cell>
          <cell r="V16926">
            <v>153</v>
          </cell>
        </row>
        <row r="16927">
          <cell r="A16927" t="str">
            <v>VIBORG</v>
          </cell>
          <cell r="C16927" t="str">
            <v>HANDICAP</v>
          </cell>
          <cell r="I16927" t="str">
            <v>Passagerer</v>
          </cell>
          <cell r="V16927">
            <v>7</v>
          </cell>
        </row>
        <row r="16928">
          <cell r="A16928" t="str">
            <v>VIBORG</v>
          </cell>
          <cell r="C16928" t="str">
            <v>HANDICAP</v>
          </cell>
          <cell r="I16928" t="str">
            <v>Netto</v>
          </cell>
          <cell r="V16928">
            <v>-1500</v>
          </cell>
        </row>
        <row r="16929">
          <cell r="A16929" t="str">
            <v>VIBORG</v>
          </cell>
          <cell r="C16929" t="str">
            <v>HANDICAP</v>
          </cell>
          <cell r="I16929" t="str">
            <v>Adm.omk</v>
          </cell>
          <cell r="V16929">
            <v>0</v>
          </cell>
        </row>
        <row r="16930">
          <cell r="A16930" t="str">
            <v>VIBORG</v>
          </cell>
          <cell r="C16930" t="str">
            <v>HANDICAP</v>
          </cell>
          <cell r="I16930" t="str">
            <v>EB</v>
          </cell>
          <cell r="V16930">
            <v>1500</v>
          </cell>
        </row>
        <row r="16931">
          <cell r="A16931" t="str">
            <v>VIBORG</v>
          </cell>
          <cell r="C16931" t="str">
            <v>HANDICAP</v>
          </cell>
          <cell r="I16931" t="str">
            <v>Ture</v>
          </cell>
          <cell r="V16931">
            <v>9</v>
          </cell>
        </row>
        <row r="16932">
          <cell r="A16932" t="str">
            <v>VIBORG</v>
          </cell>
          <cell r="C16932" t="str">
            <v>HANDICAP</v>
          </cell>
          <cell r="I16932" t="str">
            <v>Rejselængde</v>
          </cell>
          <cell r="V16932">
            <v>36</v>
          </cell>
        </row>
        <row r="16933">
          <cell r="A16933" t="str">
            <v>VIBORG</v>
          </cell>
          <cell r="C16933" t="str">
            <v>HANDICAP</v>
          </cell>
          <cell r="I16933" t="str">
            <v>Passagerer</v>
          </cell>
          <cell r="V16933">
            <v>9</v>
          </cell>
        </row>
        <row r="16934">
          <cell r="A16934" t="str">
            <v>VIBORG</v>
          </cell>
          <cell r="C16934" t="str">
            <v>HANDICAP</v>
          </cell>
          <cell r="I16934" t="str">
            <v>Netto</v>
          </cell>
          <cell r="V16934">
            <v>1231606.5699999998</v>
          </cell>
        </row>
        <row r="16935">
          <cell r="A16935" t="str">
            <v>VIBORG</v>
          </cell>
          <cell r="C16935" t="str">
            <v>HANDICAP</v>
          </cell>
          <cell r="I16935" t="str">
            <v>Adm.omk</v>
          </cell>
          <cell r="V16935">
            <v>0</v>
          </cell>
        </row>
        <row r="16936">
          <cell r="A16936" t="str">
            <v>VIBORG</v>
          </cell>
          <cell r="C16936" t="str">
            <v>HANDICAP</v>
          </cell>
          <cell r="I16936" t="str">
            <v>EB</v>
          </cell>
          <cell r="V16936">
            <v>189626</v>
          </cell>
        </row>
        <row r="16937">
          <cell r="A16937" t="str">
            <v>VIBORG</v>
          </cell>
          <cell r="C16937" t="str">
            <v>HANDICAP</v>
          </cell>
          <cell r="I16937" t="str">
            <v>Ture</v>
          </cell>
          <cell r="V16937">
            <v>3027</v>
          </cell>
        </row>
        <row r="16938">
          <cell r="A16938" t="str">
            <v>VIBORG</v>
          </cell>
          <cell r="C16938" t="str">
            <v>HANDICAP</v>
          </cell>
          <cell r="I16938" t="str">
            <v>Rejselængde</v>
          </cell>
          <cell r="V16938">
            <v>28358</v>
          </cell>
        </row>
        <row r="16939">
          <cell r="A16939" t="str">
            <v>VIBORG</v>
          </cell>
          <cell r="C16939" t="str">
            <v>HANDICAP</v>
          </cell>
          <cell r="I16939" t="str">
            <v>Passagerer</v>
          </cell>
          <cell r="V16939">
            <v>3698</v>
          </cell>
        </row>
        <row r="16940">
          <cell r="A16940" t="str">
            <v>VIBORG</v>
          </cell>
          <cell r="C16940" t="str">
            <v>HANDICAP</v>
          </cell>
          <cell r="I16940" t="str">
            <v>Netto</v>
          </cell>
          <cell r="V16940">
            <v>705073.49</v>
          </cell>
        </row>
        <row r="16941">
          <cell r="A16941" t="str">
            <v>VIBORG</v>
          </cell>
          <cell r="C16941" t="str">
            <v>HANDICAP</v>
          </cell>
          <cell r="I16941" t="str">
            <v>Adm.omk</v>
          </cell>
          <cell r="V16941">
            <v>0</v>
          </cell>
        </row>
        <row r="16942">
          <cell r="A16942" t="str">
            <v>VIBORG</v>
          </cell>
          <cell r="C16942" t="str">
            <v>HANDICAP</v>
          </cell>
          <cell r="I16942" t="str">
            <v>EB</v>
          </cell>
          <cell r="V16942">
            <v>231794</v>
          </cell>
        </row>
        <row r="16943">
          <cell r="A16943" t="str">
            <v>VIBORG</v>
          </cell>
          <cell r="C16943" t="str">
            <v>HANDICAP</v>
          </cell>
          <cell r="I16943" t="str">
            <v>Ture</v>
          </cell>
          <cell r="V16943">
            <v>3957</v>
          </cell>
        </row>
        <row r="16944">
          <cell r="A16944" t="str">
            <v>VIBORG</v>
          </cell>
          <cell r="C16944" t="str">
            <v>HANDICAP</v>
          </cell>
          <cell r="I16944" t="str">
            <v>Rejselængde</v>
          </cell>
          <cell r="V16944">
            <v>34706</v>
          </cell>
        </row>
        <row r="16945">
          <cell r="A16945" t="str">
            <v>VIBORG</v>
          </cell>
          <cell r="C16945" t="str">
            <v>HANDICAP</v>
          </cell>
          <cell r="I16945" t="str">
            <v>Passagerer</v>
          </cell>
          <cell r="V16945">
            <v>4144</v>
          </cell>
        </row>
        <row r="16946">
          <cell r="A16946" t="str">
            <v>VIBORG</v>
          </cell>
          <cell r="C16946" t="str">
            <v>HANDICAP</v>
          </cell>
          <cell r="I16946" t="str">
            <v>Netto</v>
          </cell>
          <cell r="V16946">
            <v>1796351.46</v>
          </cell>
        </row>
        <row r="16947">
          <cell r="A16947" t="str">
            <v>VIBORG</v>
          </cell>
          <cell r="C16947" t="str">
            <v>HANDICAP</v>
          </cell>
          <cell r="I16947" t="str">
            <v>Adm.omk</v>
          </cell>
          <cell r="V16947">
            <v>0</v>
          </cell>
        </row>
        <row r="16948">
          <cell r="A16948" t="str">
            <v>VIBORG</v>
          </cell>
          <cell r="C16948" t="str">
            <v>HANDICAP</v>
          </cell>
          <cell r="I16948" t="str">
            <v>EB</v>
          </cell>
          <cell r="V16948">
            <v>278832</v>
          </cell>
        </row>
        <row r="16949">
          <cell r="A16949" t="str">
            <v>VIBORG</v>
          </cell>
          <cell r="C16949" t="str">
            <v>HANDICAP</v>
          </cell>
          <cell r="I16949" t="str">
            <v>Ture</v>
          </cell>
          <cell r="V16949">
            <v>4182</v>
          </cell>
        </row>
        <row r="16950">
          <cell r="A16950" t="str">
            <v>VIBORG</v>
          </cell>
          <cell r="C16950" t="str">
            <v>HANDICAP</v>
          </cell>
          <cell r="I16950" t="str">
            <v>Rejselængde</v>
          </cell>
          <cell r="V16950">
            <v>46239</v>
          </cell>
        </row>
        <row r="16951">
          <cell r="A16951" t="str">
            <v>VIBORG</v>
          </cell>
          <cell r="C16951" t="str">
            <v>HANDICAP</v>
          </cell>
          <cell r="I16951" t="str">
            <v>Passagerer</v>
          </cell>
          <cell r="V16951">
            <v>5042</v>
          </cell>
        </row>
        <row r="16952">
          <cell r="A16952" t="str">
            <v>VIBORG</v>
          </cell>
          <cell r="C16952" t="str">
            <v>HANDICAP</v>
          </cell>
          <cell r="I16952" t="str">
            <v>Netto</v>
          </cell>
          <cell r="V16952">
            <v>844223.00999999989</v>
          </cell>
        </row>
        <row r="16953">
          <cell r="A16953" t="str">
            <v>VIBORG</v>
          </cell>
          <cell r="C16953" t="str">
            <v>HANDICAP</v>
          </cell>
          <cell r="I16953" t="str">
            <v>Adm.omk</v>
          </cell>
          <cell r="V16953">
            <v>0</v>
          </cell>
        </row>
        <row r="16954">
          <cell r="A16954" t="str">
            <v>VIBORG</v>
          </cell>
          <cell r="C16954" t="str">
            <v>HANDICAP</v>
          </cell>
          <cell r="I16954" t="str">
            <v>EB</v>
          </cell>
          <cell r="V16954">
            <v>267463</v>
          </cell>
        </row>
        <row r="16955">
          <cell r="A16955" t="str">
            <v>VIBORG</v>
          </cell>
          <cell r="C16955" t="str">
            <v>HANDICAP</v>
          </cell>
          <cell r="I16955" t="str">
            <v>Ture</v>
          </cell>
          <cell r="V16955">
            <v>4065</v>
          </cell>
        </row>
        <row r="16956">
          <cell r="A16956" t="str">
            <v>VIBORG</v>
          </cell>
          <cell r="C16956" t="str">
            <v>HANDICAP</v>
          </cell>
          <cell r="I16956" t="str">
            <v>Rejselængde</v>
          </cell>
          <cell r="V16956">
            <v>46413</v>
          </cell>
        </row>
        <row r="16957">
          <cell r="A16957" t="str">
            <v>VIBORG</v>
          </cell>
          <cell r="C16957" t="str">
            <v>HANDICAP</v>
          </cell>
          <cell r="I16957" t="str">
            <v>Passagerer</v>
          </cell>
          <cell r="V16957">
            <v>4222</v>
          </cell>
        </row>
        <row r="16958">
          <cell r="A16958" t="str">
            <v>VIBORG</v>
          </cell>
          <cell r="C16958" t="str">
            <v>HANDICAP</v>
          </cell>
          <cell r="I16958" t="str">
            <v>Netto</v>
          </cell>
          <cell r="V16958">
            <v>174408.65000000002</v>
          </cell>
        </row>
        <row r="16959">
          <cell r="A16959" t="str">
            <v>VIBORG</v>
          </cell>
          <cell r="C16959" t="str">
            <v>HANDICAP</v>
          </cell>
          <cell r="I16959" t="str">
            <v>Adm.omk</v>
          </cell>
          <cell r="V16959">
            <v>0</v>
          </cell>
        </row>
        <row r="16960">
          <cell r="A16960" t="str">
            <v>VIBORG</v>
          </cell>
          <cell r="C16960" t="str">
            <v>HANDICAP</v>
          </cell>
          <cell r="I16960" t="str">
            <v>EB</v>
          </cell>
          <cell r="V16960">
            <v>24714</v>
          </cell>
        </row>
        <row r="16961">
          <cell r="A16961" t="str">
            <v>VIBORG</v>
          </cell>
          <cell r="C16961" t="str">
            <v>HANDICAP</v>
          </cell>
          <cell r="I16961" t="str">
            <v>Ture</v>
          </cell>
          <cell r="V16961">
            <v>483</v>
          </cell>
        </row>
        <row r="16962">
          <cell r="A16962" t="str">
            <v>VIBORG</v>
          </cell>
          <cell r="C16962" t="str">
            <v>HANDICAP</v>
          </cell>
          <cell r="I16962" t="str">
            <v>Rejselængde</v>
          </cell>
          <cell r="V16962">
            <v>3980</v>
          </cell>
        </row>
        <row r="16963">
          <cell r="A16963" t="str">
            <v>VIBORG</v>
          </cell>
          <cell r="C16963" t="str">
            <v>HANDICAP</v>
          </cell>
          <cell r="I16963" t="str">
            <v>Passagerer</v>
          </cell>
          <cell r="V16963">
            <v>523</v>
          </cell>
        </row>
        <row r="16964">
          <cell r="A16964" t="str">
            <v>VIBORG</v>
          </cell>
          <cell r="C16964" t="str">
            <v>HANDICAP</v>
          </cell>
          <cell r="I16964" t="str">
            <v>Netto</v>
          </cell>
          <cell r="V16964">
            <v>79619.919999999984</v>
          </cell>
        </row>
        <row r="16965">
          <cell r="A16965" t="str">
            <v>VIBORG</v>
          </cell>
          <cell r="C16965" t="str">
            <v>HANDICAP</v>
          </cell>
          <cell r="I16965" t="str">
            <v>Adm.omk</v>
          </cell>
          <cell r="V16965">
            <v>0</v>
          </cell>
        </row>
        <row r="16966">
          <cell r="A16966" t="str">
            <v>VIBORG</v>
          </cell>
          <cell r="C16966" t="str">
            <v>HANDICAP</v>
          </cell>
          <cell r="I16966" t="str">
            <v>EB</v>
          </cell>
          <cell r="V16966">
            <v>27419</v>
          </cell>
        </row>
        <row r="16967">
          <cell r="A16967" t="str">
            <v>VIBORG</v>
          </cell>
          <cell r="C16967" t="str">
            <v>HANDICAP</v>
          </cell>
          <cell r="I16967" t="str">
            <v>Ture</v>
          </cell>
          <cell r="V16967">
            <v>449</v>
          </cell>
        </row>
        <row r="16968">
          <cell r="A16968" t="str">
            <v>VIBORG</v>
          </cell>
          <cell r="C16968" t="str">
            <v>HANDICAP</v>
          </cell>
          <cell r="I16968" t="str">
            <v>Rejselængde</v>
          </cell>
          <cell r="V16968">
            <v>3974</v>
          </cell>
        </row>
        <row r="16969">
          <cell r="A16969" t="str">
            <v>VIBORG</v>
          </cell>
          <cell r="C16969" t="str">
            <v>HANDICAP</v>
          </cell>
          <cell r="I16969" t="str">
            <v>Passagerer</v>
          </cell>
          <cell r="V16969">
            <v>497</v>
          </cell>
        </row>
        <row r="16970">
          <cell r="A16970" t="str">
            <v>VIBORG</v>
          </cell>
          <cell r="C16970" t="str">
            <v>PLUSTUR</v>
          </cell>
          <cell r="I16970" t="str">
            <v>Netto</v>
          </cell>
          <cell r="V16970">
            <v>158.68</v>
          </cell>
        </row>
        <row r="16971">
          <cell r="A16971" t="str">
            <v>VIBORG</v>
          </cell>
          <cell r="C16971" t="str">
            <v>PLUSTUR</v>
          </cell>
          <cell r="I16971" t="str">
            <v>Adm.omk</v>
          </cell>
          <cell r="V16971">
            <v>32.159999999999997</v>
          </cell>
        </row>
        <row r="16972">
          <cell r="A16972" t="str">
            <v>VIBORG</v>
          </cell>
          <cell r="C16972" t="str">
            <v>PLUSTUR</v>
          </cell>
          <cell r="I16972" t="str">
            <v>EB</v>
          </cell>
          <cell r="V16972">
            <v>0</v>
          </cell>
        </row>
        <row r="16973">
          <cell r="A16973" t="str">
            <v>VIBORG</v>
          </cell>
          <cell r="C16973" t="str">
            <v>PLUSTUR</v>
          </cell>
          <cell r="I16973" t="str">
            <v>Ture</v>
          </cell>
          <cell r="V16973">
            <v>1</v>
          </cell>
        </row>
        <row r="16974">
          <cell r="A16974" t="str">
            <v>VIBORG</v>
          </cell>
          <cell r="C16974" t="str">
            <v>PLUSTUR</v>
          </cell>
          <cell r="I16974" t="str">
            <v>Rejselængde</v>
          </cell>
          <cell r="V16974">
            <v>9</v>
          </cell>
        </row>
        <row r="16975">
          <cell r="A16975" t="str">
            <v>VIBORG</v>
          </cell>
          <cell r="C16975" t="str">
            <v>PLUSTUR</v>
          </cell>
          <cell r="I16975" t="str">
            <v>Passagerer</v>
          </cell>
          <cell r="V16975">
            <v>1</v>
          </cell>
        </row>
        <row r="16976">
          <cell r="A16976" t="str">
            <v>VIBORG</v>
          </cell>
          <cell r="C16976" t="str">
            <v>PLUSTUR</v>
          </cell>
          <cell r="I16976" t="str">
            <v>Netto</v>
          </cell>
          <cell r="V16976">
            <v>98585.439999999988</v>
          </cell>
        </row>
        <row r="16977">
          <cell r="A16977" t="str">
            <v>VIBORG</v>
          </cell>
          <cell r="C16977" t="str">
            <v>PLUSTUR</v>
          </cell>
          <cell r="I16977" t="str">
            <v>Adm.omk</v>
          </cell>
          <cell r="V16977">
            <v>24731.040000000001</v>
          </cell>
        </row>
        <row r="16978">
          <cell r="A16978" t="str">
            <v>VIBORG</v>
          </cell>
          <cell r="C16978" t="str">
            <v>PLUSTUR</v>
          </cell>
          <cell r="I16978" t="str">
            <v>EB</v>
          </cell>
          <cell r="V16978">
            <v>15757</v>
          </cell>
        </row>
        <row r="16979">
          <cell r="A16979" t="str">
            <v>VIBORG</v>
          </cell>
          <cell r="C16979" t="str">
            <v>PLUSTUR</v>
          </cell>
          <cell r="I16979" t="str">
            <v>Ture</v>
          </cell>
          <cell r="V16979">
            <v>769</v>
          </cell>
        </row>
        <row r="16980">
          <cell r="A16980" t="str">
            <v>VIBORG</v>
          </cell>
          <cell r="C16980" t="str">
            <v>PLUSTUR</v>
          </cell>
          <cell r="I16980" t="str">
            <v>Rejselængde</v>
          </cell>
          <cell r="V16980">
            <v>4949</v>
          </cell>
        </row>
        <row r="16981">
          <cell r="A16981" t="str">
            <v>VIBORG</v>
          </cell>
          <cell r="C16981" t="str">
            <v>PLUSTUR</v>
          </cell>
          <cell r="I16981" t="str">
            <v>Passagerer</v>
          </cell>
          <cell r="V16981">
            <v>878</v>
          </cell>
        </row>
        <row r="16982">
          <cell r="A16982" t="str">
            <v>VIBORG</v>
          </cell>
          <cell r="C16982" t="str">
            <v>PLUSTUR</v>
          </cell>
          <cell r="I16982" t="str">
            <v>Netto</v>
          </cell>
          <cell r="V16982">
            <v>72276.36</v>
          </cell>
        </row>
        <row r="16983">
          <cell r="A16983" t="str">
            <v>VIBORG</v>
          </cell>
          <cell r="C16983" t="str">
            <v>PLUSTUR</v>
          </cell>
          <cell r="I16983" t="str">
            <v>Adm.omk</v>
          </cell>
          <cell r="V16983">
            <v>19006.560000000001</v>
          </cell>
        </row>
        <row r="16984">
          <cell r="A16984" t="str">
            <v>VIBORG</v>
          </cell>
          <cell r="C16984" t="str">
            <v>PLUSTUR</v>
          </cell>
          <cell r="I16984" t="str">
            <v>EB</v>
          </cell>
          <cell r="V16984">
            <v>8603</v>
          </cell>
        </row>
        <row r="16985">
          <cell r="A16985" t="str">
            <v>VIBORG</v>
          </cell>
          <cell r="C16985" t="str">
            <v>PLUSTUR</v>
          </cell>
          <cell r="I16985" t="str">
            <v>Ture</v>
          </cell>
          <cell r="V16985">
            <v>591</v>
          </cell>
        </row>
        <row r="16986">
          <cell r="A16986" t="str">
            <v>VIBORG</v>
          </cell>
          <cell r="C16986" t="str">
            <v>PLUSTUR</v>
          </cell>
          <cell r="I16986" t="str">
            <v>Rejselængde</v>
          </cell>
          <cell r="V16986">
            <v>4237</v>
          </cell>
        </row>
        <row r="16987">
          <cell r="A16987" t="str">
            <v>VIBORG</v>
          </cell>
          <cell r="C16987" t="str">
            <v>PLUSTUR</v>
          </cell>
          <cell r="I16987" t="str">
            <v>Passagerer</v>
          </cell>
          <cell r="V16987">
            <v>662</v>
          </cell>
        </row>
        <row r="16988">
          <cell r="A16988" t="str">
            <v>VIBORG</v>
          </cell>
          <cell r="C16988" t="str">
            <v>PLUSTUR</v>
          </cell>
          <cell r="I16988" t="str">
            <v>Netto</v>
          </cell>
          <cell r="V16988">
            <v>750.64</v>
          </cell>
        </row>
        <row r="16989">
          <cell r="A16989" t="str">
            <v>VIBORG</v>
          </cell>
          <cell r="C16989" t="str">
            <v>PLUSTUR</v>
          </cell>
          <cell r="I16989" t="str">
            <v>Adm.omk</v>
          </cell>
          <cell r="V16989">
            <v>257.27999999999997</v>
          </cell>
        </row>
        <row r="16990">
          <cell r="A16990" t="str">
            <v>VIBORG</v>
          </cell>
          <cell r="C16990" t="str">
            <v>PLUSTUR</v>
          </cell>
          <cell r="I16990" t="str">
            <v>EB</v>
          </cell>
          <cell r="V16990">
            <v>252</v>
          </cell>
        </row>
        <row r="16991">
          <cell r="A16991" t="str">
            <v>VIBORG</v>
          </cell>
          <cell r="C16991" t="str">
            <v>PLUSTUR</v>
          </cell>
          <cell r="I16991" t="str">
            <v>Ture</v>
          </cell>
          <cell r="V16991">
            <v>8</v>
          </cell>
        </row>
        <row r="16992">
          <cell r="A16992" t="str">
            <v>VIBORG</v>
          </cell>
          <cell r="C16992" t="str">
            <v>PLUSTUR</v>
          </cell>
          <cell r="I16992" t="str">
            <v>Rejselængde</v>
          </cell>
          <cell r="V16992">
            <v>88</v>
          </cell>
        </row>
        <row r="16993">
          <cell r="A16993" t="str">
            <v>VIBORG</v>
          </cell>
          <cell r="C16993" t="str">
            <v>PLUSTUR</v>
          </cell>
          <cell r="I16993" t="str">
            <v>Passagerer</v>
          </cell>
          <cell r="V16993">
            <v>8</v>
          </cell>
        </row>
        <row r="16994">
          <cell r="A16994" t="str">
            <v>VIBORG</v>
          </cell>
          <cell r="C16994" t="str">
            <v>PLUSTUR</v>
          </cell>
          <cell r="I16994" t="str">
            <v>Netto</v>
          </cell>
          <cell r="V16994">
            <v>1034.25</v>
          </cell>
        </row>
        <row r="16995">
          <cell r="A16995" t="str">
            <v>VIBORG</v>
          </cell>
          <cell r="C16995" t="str">
            <v>PLUSTUR</v>
          </cell>
          <cell r="I16995" t="str">
            <v>Adm.omk</v>
          </cell>
          <cell r="V16995">
            <v>32.159999999999997</v>
          </cell>
        </row>
        <row r="16996">
          <cell r="A16996" t="str">
            <v>VIBORG</v>
          </cell>
          <cell r="C16996" t="str">
            <v>PLUSTUR</v>
          </cell>
          <cell r="I16996" t="str">
            <v>EB</v>
          </cell>
          <cell r="V16996">
            <v>70</v>
          </cell>
        </row>
        <row r="16997">
          <cell r="A16997" t="str">
            <v>VIBORG</v>
          </cell>
          <cell r="C16997" t="str">
            <v>PLUSTUR</v>
          </cell>
          <cell r="I16997" t="str">
            <v>Ture</v>
          </cell>
          <cell r="V16997">
            <v>1</v>
          </cell>
        </row>
        <row r="16998">
          <cell r="A16998" t="str">
            <v>VIBORG</v>
          </cell>
          <cell r="C16998" t="str">
            <v>PLUSTUR</v>
          </cell>
          <cell r="I16998" t="str">
            <v>Rejselængde</v>
          </cell>
          <cell r="V16998">
            <v>10</v>
          </cell>
        </row>
        <row r="16999">
          <cell r="A16999" t="str">
            <v>VIBORG</v>
          </cell>
          <cell r="C16999" t="str">
            <v>PLUSTUR</v>
          </cell>
          <cell r="I16999" t="str">
            <v>Passagerer</v>
          </cell>
          <cell r="V16999">
            <v>2</v>
          </cell>
        </row>
        <row r="17000">
          <cell r="A17000" t="str">
            <v>VIBORG</v>
          </cell>
          <cell r="C17000" t="str">
            <v>TELETAXI</v>
          </cell>
          <cell r="I17000" t="str">
            <v>Netto</v>
          </cell>
          <cell r="V17000">
            <v>437.58</v>
          </cell>
        </row>
        <row r="17001">
          <cell r="A17001" t="str">
            <v>VIBORG</v>
          </cell>
          <cell r="C17001" t="str">
            <v>TELETAXI</v>
          </cell>
          <cell r="I17001" t="str">
            <v>Adm.omk</v>
          </cell>
          <cell r="V17001">
            <v>32.159999999999997</v>
          </cell>
        </row>
        <row r="17002">
          <cell r="A17002" t="str">
            <v>VIBORG</v>
          </cell>
          <cell r="C17002" t="str">
            <v>TELETAXI</v>
          </cell>
          <cell r="I17002" t="str">
            <v>EB</v>
          </cell>
          <cell r="V17002">
            <v>0</v>
          </cell>
        </row>
        <row r="17003">
          <cell r="A17003" t="str">
            <v>VIBORG</v>
          </cell>
          <cell r="C17003" t="str">
            <v>TELETAXI</v>
          </cell>
          <cell r="I17003" t="str">
            <v>Ture</v>
          </cell>
          <cell r="V17003">
            <v>1</v>
          </cell>
        </row>
        <row r="17004">
          <cell r="A17004" t="str">
            <v>VIBORG</v>
          </cell>
          <cell r="C17004" t="str">
            <v>TELETAXI</v>
          </cell>
          <cell r="I17004" t="str">
            <v>Rejselængde</v>
          </cell>
          <cell r="V17004">
            <v>26</v>
          </cell>
        </row>
        <row r="17005">
          <cell r="A17005" t="str">
            <v>VIBORG</v>
          </cell>
          <cell r="C17005" t="str">
            <v>TELETAXI</v>
          </cell>
          <cell r="I17005" t="str">
            <v>Passagerer</v>
          </cell>
          <cell r="V17005">
            <v>1</v>
          </cell>
        </row>
        <row r="17006">
          <cell r="A17006" t="str">
            <v>VIBORG</v>
          </cell>
          <cell r="C17006" t="str">
            <v>TELETAXI</v>
          </cell>
          <cell r="I17006" t="str">
            <v>Netto</v>
          </cell>
          <cell r="V17006">
            <v>5192.21</v>
          </cell>
        </row>
        <row r="17007">
          <cell r="A17007" t="str">
            <v>VIBORG</v>
          </cell>
          <cell r="C17007" t="str">
            <v>TELETAXI</v>
          </cell>
          <cell r="I17007" t="str">
            <v>Adm.omk</v>
          </cell>
          <cell r="V17007">
            <v>514.55999999999995</v>
          </cell>
        </row>
        <row r="17008">
          <cell r="A17008" t="str">
            <v>VIBORG</v>
          </cell>
          <cell r="C17008" t="str">
            <v>TELETAXI</v>
          </cell>
          <cell r="I17008" t="str">
            <v>EB</v>
          </cell>
          <cell r="V17008">
            <v>0</v>
          </cell>
        </row>
        <row r="17009">
          <cell r="A17009" t="str">
            <v>VIBORG</v>
          </cell>
          <cell r="C17009" t="str">
            <v>TELETAXI</v>
          </cell>
          <cell r="I17009" t="str">
            <v>Ture</v>
          </cell>
          <cell r="V17009">
            <v>16</v>
          </cell>
        </row>
        <row r="17010">
          <cell r="A17010" t="str">
            <v>VIBORG</v>
          </cell>
          <cell r="C17010" t="str">
            <v>TELETAXI</v>
          </cell>
          <cell r="I17010" t="str">
            <v>Rejselængde</v>
          </cell>
          <cell r="V17010">
            <v>416</v>
          </cell>
        </row>
        <row r="17011">
          <cell r="A17011" t="str">
            <v>VIBORG</v>
          </cell>
          <cell r="C17011" t="str">
            <v>TELETAXI</v>
          </cell>
          <cell r="I17011" t="str">
            <v>Passagerer</v>
          </cell>
          <cell r="V17011">
            <v>16</v>
          </cell>
        </row>
        <row r="17012">
          <cell r="A17012" t="str">
            <v>VIBORG</v>
          </cell>
          <cell r="C17012" t="str">
            <v>TELETAXI</v>
          </cell>
          <cell r="I17012" t="str">
            <v>Netto</v>
          </cell>
          <cell r="V17012">
            <v>4149.91</v>
          </cell>
        </row>
        <row r="17013">
          <cell r="A17013" t="str">
            <v>VIBORG</v>
          </cell>
          <cell r="C17013" t="str">
            <v>TELETAXI</v>
          </cell>
          <cell r="I17013" t="str">
            <v>Adm.omk</v>
          </cell>
          <cell r="V17013">
            <v>514.55999999999995</v>
          </cell>
        </row>
        <row r="17014">
          <cell r="A17014" t="str">
            <v>VIBORG</v>
          </cell>
          <cell r="C17014" t="str">
            <v>TELETAXI</v>
          </cell>
          <cell r="I17014" t="str">
            <v>EB</v>
          </cell>
          <cell r="V17014">
            <v>660</v>
          </cell>
        </row>
        <row r="17015">
          <cell r="A17015" t="str">
            <v>VIBORG</v>
          </cell>
          <cell r="C17015" t="str">
            <v>TELETAXI</v>
          </cell>
          <cell r="I17015" t="str">
            <v>Ture</v>
          </cell>
          <cell r="V17015">
            <v>16</v>
          </cell>
        </row>
        <row r="17016">
          <cell r="A17016" t="str">
            <v>VIBORG</v>
          </cell>
          <cell r="C17016" t="str">
            <v>TELETAXI</v>
          </cell>
          <cell r="I17016" t="str">
            <v>Rejselængde</v>
          </cell>
          <cell r="V17016">
            <v>390</v>
          </cell>
        </row>
        <row r="17017">
          <cell r="A17017" t="str">
            <v>VIBORG</v>
          </cell>
          <cell r="C17017" t="str">
            <v>TELETAXI</v>
          </cell>
          <cell r="I17017" t="str">
            <v>Passagerer</v>
          </cell>
          <cell r="V17017">
            <v>16</v>
          </cell>
        </row>
        <row r="17018">
          <cell r="A17018" t="str">
            <v>VIBORG</v>
          </cell>
          <cell r="C17018" t="str">
            <v>TELETAXI</v>
          </cell>
          <cell r="I17018" t="str">
            <v>Netto</v>
          </cell>
          <cell r="V17018">
            <v>276.01</v>
          </cell>
        </row>
        <row r="17019">
          <cell r="A17019" t="str">
            <v>VIBORG</v>
          </cell>
          <cell r="C17019" t="str">
            <v>TELETAXI</v>
          </cell>
          <cell r="I17019" t="str">
            <v>Adm.omk</v>
          </cell>
          <cell r="V17019">
            <v>32.159999999999997</v>
          </cell>
        </row>
        <row r="17020">
          <cell r="A17020" t="str">
            <v>VIBORG</v>
          </cell>
          <cell r="C17020" t="str">
            <v>TELETAXI</v>
          </cell>
          <cell r="I17020" t="str">
            <v>EB</v>
          </cell>
          <cell r="V17020">
            <v>24</v>
          </cell>
        </row>
        <row r="17021">
          <cell r="A17021" t="str">
            <v>VIBORG</v>
          </cell>
          <cell r="C17021" t="str">
            <v>TELETAXI</v>
          </cell>
          <cell r="I17021" t="str">
            <v>Ture</v>
          </cell>
          <cell r="V17021">
            <v>1</v>
          </cell>
        </row>
        <row r="17022">
          <cell r="A17022" t="str">
            <v>VIBORG</v>
          </cell>
          <cell r="C17022" t="str">
            <v>TELETAXI</v>
          </cell>
          <cell r="I17022" t="str">
            <v>Rejselængde</v>
          </cell>
          <cell r="V17022">
            <v>22</v>
          </cell>
        </row>
        <row r="17023">
          <cell r="A17023" t="str">
            <v>VIBORG</v>
          </cell>
          <cell r="C17023" t="str">
            <v>TELETAXI</v>
          </cell>
          <cell r="I17023" t="str">
            <v>Passagerer</v>
          </cell>
          <cell r="V17023">
            <v>1</v>
          </cell>
        </row>
        <row r="17024">
          <cell r="A17024" t="str">
            <v>VIBORG</v>
          </cell>
          <cell r="C17024" t="str">
            <v>TELETAXI</v>
          </cell>
          <cell r="I17024" t="str">
            <v>Netto</v>
          </cell>
          <cell r="V17024">
            <v>1034.5999999999999</v>
          </cell>
        </row>
        <row r="17025">
          <cell r="A17025" t="str">
            <v>VIBORG</v>
          </cell>
          <cell r="C17025" t="str">
            <v>TELETAXI</v>
          </cell>
          <cell r="I17025" t="str">
            <v>Adm.omk</v>
          </cell>
          <cell r="V17025">
            <v>96.47999999999999</v>
          </cell>
        </row>
        <row r="17026">
          <cell r="A17026" t="str">
            <v>VIBORG</v>
          </cell>
          <cell r="C17026" t="str">
            <v>TELETAXI</v>
          </cell>
          <cell r="I17026" t="str">
            <v>EB</v>
          </cell>
          <cell r="V17026">
            <v>149</v>
          </cell>
        </row>
        <row r="17027">
          <cell r="A17027" t="str">
            <v>VIBORG</v>
          </cell>
          <cell r="C17027" t="str">
            <v>TELETAXI</v>
          </cell>
          <cell r="I17027" t="str">
            <v>Ture</v>
          </cell>
          <cell r="V17027">
            <v>3</v>
          </cell>
        </row>
        <row r="17028">
          <cell r="A17028" t="str">
            <v>VIBORG</v>
          </cell>
          <cell r="C17028" t="str">
            <v>TELETAXI</v>
          </cell>
          <cell r="I17028" t="str">
            <v>Rejselængde</v>
          </cell>
          <cell r="V17028">
            <v>64</v>
          </cell>
        </row>
        <row r="17029">
          <cell r="A17029" t="str">
            <v>VIBORG</v>
          </cell>
          <cell r="C17029" t="str">
            <v>TELETAXI</v>
          </cell>
          <cell r="I17029" t="str">
            <v>Passagerer</v>
          </cell>
          <cell r="V17029">
            <v>4</v>
          </cell>
        </row>
        <row r="17030">
          <cell r="A17030" t="str">
            <v>VIBORG</v>
          </cell>
          <cell r="C17030" t="str">
            <v>TELETAXI</v>
          </cell>
          <cell r="I17030" t="str">
            <v>Netto</v>
          </cell>
          <cell r="V17030">
            <v>290.94</v>
          </cell>
        </row>
        <row r="17031">
          <cell r="A17031" t="str">
            <v>VIBORG</v>
          </cell>
          <cell r="C17031" t="str">
            <v>TELETAXI</v>
          </cell>
          <cell r="I17031" t="str">
            <v>Adm.omk</v>
          </cell>
          <cell r="V17031">
            <v>32.159999999999997</v>
          </cell>
        </row>
        <row r="17032">
          <cell r="A17032" t="str">
            <v>VIBORG</v>
          </cell>
          <cell r="C17032" t="str">
            <v>TELETAXI</v>
          </cell>
          <cell r="I17032" t="str">
            <v>EB</v>
          </cell>
          <cell r="V17032">
            <v>44</v>
          </cell>
        </row>
        <row r="17033">
          <cell r="A17033" t="str">
            <v>VIBORG</v>
          </cell>
          <cell r="C17033" t="str">
            <v>TELETAXI</v>
          </cell>
          <cell r="I17033" t="str">
            <v>Ture</v>
          </cell>
          <cell r="V17033">
            <v>1</v>
          </cell>
        </row>
        <row r="17034">
          <cell r="A17034" t="str">
            <v>VIBORG</v>
          </cell>
          <cell r="C17034" t="str">
            <v>TELETAXI</v>
          </cell>
          <cell r="I17034" t="str">
            <v>Rejselængde</v>
          </cell>
          <cell r="V17034">
            <v>26</v>
          </cell>
        </row>
        <row r="17035">
          <cell r="A17035" t="str">
            <v>VIBORG</v>
          </cell>
          <cell r="C17035" t="str">
            <v>TELETAXI</v>
          </cell>
          <cell r="I17035" t="str">
            <v>Passagerer</v>
          </cell>
          <cell r="V17035">
            <v>1</v>
          </cell>
        </row>
        <row r="17036">
          <cell r="A17036" t="str">
            <v>VIBORG</v>
          </cell>
          <cell r="C17036" t="str">
            <v>TELETAXI</v>
          </cell>
          <cell r="I17036" t="str">
            <v>Netto</v>
          </cell>
          <cell r="V17036">
            <v>160.94999999999999</v>
          </cell>
        </row>
        <row r="17037">
          <cell r="A17037" t="str">
            <v>VIBORG</v>
          </cell>
          <cell r="C17037" t="str">
            <v>TELETAXI</v>
          </cell>
          <cell r="I17037" t="str">
            <v>Adm.omk</v>
          </cell>
          <cell r="V17037">
            <v>32.159999999999997</v>
          </cell>
        </row>
        <row r="17038">
          <cell r="A17038" t="str">
            <v>VIBORG</v>
          </cell>
          <cell r="C17038" t="str">
            <v>TELETAXI</v>
          </cell>
          <cell r="I17038" t="str">
            <v>EB</v>
          </cell>
          <cell r="V17038">
            <v>0</v>
          </cell>
        </row>
        <row r="17039">
          <cell r="A17039" t="str">
            <v>VIBORG</v>
          </cell>
          <cell r="C17039" t="str">
            <v>TELETAXI</v>
          </cell>
          <cell r="I17039" t="str">
            <v>Ture</v>
          </cell>
          <cell r="V17039">
            <v>1</v>
          </cell>
        </row>
        <row r="17040">
          <cell r="A17040" t="str">
            <v>VIBORG</v>
          </cell>
          <cell r="C17040" t="str">
            <v>TELETAXI</v>
          </cell>
          <cell r="I17040" t="str">
            <v>Rejselængde</v>
          </cell>
          <cell r="V17040">
            <v>4</v>
          </cell>
        </row>
        <row r="17041">
          <cell r="A17041" t="str">
            <v>VIBORG</v>
          </cell>
          <cell r="C17041" t="str">
            <v>TELETAXI</v>
          </cell>
          <cell r="I17041" t="str">
            <v>Passagerer</v>
          </cell>
          <cell r="V17041">
            <v>4</v>
          </cell>
        </row>
        <row r="17042">
          <cell r="A17042" t="str">
            <v>VIBORG</v>
          </cell>
          <cell r="C17042" t="str">
            <v>TELETAXI</v>
          </cell>
          <cell r="I17042" t="str">
            <v>Netto</v>
          </cell>
          <cell r="V17042">
            <v>256.57</v>
          </cell>
        </row>
        <row r="17043">
          <cell r="A17043" t="str">
            <v>VIBORG</v>
          </cell>
          <cell r="C17043" t="str">
            <v>TELETAXI</v>
          </cell>
          <cell r="I17043" t="str">
            <v>Adm.omk</v>
          </cell>
          <cell r="V17043">
            <v>32.159999999999997</v>
          </cell>
        </row>
        <row r="17044">
          <cell r="A17044" t="str">
            <v>VIBORG</v>
          </cell>
          <cell r="C17044" t="str">
            <v>TELETAXI</v>
          </cell>
          <cell r="I17044" t="str">
            <v>EB</v>
          </cell>
          <cell r="V17044">
            <v>0</v>
          </cell>
        </row>
        <row r="17045">
          <cell r="A17045" t="str">
            <v>VIBORG</v>
          </cell>
          <cell r="C17045" t="str">
            <v>TELETAXI</v>
          </cell>
          <cell r="I17045" t="str">
            <v>Ture</v>
          </cell>
          <cell r="V17045">
            <v>1</v>
          </cell>
        </row>
        <row r="17046">
          <cell r="A17046" t="str">
            <v>VIBORG</v>
          </cell>
          <cell r="C17046" t="str">
            <v>TELETAXI</v>
          </cell>
          <cell r="I17046" t="str">
            <v>Rejselængde</v>
          </cell>
          <cell r="V17046">
            <v>3</v>
          </cell>
        </row>
        <row r="17047">
          <cell r="A17047" t="str">
            <v>VIBORG</v>
          </cell>
          <cell r="C17047" t="str">
            <v>TELETAXI</v>
          </cell>
          <cell r="I17047" t="str">
            <v>Passagerer</v>
          </cell>
          <cell r="V17047">
            <v>2</v>
          </cell>
        </row>
        <row r="17048">
          <cell r="A17048" t="str">
            <v>VIBORG</v>
          </cell>
          <cell r="C17048" t="str">
            <v>TELETAXI</v>
          </cell>
          <cell r="I17048" t="str">
            <v>Netto</v>
          </cell>
          <cell r="V17048">
            <v>325.08000000000004</v>
          </cell>
        </row>
        <row r="17049">
          <cell r="A17049" t="str">
            <v>VIBORG</v>
          </cell>
          <cell r="C17049" t="str">
            <v>TELETAXI</v>
          </cell>
          <cell r="I17049" t="str">
            <v>Adm.omk</v>
          </cell>
          <cell r="V17049">
            <v>128.63999999999999</v>
          </cell>
        </row>
        <row r="17050">
          <cell r="A17050" t="str">
            <v>VIBORG</v>
          </cell>
          <cell r="C17050" t="str">
            <v>TELETAXI</v>
          </cell>
          <cell r="I17050" t="str">
            <v>EB</v>
          </cell>
          <cell r="V17050">
            <v>96</v>
          </cell>
        </row>
        <row r="17051">
          <cell r="A17051" t="str">
            <v>VIBORG</v>
          </cell>
          <cell r="C17051" t="str">
            <v>TELETAXI</v>
          </cell>
          <cell r="I17051" t="str">
            <v>Ture</v>
          </cell>
          <cell r="V17051">
            <v>4</v>
          </cell>
        </row>
        <row r="17052">
          <cell r="A17052" t="str">
            <v>VIBORG</v>
          </cell>
          <cell r="C17052" t="str">
            <v>TELETAXI</v>
          </cell>
          <cell r="I17052" t="str">
            <v>Rejselængde</v>
          </cell>
          <cell r="V17052">
            <v>30</v>
          </cell>
        </row>
        <row r="17053">
          <cell r="A17053" t="str">
            <v>VIBORG</v>
          </cell>
          <cell r="C17053" t="str">
            <v>TELETAXI</v>
          </cell>
          <cell r="I17053" t="str">
            <v>Passagerer</v>
          </cell>
          <cell r="V17053">
            <v>4</v>
          </cell>
        </row>
        <row r="17054">
          <cell r="A17054" t="str">
            <v>VIBORG</v>
          </cell>
          <cell r="C17054" t="str">
            <v>TELETAXI</v>
          </cell>
          <cell r="I17054" t="str">
            <v>Netto</v>
          </cell>
          <cell r="V17054">
            <v>121.35</v>
          </cell>
        </row>
        <row r="17055">
          <cell r="A17055" t="str">
            <v>VIBORG</v>
          </cell>
          <cell r="C17055" t="str">
            <v>TELETAXI</v>
          </cell>
          <cell r="I17055" t="str">
            <v>Adm.omk</v>
          </cell>
          <cell r="V17055">
            <v>32.159999999999997</v>
          </cell>
        </row>
        <row r="17056">
          <cell r="A17056" t="str">
            <v>VIBORG</v>
          </cell>
          <cell r="C17056" t="str">
            <v>TELETAXI</v>
          </cell>
          <cell r="I17056" t="str">
            <v>EB</v>
          </cell>
          <cell r="V17056">
            <v>0</v>
          </cell>
        </row>
        <row r="17057">
          <cell r="A17057" t="str">
            <v>VIBORG</v>
          </cell>
          <cell r="C17057" t="str">
            <v>TELETAXI</v>
          </cell>
          <cell r="I17057" t="str">
            <v>Ture</v>
          </cell>
          <cell r="V17057">
            <v>1</v>
          </cell>
        </row>
        <row r="17058">
          <cell r="A17058" t="str">
            <v>VIBORG</v>
          </cell>
          <cell r="C17058" t="str">
            <v>TELETAXI</v>
          </cell>
          <cell r="I17058" t="str">
            <v>Rejselængde</v>
          </cell>
          <cell r="V17058">
            <v>4</v>
          </cell>
        </row>
        <row r="17059">
          <cell r="A17059" t="str">
            <v>VIBORG</v>
          </cell>
          <cell r="C17059" t="str">
            <v>TELETAXI</v>
          </cell>
          <cell r="I17059" t="str">
            <v>Passagerer</v>
          </cell>
          <cell r="V17059">
            <v>1</v>
          </cell>
        </row>
        <row r="17060">
          <cell r="A17060" t="str">
            <v>VIBORG</v>
          </cell>
          <cell r="C17060" t="str">
            <v>TELETAXI</v>
          </cell>
          <cell r="I17060" t="str">
            <v>Netto</v>
          </cell>
          <cell r="V17060">
            <v>2584.1000000000004</v>
          </cell>
        </row>
        <row r="17061">
          <cell r="A17061" t="str">
            <v>VIBORG</v>
          </cell>
          <cell r="C17061" t="str">
            <v>TELETAXI</v>
          </cell>
          <cell r="I17061" t="str">
            <v>Adm.omk</v>
          </cell>
          <cell r="V17061">
            <v>482.4</v>
          </cell>
        </row>
        <row r="17062">
          <cell r="A17062" t="str">
            <v>VIBORG</v>
          </cell>
          <cell r="C17062" t="str">
            <v>TELETAXI</v>
          </cell>
          <cell r="I17062" t="str">
            <v>EB</v>
          </cell>
          <cell r="V17062">
            <v>690</v>
          </cell>
        </row>
        <row r="17063">
          <cell r="A17063" t="str">
            <v>VIBORG</v>
          </cell>
          <cell r="C17063" t="str">
            <v>TELETAXI</v>
          </cell>
          <cell r="I17063" t="str">
            <v>Ture</v>
          </cell>
          <cell r="V17063">
            <v>15</v>
          </cell>
        </row>
        <row r="17064">
          <cell r="A17064" t="str">
            <v>VIBORG</v>
          </cell>
          <cell r="C17064" t="str">
            <v>TELETAXI</v>
          </cell>
          <cell r="I17064" t="str">
            <v>Rejselængde</v>
          </cell>
          <cell r="V17064">
            <v>121</v>
          </cell>
        </row>
        <row r="17065">
          <cell r="A17065" t="str">
            <v>VIBORG</v>
          </cell>
          <cell r="C17065" t="str">
            <v>TELETAXI</v>
          </cell>
          <cell r="I17065" t="str">
            <v>Passagerer</v>
          </cell>
          <cell r="V17065">
            <v>31</v>
          </cell>
        </row>
        <row r="17066">
          <cell r="A17066" t="str">
            <v>VIBORG</v>
          </cell>
          <cell r="C17066" t="str">
            <v>TELETAXI</v>
          </cell>
          <cell r="I17066" t="str">
            <v>Netto</v>
          </cell>
          <cell r="V17066">
            <v>2078.5899999999997</v>
          </cell>
        </row>
        <row r="17067">
          <cell r="A17067" t="str">
            <v>VIBORG</v>
          </cell>
          <cell r="C17067" t="str">
            <v>TELETAXI</v>
          </cell>
          <cell r="I17067" t="str">
            <v>Adm.omk</v>
          </cell>
          <cell r="V17067">
            <v>578.87999999999988</v>
          </cell>
        </row>
        <row r="17068">
          <cell r="A17068" t="str">
            <v>VIBORG</v>
          </cell>
          <cell r="C17068" t="str">
            <v>TELETAXI</v>
          </cell>
          <cell r="I17068" t="str">
            <v>EB</v>
          </cell>
          <cell r="V17068">
            <v>120</v>
          </cell>
        </row>
        <row r="17069">
          <cell r="A17069" t="str">
            <v>VIBORG</v>
          </cell>
          <cell r="C17069" t="str">
            <v>TELETAXI</v>
          </cell>
          <cell r="I17069" t="str">
            <v>Ture</v>
          </cell>
          <cell r="V17069">
            <v>18</v>
          </cell>
        </row>
        <row r="17070">
          <cell r="A17070" t="str">
            <v>VIBORG</v>
          </cell>
          <cell r="C17070" t="str">
            <v>TELETAXI</v>
          </cell>
          <cell r="I17070" t="str">
            <v>Rejselængde</v>
          </cell>
          <cell r="V17070">
            <v>102</v>
          </cell>
        </row>
        <row r="17071">
          <cell r="A17071" t="str">
            <v>VIBORG</v>
          </cell>
          <cell r="C17071" t="str">
            <v>TELETAXI</v>
          </cell>
          <cell r="I17071" t="str">
            <v>Passagerer</v>
          </cell>
          <cell r="V17071">
            <v>19</v>
          </cell>
        </row>
        <row r="17072">
          <cell r="A17072" t="str">
            <v>VIBORG</v>
          </cell>
          <cell r="C17072" t="str">
            <v>TELETAXI</v>
          </cell>
          <cell r="I17072" t="str">
            <v>Netto</v>
          </cell>
          <cell r="V17072">
            <v>1076.24</v>
          </cell>
        </row>
        <row r="17073">
          <cell r="A17073" t="str">
            <v>VIBORG</v>
          </cell>
          <cell r="C17073" t="str">
            <v>TELETAXI</v>
          </cell>
          <cell r="I17073" t="str">
            <v>Adm.omk</v>
          </cell>
          <cell r="V17073">
            <v>192.96</v>
          </cell>
        </row>
        <row r="17074">
          <cell r="A17074" t="str">
            <v>VIBORG</v>
          </cell>
          <cell r="C17074" t="str">
            <v>TELETAXI</v>
          </cell>
          <cell r="I17074" t="str">
            <v>EB</v>
          </cell>
          <cell r="V17074">
            <v>0</v>
          </cell>
        </row>
        <row r="17075">
          <cell r="A17075" t="str">
            <v>VIBORG</v>
          </cell>
          <cell r="C17075" t="str">
            <v>TELETAXI</v>
          </cell>
          <cell r="I17075" t="str">
            <v>Ture</v>
          </cell>
          <cell r="V17075">
            <v>6</v>
          </cell>
        </row>
        <row r="17076">
          <cell r="A17076" t="str">
            <v>VIBORG</v>
          </cell>
          <cell r="C17076" t="str">
            <v>TELETAXI</v>
          </cell>
          <cell r="I17076" t="str">
            <v>Rejselængde</v>
          </cell>
          <cell r="V17076">
            <v>63</v>
          </cell>
        </row>
        <row r="17077">
          <cell r="A17077" t="str">
            <v>VIBORG</v>
          </cell>
          <cell r="C17077" t="str">
            <v>TELETAXI</v>
          </cell>
          <cell r="I17077" t="str">
            <v>Passagerer</v>
          </cell>
          <cell r="V17077">
            <v>6</v>
          </cell>
        </row>
        <row r="17078">
          <cell r="A17078" t="str">
            <v>VIBORG</v>
          </cell>
          <cell r="C17078" t="str">
            <v>TELETAXI</v>
          </cell>
          <cell r="I17078" t="str">
            <v>Netto</v>
          </cell>
          <cell r="V17078">
            <v>244.96</v>
          </cell>
        </row>
        <row r="17079">
          <cell r="A17079" t="str">
            <v>VIBORG</v>
          </cell>
          <cell r="C17079" t="str">
            <v>TELETAXI</v>
          </cell>
          <cell r="I17079" t="str">
            <v>Adm.omk</v>
          </cell>
          <cell r="V17079">
            <v>32.159999999999997</v>
          </cell>
        </row>
        <row r="17080">
          <cell r="A17080" t="str">
            <v>VIBORG</v>
          </cell>
          <cell r="C17080" t="str">
            <v>TELETAXI</v>
          </cell>
          <cell r="I17080" t="str">
            <v>EB</v>
          </cell>
          <cell r="V17080">
            <v>34</v>
          </cell>
        </row>
        <row r="17081">
          <cell r="A17081" t="str">
            <v>VIBORG</v>
          </cell>
          <cell r="C17081" t="str">
            <v>TELETAXI</v>
          </cell>
          <cell r="I17081" t="str">
            <v>Ture</v>
          </cell>
          <cell r="V17081">
            <v>1</v>
          </cell>
        </row>
        <row r="17082">
          <cell r="A17082" t="str">
            <v>VIBORG</v>
          </cell>
          <cell r="C17082" t="str">
            <v>TELETAXI</v>
          </cell>
          <cell r="I17082" t="str">
            <v>Rejselængde</v>
          </cell>
          <cell r="V17082">
            <v>12</v>
          </cell>
        </row>
        <row r="17083">
          <cell r="A17083" t="str">
            <v>VIBORG</v>
          </cell>
          <cell r="C17083" t="str">
            <v>TELETAXI</v>
          </cell>
          <cell r="I17083" t="str">
            <v>Passagerer</v>
          </cell>
          <cell r="V17083">
            <v>1</v>
          </cell>
        </row>
        <row r="17084">
          <cell r="A17084" t="str">
            <v>VIBORG</v>
          </cell>
          <cell r="C17084" t="str">
            <v>TELETAXI</v>
          </cell>
          <cell r="I17084" t="str">
            <v>Netto</v>
          </cell>
          <cell r="V17084">
            <v>412.30999999999995</v>
          </cell>
        </row>
        <row r="17085">
          <cell r="A17085" t="str">
            <v>VIBORG</v>
          </cell>
          <cell r="C17085" t="str">
            <v>TELETAXI</v>
          </cell>
          <cell r="I17085" t="str">
            <v>Adm.omk</v>
          </cell>
          <cell r="V17085">
            <v>96.47999999999999</v>
          </cell>
        </row>
        <row r="17086">
          <cell r="A17086" t="str">
            <v>VIBORG</v>
          </cell>
          <cell r="C17086" t="str">
            <v>TELETAXI</v>
          </cell>
          <cell r="I17086" t="str">
            <v>EB</v>
          </cell>
          <cell r="V17086">
            <v>102</v>
          </cell>
        </row>
        <row r="17087">
          <cell r="A17087" t="str">
            <v>VIBORG</v>
          </cell>
          <cell r="C17087" t="str">
            <v>TELETAXI</v>
          </cell>
          <cell r="I17087" t="str">
            <v>Ture</v>
          </cell>
          <cell r="V17087">
            <v>3</v>
          </cell>
        </row>
        <row r="17088">
          <cell r="A17088" t="str">
            <v>VIBORG</v>
          </cell>
          <cell r="C17088" t="str">
            <v>TELETAXI</v>
          </cell>
          <cell r="I17088" t="str">
            <v>Rejselængde</v>
          </cell>
          <cell r="V17088">
            <v>46</v>
          </cell>
        </row>
        <row r="17089">
          <cell r="A17089" t="str">
            <v>VIBORG</v>
          </cell>
          <cell r="C17089" t="str">
            <v>TELETAXI</v>
          </cell>
          <cell r="I17089" t="str">
            <v>Passagerer</v>
          </cell>
          <cell r="V17089">
            <v>3</v>
          </cell>
        </row>
        <row r="17090">
          <cell r="A17090" t="str">
            <v>VIBORG</v>
          </cell>
          <cell r="C17090" t="str">
            <v>TELETAXI</v>
          </cell>
          <cell r="I17090" t="str">
            <v>Netto</v>
          </cell>
          <cell r="V17090">
            <v>3469.1000000000004</v>
          </cell>
        </row>
        <row r="17091">
          <cell r="A17091" t="str">
            <v>VIBORG</v>
          </cell>
          <cell r="C17091" t="str">
            <v>TELETAXI</v>
          </cell>
          <cell r="I17091" t="str">
            <v>Adm.omk</v>
          </cell>
          <cell r="V17091">
            <v>739.68</v>
          </cell>
        </row>
        <row r="17092">
          <cell r="A17092" t="str">
            <v>VIBORG</v>
          </cell>
          <cell r="C17092" t="str">
            <v>TELETAXI</v>
          </cell>
          <cell r="I17092" t="str">
            <v>EB</v>
          </cell>
          <cell r="V17092">
            <v>34</v>
          </cell>
        </row>
        <row r="17093">
          <cell r="A17093" t="str">
            <v>VIBORG</v>
          </cell>
          <cell r="C17093" t="str">
            <v>TELETAXI</v>
          </cell>
          <cell r="I17093" t="str">
            <v>Ture</v>
          </cell>
          <cell r="V17093">
            <v>23</v>
          </cell>
        </row>
        <row r="17094">
          <cell r="A17094" t="str">
            <v>VIBORG</v>
          </cell>
          <cell r="C17094" t="str">
            <v>TELETAXI</v>
          </cell>
          <cell r="I17094" t="str">
            <v>Rejselængde</v>
          </cell>
          <cell r="V17094">
            <v>203</v>
          </cell>
        </row>
        <row r="17095">
          <cell r="A17095" t="str">
            <v>VIBORG</v>
          </cell>
          <cell r="C17095" t="str">
            <v>TELETAXI</v>
          </cell>
          <cell r="I17095" t="str">
            <v>Passagerer</v>
          </cell>
          <cell r="V17095">
            <v>23</v>
          </cell>
        </row>
        <row r="17096">
          <cell r="A17096" t="str">
            <v>VIBORG</v>
          </cell>
          <cell r="C17096" t="str">
            <v>TELETAXI</v>
          </cell>
          <cell r="I17096" t="str">
            <v>Netto</v>
          </cell>
          <cell r="V17096">
            <v>3684.87</v>
          </cell>
        </row>
        <row r="17097">
          <cell r="A17097" t="str">
            <v>VIBORG</v>
          </cell>
          <cell r="C17097" t="str">
            <v>TELETAXI</v>
          </cell>
          <cell r="I17097" t="str">
            <v>Adm.omk</v>
          </cell>
          <cell r="V17097">
            <v>643.19999999999993</v>
          </cell>
        </row>
        <row r="17098">
          <cell r="A17098" t="str">
            <v>VIBORG</v>
          </cell>
          <cell r="C17098" t="str">
            <v>TELETAXI</v>
          </cell>
          <cell r="I17098" t="str">
            <v>EB</v>
          </cell>
          <cell r="V17098">
            <v>584</v>
          </cell>
        </row>
        <row r="17099">
          <cell r="A17099" t="str">
            <v>VIBORG</v>
          </cell>
          <cell r="C17099" t="str">
            <v>TELETAXI</v>
          </cell>
          <cell r="I17099" t="str">
            <v>Ture</v>
          </cell>
          <cell r="V17099">
            <v>20</v>
          </cell>
        </row>
        <row r="17100">
          <cell r="A17100" t="str">
            <v>VIBORG</v>
          </cell>
          <cell r="C17100" t="str">
            <v>TELETAXI</v>
          </cell>
          <cell r="I17100" t="str">
            <v>Rejselængde</v>
          </cell>
          <cell r="V17100">
            <v>160</v>
          </cell>
        </row>
        <row r="17101">
          <cell r="A17101" t="str">
            <v>VIBORG</v>
          </cell>
          <cell r="C17101" t="str">
            <v>TELETAXI</v>
          </cell>
          <cell r="I17101" t="str">
            <v>Passagerer</v>
          </cell>
          <cell r="V17101">
            <v>20</v>
          </cell>
        </row>
        <row r="17102">
          <cell r="A17102" t="str">
            <v>VIBORG</v>
          </cell>
          <cell r="C17102" t="str">
            <v>TELETAXI</v>
          </cell>
          <cell r="I17102" t="str">
            <v>Netto</v>
          </cell>
          <cell r="V17102">
            <v>968.36</v>
          </cell>
        </row>
        <row r="17103">
          <cell r="A17103" t="str">
            <v>VIBORG</v>
          </cell>
          <cell r="C17103" t="str">
            <v>TELETAXI</v>
          </cell>
          <cell r="I17103" t="str">
            <v>Adm.omk</v>
          </cell>
          <cell r="V17103">
            <v>128.63999999999999</v>
          </cell>
        </row>
        <row r="17104">
          <cell r="A17104" t="str">
            <v>VIBORG</v>
          </cell>
          <cell r="C17104" t="str">
            <v>TELETAXI</v>
          </cell>
          <cell r="I17104" t="str">
            <v>EB</v>
          </cell>
          <cell r="V17104">
            <v>99</v>
          </cell>
        </row>
        <row r="17105">
          <cell r="A17105" t="str">
            <v>VIBORG</v>
          </cell>
          <cell r="C17105" t="str">
            <v>TELETAXI</v>
          </cell>
          <cell r="I17105" t="str">
            <v>Ture</v>
          </cell>
          <cell r="V17105">
            <v>4</v>
          </cell>
        </row>
        <row r="17106">
          <cell r="A17106" t="str">
            <v>VIBORG</v>
          </cell>
          <cell r="C17106" t="str">
            <v>TELETAXI</v>
          </cell>
          <cell r="I17106" t="str">
            <v>Rejselængde</v>
          </cell>
          <cell r="V17106">
            <v>30</v>
          </cell>
        </row>
        <row r="17107">
          <cell r="A17107" t="str">
            <v>VIBORG</v>
          </cell>
          <cell r="C17107" t="str">
            <v>TELETAXI</v>
          </cell>
          <cell r="I17107" t="str">
            <v>Passagerer</v>
          </cell>
          <cell r="V17107">
            <v>6</v>
          </cell>
        </row>
        <row r="17108">
          <cell r="A17108" t="str">
            <v>VIBORG</v>
          </cell>
          <cell r="C17108" t="str">
            <v>TELETAXI</v>
          </cell>
          <cell r="I17108" t="str">
            <v>Netto</v>
          </cell>
          <cell r="V17108">
            <v>1511.65</v>
          </cell>
        </row>
        <row r="17109">
          <cell r="A17109" t="str">
            <v>VIBORG</v>
          </cell>
          <cell r="C17109" t="str">
            <v>TELETAXI</v>
          </cell>
          <cell r="I17109" t="str">
            <v>Adm.omk</v>
          </cell>
          <cell r="V17109">
            <v>257.27999999999997</v>
          </cell>
        </row>
        <row r="17110">
          <cell r="A17110" t="str">
            <v>VIBORG</v>
          </cell>
          <cell r="C17110" t="str">
            <v>TELETAXI</v>
          </cell>
          <cell r="I17110" t="str">
            <v>EB</v>
          </cell>
          <cell r="V17110">
            <v>140</v>
          </cell>
        </row>
        <row r="17111">
          <cell r="A17111" t="str">
            <v>VIBORG</v>
          </cell>
          <cell r="C17111" t="str">
            <v>TELETAXI</v>
          </cell>
          <cell r="I17111" t="str">
            <v>Ture</v>
          </cell>
          <cell r="V17111">
            <v>8</v>
          </cell>
        </row>
        <row r="17112">
          <cell r="A17112" t="str">
            <v>VIBORG</v>
          </cell>
          <cell r="C17112" t="str">
            <v>TELETAXI</v>
          </cell>
          <cell r="I17112" t="str">
            <v>Rejselængde</v>
          </cell>
          <cell r="V17112">
            <v>60</v>
          </cell>
        </row>
        <row r="17113">
          <cell r="A17113" t="str">
            <v>VIBORG</v>
          </cell>
          <cell r="C17113" t="str">
            <v>TELETAXI</v>
          </cell>
          <cell r="I17113" t="str">
            <v>Passagerer</v>
          </cell>
          <cell r="V17113">
            <v>10</v>
          </cell>
        </row>
        <row r="17114">
          <cell r="A17114" t="str">
            <v>VIBORG</v>
          </cell>
          <cell r="C17114" t="str">
            <v>TELETAXI</v>
          </cell>
          <cell r="I17114" t="str">
            <v>Netto</v>
          </cell>
          <cell r="V17114">
            <v>260.83999999999997</v>
          </cell>
        </row>
        <row r="17115">
          <cell r="A17115" t="str">
            <v>VIBORG</v>
          </cell>
          <cell r="C17115" t="str">
            <v>TELETAXI</v>
          </cell>
          <cell r="I17115" t="str">
            <v>Adm.omk</v>
          </cell>
          <cell r="V17115">
            <v>64.319999999999993</v>
          </cell>
        </row>
        <row r="17116">
          <cell r="A17116" t="str">
            <v>VIBORG</v>
          </cell>
          <cell r="C17116" t="str">
            <v>TELETAXI</v>
          </cell>
          <cell r="I17116" t="str">
            <v>EB</v>
          </cell>
          <cell r="V17116">
            <v>0</v>
          </cell>
        </row>
        <row r="17117">
          <cell r="A17117" t="str">
            <v>VIBORG</v>
          </cell>
          <cell r="C17117" t="str">
            <v>TELETAXI</v>
          </cell>
          <cell r="I17117" t="str">
            <v>Ture</v>
          </cell>
          <cell r="V17117">
            <v>2</v>
          </cell>
        </row>
        <row r="17118">
          <cell r="A17118" t="str">
            <v>VIBORG</v>
          </cell>
          <cell r="C17118" t="str">
            <v>TELETAXI</v>
          </cell>
          <cell r="I17118" t="str">
            <v>Rejselængde</v>
          </cell>
          <cell r="V17118">
            <v>12</v>
          </cell>
        </row>
        <row r="17119">
          <cell r="A17119" t="str">
            <v>VIBORG</v>
          </cell>
          <cell r="C17119" t="str">
            <v>TELETAXI</v>
          </cell>
          <cell r="I17119" t="str">
            <v>Passagerer</v>
          </cell>
          <cell r="V17119">
            <v>2</v>
          </cell>
        </row>
        <row r="17120">
          <cell r="A17120" t="str">
            <v>VIBORG</v>
          </cell>
          <cell r="C17120" t="str">
            <v>TELETAXI</v>
          </cell>
          <cell r="I17120" t="str">
            <v>Netto</v>
          </cell>
          <cell r="V17120">
            <v>546.91000000000008</v>
          </cell>
        </row>
        <row r="17121">
          <cell r="A17121" t="str">
            <v>VIBORG</v>
          </cell>
          <cell r="C17121" t="str">
            <v>TELETAXI</v>
          </cell>
          <cell r="I17121" t="str">
            <v>Adm.omk</v>
          </cell>
          <cell r="V17121">
            <v>160.79999999999998</v>
          </cell>
        </row>
        <row r="17122">
          <cell r="A17122" t="str">
            <v>VIBORG</v>
          </cell>
          <cell r="C17122" t="str">
            <v>TELETAXI</v>
          </cell>
          <cell r="I17122" t="str">
            <v>EB</v>
          </cell>
          <cell r="V17122">
            <v>130</v>
          </cell>
        </row>
        <row r="17123">
          <cell r="A17123" t="str">
            <v>VIBORG</v>
          </cell>
          <cell r="C17123" t="str">
            <v>TELETAXI</v>
          </cell>
          <cell r="I17123" t="str">
            <v>Ture</v>
          </cell>
          <cell r="V17123">
            <v>5</v>
          </cell>
        </row>
        <row r="17124">
          <cell r="A17124" t="str">
            <v>VIBORG</v>
          </cell>
          <cell r="C17124" t="str">
            <v>TELETAXI</v>
          </cell>
          <cell r="I17124" t="str">
            <v>Rejselængde</v>
          </cell>
          <cell r="V17124">
            <v>41</v>
          </cell>
        </row>
        <row r="17125">
          <cell r="A17125" t="str">
            <v>VIBORG</v>
          </cell>
          <cell r="C17125" t="str">
            <v>TELETAXI</v>
          </cell>
          <cell r="I17125" t="str">
            <v>Passagerer</v>
          </cell>
          <cell r="V17125">
            <v>7</v>
          </cell>
        </row>
        <row r="17126">
          <cell r="A17126" t="str">
            <v>VIBORG</v>
          </cell>
          <cell r="C17126" t="str">
            <v>TELETAXI</v>
          </cell>
          <cell r="I17126" t="str">
            <v>Netto</v>
          </cell>
          <cell r="V17126">
            <v>366.2</v>
          </cell>
        </row>
        <row r="17127">
          <cell r="A17127" t="str">
            <v>VIBORG</v>
          </cell>
          <cell r="C17127" t="str">
            <v>TELETAXI</v>
          </cell>
          <cell r="I17127" t="str">
            <v>Adm.omk</v>
          </cell>
          <cell r="V17127">
            <v>128.63999999999999</v>
          </cell>
        </row>
        <row r="17128">
          <cell r="A17128" t="str">
            <v>VIBORG</v>
          </cell>
          <cell r="C17128" t="str">
            <v>TELETAXI</v>
          </cell>
          <cell r="I17128" t="str">
            <v>EB</v>
          </cell>
          <cell r="V17128">
            <v>0</v>
          </cell>
        </row>
        <row r="17129">
          <cell r="A17129" t="str">
            <v>VIBORG</v>
          </cell>
          <cell r="C17129" t="str">
            <v>TELETAXI</v>
          </cell>
          <cell r="I17129" t="str">
            <v>Ture</v>
          </cell>
          <cell r="V17129">
            <v>4</v>
          </cell>
        </row>
        <row r="17130">
          <cell r="A17130" t="str">
            <v>VIBORG</v>
          </cell>
          <cell r="C17130" t="str">
            <v>TELETAXI</v>
          </cell>
          <cell r="I17130" t="str">
            <v>Rejselængde</v>
          </cell>
          <cell r="V17130">
            <v>6</v>
          </cell>
        </row>
        <row r="17131">
          <cell r="A17131" t="str">
            <v>VIBORG</v>
          </cell>
          <cell r="C17131" t="str">
            <v>TELETAXI</v>
          </cell>
          <cell r="I17131" t="str">
            <v>Passagerer</v>
          </cell>
          <cell r="V17131">
            <v>4</v>
          </cell>
        </row>
        <row r="17132">
          <cell r="A17132" t="str">
            <v>VIBORG</v>
          </cell>
          <cell r="C17132" t="str">
            <v>TELETAXI</v>
          </cell>
          <cell r="I17132" t="str">
            <v>Netto</v>
          </cell>
          <cell r="V17132">
            <v>247.77</v>
          </cell>
        </row>
        <row r="17133">
          <cell r="A17133" t="str">
            <v>VIBORG</v>
          </cell>
          <cell r="C17133" t="str">
            <v>TELETAXI</v>
          </cell>
          <cell r="I17133" t="str">
            <v>Adm.omk</v>
          </cell>
          <cell r="V17133">
            <v>96.47999999999999</v>
          </cell>
        </row>
        <row r="17134">
          <cell r="A17134" t="str">
            <v>VIBORG</v>
          </cell>
          <cell r="C17134" t="str">
            <v>TELETAXI</v>
          </cell>
          <cell r="I17134" t="str">
            <v>EB</v>
          </cell>
          <cell r="V17134">
            <v>59</v>
          </cell>
        </row>
        <row r="17135">
          <cell r="A17135" t="str">
            <v>VIBORG</v>
          </cell>
          <cell r="C17135" t="str">
            <v>TELETAXI</v>
          </cell>
          <cell r="I17135" t="str">
            <v>Ture</v>
          </cell>
          <cell r="V17135">
            <v>3</v>
          </cell>
        </row>
        <row r="17136">
          <cell r="A17136" t="str">
            <v>VIBORG</v>
          </cell>
          <cell r="C17136" t="str">
            <v>TELETAXI</v>
          </cell>
          <cell r="I17136" t="str">
            <v>Rejselængde</v>
          </cell>
          <cell r="V17136">
            <v>14</v>
          </cell>
        </row>
        <row r="17137">
          <cell r="A17137" t="str">
            <v>VIBORG</v>
          </cell>
          <cell r="C17137" t="str">
            <v>TELETAXI</v>
          </cell>
          <cell r="I17137" t="str">
            <v>Passagerer</v>
          </cell>
          <cell r="V17137">
            <v>3</v>
          </cell>
        </row>
        <row r="17138">
          <cell r="A17138" t="str">
            <v>VIBORG</v>
          </cell>
          <cell r="C17138" t="str">
            <v>TELETAXI</v>
          </cell>
          <cell r="I17138" t="str">
            <v>Netto</v>
          </cell>
          <cell r="V17138">
            <v>3424.7</v>
          </cell>
        </row>
        <row r="17139">
          <cell r="A17139" t="str">
            <v>VIBORG</v>
          </cell>
          <cell r="C17139" t="str">
            <v>TELETAXI</v>
          </cell>
          <cell r="I17139" t="str">
            <v>Adm.omk</v>
          </cell>
          <cell r="V17139">
            <v>1093.44</v>
          </cell>
        </row>
        <row r="17140">
          <cell r="A17140" t="str">
            <v>VIBORG</v>
          </cell>
          <cell r="C17140" t="str">
            <v>TELETAXI</v>
          </cell>
          <cell r="I17140" t="str">
            <v>EB</v>
          </cell>
          <cell r="V17140">
            <v>120</v>
          </cell>
        </row>
        <row r="17141">
          <cell r="A17141" t="str">
            <v>VIBORG</v>
          </cell>
          <cell r="C17141" t="str">
            <v>TELETAXI</v>
          </cell>
          <cell r="I17141" t="str">
            <v>Ture</v>
          </cell>
          <cell r="V17141">
            <v>34</v>
          </cell>
        </row>
        <row r="17142">
          <cell r="A17142" t="str">
            <v>VIBORG</v>
          </cell>
          <cell r="C17142" t="str">
            <v>TELETAXI</v>
          </cell>
          <cell r="I17142" t="str">
            <v>Rejselængde</v>
          </cell>
          <cell r="V17142">
            <v>154</v>
          </cell>
        </row>
        <row r="17143">
          <cell r="A17143" t="str">
            <v>VIBORG</v>
          </cell>
          <cell r="C17143" t="str">
            <v>TELETAXI</v>
          </cell>
          <cell r="I17143" t="str">
            <v>Passagerer</v>
          </cell>
          <cell r="V17143">
            <v>35</v>
          </cell>
        </row>
        <row r="17144">
          <cell r="A17144" t="str">
            <v>VIBORG</v>
          </cell>
          <cell r="C17144" t="str">
            <v>TELETAXI</v>
          </cell>
          <cell r="I17144" t="str">
            <v>Netto</v>
          </cell>
          <cell r="V17144">
            <v>681.7700000000001</v>
          </cell>
        </row>
        <row r="17145">
          <cell r="A17145" t="str">
            <v>VIBORG</v>
          </cell>
          <cell r="C17145" t="str">
            <v>TELETAXI</v>
          </cell>
          <cell r="I17145" t="str">
            <v>Adm.omk</v>
          </cell>
          <cell r="V17145">
            <v>96.47999999999999</v>
          </cell>
        </row>
        <row r="17146">
          <cell r="A17146" t="str">
            <v>VIBORG</v>
          </cell>
          <cell r="C17146" t="str">
            <v>TELETAXI</v>
          </cell>
          <cell r="I17146" t="str">
            <v>EB</v>
          </cell>
          <cell r="V17146">
            <v>0</v>
          </cell>
        </row>
        <row r="17147">
          <cell r="A17147" t="str">
            <v>VIBORG</v>
          </cell>
          <cell r="C17147" t="str">
            <v>TELETAXI</v>
          </cell>
          <cell r="I17147" t="str">
            <v>Ture</v>
          </cell>
          <cell r="V17147">
            <v>3</v>
          </cell>
        </row>
        <row r="17148">
          <cell r="A17148" t="str">
            <v>VIBORG</v>
          </cell>
          <cell r="C17148" t="str">
            <v>TELETAXI</v>
          </cell>
          <cell r="I17148" t="str">
            <v>Rejselængde</v>
          </cell>
          <cell r="V17148">
            <v>15</v>
          </cell>
        </row>
        <row r="17149">
          <cell r="A17149" t="str">
            <v>VIBORG</v>
          </cell>
          <cell r="C17149" t="str">
            <v>TELETAXI</v>
          </cell>
          <cell r="I17149" t="str">
            <v>Passagerer</v>
          </cell>
          <cell r="V17149">
            <v>3</v>
          </cell>
        </row>
        <row r="17150">
          <cell r="A17150" t="str">
            <v>VIBORG</v>
          </cell>
          <cell r="C17150" t="str">
            <v>TELETAXI</v>
          </cell>
          <cell r="I17150" t="str">
            <v>Netto</v>
          </cell>
          <cell r="V17150">
            <v>355.99</v>
          </cell>
        </row>
        <row r="17151">
          <cell r="A17151" t="str">
            <v>VIBORG</v>
          </cell>
          <cell r="C17151" t="str">
            <v>TELETAXI</v>
          </cell>
          <cell r="I17151" t="str">
            <v>Adm.omk</v>
          </cell>
          <cell r="V17151">
            <v>128.63999999999999</v>
          </cell>
        </row>
        <row r="17152">
          <cell r="A17152" t="str">
            <v>VIBORG</v>
          </cell>
          <cell r="C17152" t="str">
            <v>TELETAXI</v>
          </cell>
          <cell r="I17152" t="str">
            <v>EB</v>
          </cell>
          <cell r="V17152">
            <v>72</v>
          </cell>
        </row>
        <row r="17153">
          <cell r="A17153" t="str">
            <v>VIBORG</v>
          </cell>
          <cell r="C17153" t="str">
            <v>TELETAXI</v>
          </cell>
          <cell r="I17153" t="str">
            <v>Ture</v>
          </cell>
          <cell r="V17153">
            <v>4</v>
          </cell>
        </row>
        <row r="17154">
          <cell r="A17154" t="str">
            <v>VIBORG</v>
          </cell>
          <cell r="C17154" t="str">
            <v>TELETAXI</v>
          </cell>
          <cell r="I17154" t="str">
            <v>Rejselængde</v>
          </cell>
          <cell r="V17154">
            <v>25</v>
          </cell>
        </row>
        <row r="17155">
          <cell r="A17155" t="str">
            <v>VIBORG</v>
          </cell>
          <cell r="C17155" t="str">
            <v>TELETAXI</v>
          </cell>
          <cell r="I17155" t="str">
            <v>Passagerer</v>
          </cell>
          <cell r="V17155">
            <v>4</v>
          </cell>
        </row>
        <row r="17156">
          <cell r="A17156" t="str">
            <v>VIBORG</v>
          </cell>
          <cell r="C17156" t="str">
            <v>TELETAXI</v>
          </cell>
          <cell r="I17156" t="str">
            <v>Netto</v>
          </cell>
          <cell r="V17156">
            <v>113.83</v>
          </cell>
        </row>
        <row r="17157">
          <cell r="A17157" t="str">
            <v>VIBORG</v>
          </cell>
          <cell r="C17157" t="str">
            <v>TELETAXI</v>
          </cell>
          <cell r="I17157" t="str">
            <v>Adm.omk</v>
          </cell>
          <cell r="V17157">
            <v>32.159999999999997</v>
          </cell>
        </row>
        <row r="17158">
          <cell r="A17158" t="str">
            <v>VIBORG</v>
          </cell>
          <cell r="C17158" t="str">
            <v>TELETAXI</v>
          </cell>
          <cell r="I17158" t="str">
            <v>EB</v>
          </cell>
          <cell r="V17158">
            <v>0</v>
          </cell>
        </row>
        <row r="17159">
          <cell r="A17159" t="str">
            <v>VIBORG</v>
          </cell>
          <cell r="C17159" t="str">
            <v>TELETAXI</v>
          </cell>
          <cell r="I17159" t="str">
            <v>Ture</v>
          </cell>
          <cell r="V17159">
            <v>1</v>
          </cell>
        </row>
        <row r="17160">
          <cell r="A17160" t="str">
            <v>VIBORG</v>
          </cell>
          <cell r="C17160" t="str">
            <v>TELETAXI</v>
          </cell>
          <cell r="I17160" t="str">
            <v>Rejselængde</v>
          </cell>
          <cell r="V17160">
            <v>10</v>
          </cell>
        </row>
        <row r="17161">
          <cell r="A17161" t="str">
            <v>VIBORG</v>
          </cell>
          <cell r="C17161" t="str">
            <v>TELETAXI</v>
          </cell>
          <cell r="I17161" t="str">
            <v>Passagerer</v>
          </cell>
          <cell r="V17161">
            <v>1</v>
          </cell>
        </row>
        <row r="17162">
          <cell r="A17162" t="str">
            <v>VIBORG</v>
          </cell>
          <cell r="C17162" t="str">
            <v>TELETAXI</v>
          </cell>
          <cell r="I17162" t="str">
            <v>Netto</v>
          </cell>
          <cell r="V17162">
            <v>193.2</v>
          </cell>
        </row>
        <row r="17163">
          <cell r="A17163" t="str">
            <v>VIBORG</v>
          </cell>
          <cell r="C17163" t="str">
            <v>TELETAXI</v>
          </cell>
          <cell r="I17163" t="str">
            <v>Adm.omk</v>
          </cell>
          <cell r="V17163">
            <v>32.159999999999997</v>
          </cell>
        </row>
        <row r="17164">
          <cell r="A17164" t="str">
            <v>VIBORG</v>
          </cell>
          <cell r="C17164" t="str">
            <v>TELETAXI</v>
          </cell>
          <cell r="I17164" t="str">
            <v>EB</v>
          </cell>
          <cell r="V17164">
            <v>0</v>
          </cell>
        </row>
        <row r="17165">
          <cell r="A17165" t="str">
            <v>VIBORG</v>
          </cell>
          <cell r="C17165" t="str">
            <v>TELETAXI</v>
          </cell>
          <cell r="I17165" t="str">
            <v>Ture</v>
          </cell>
          <cell r="V17165">
            <v>1</v>
          </cell>
        </row>
        <row r="17166">
          <cell r="A17166" t="str">
            <v>VIBORG</v>
          </cell>
          <cell r="C17166" t="str">
            <v>TELETAXI</v>
          </cell>
          <cell r="I17166" t="str">
            <v>Rejselængde</v>
          </cell>
          <cell r="V17166">
            <v>6</v>
          </cell>
        </row>
        <row r="17167">
          <cell r="A17167" t="str">
            <v>VIBORG</v>
          </cell>
          <cell r="C17167" t="str">
            <v>TELETAXI</v>
          </cell>
          <cell r="I17167" t="str">
            <v>Passagerer</v>
          </cell>
          <cell r="V17167">
            <v>1</v>
          </cell>
        </row>
        <row r="17168">
          <cell r="A17168" t="str">
            <v>VIBORG</v>
          </cell>
          <cell r="C17168" t="str">
            <v>TELETAXI</v>
          </cell>
          <cell r="I17168" t="str">
            <v>Netto</v>
          </cell>
          <cell r="V17168">
            <v>298.24</v>
          </cell>
        </row>
        <row r="17169">
          <cell r="A17169" t="str">
            <v>VIBORG</v>
          </cell>
          <cell r="C17169" t="str">
            <v>TELETAXI</v>
          </cell>
          <cell r="I17169" t="str">
            <v>Adm.omk</v>
          </cell>
          <cell r="V17169">
            <v>128.63999999999999</v>
          </cell>
        </row>
        <row r="17170">
          <cell r="A17170" t="str">
            <v>VIBORG</v>
          </cell>
          <cell r="C17170" t="str">
            <v>TELETAXI</v>
          </cell>
          <cell r="I17170" t="str">
            <v>EB</v>
          </cell>
          <cell r="V17170">
            <v>96</v>
          </cell>
        </row>
        <row r="17171">
          <cell r="A17171" t="str">
            <v>VIBORG</v>
          </cell>
          <cell r="C17171" t="str">
            <v>TELETAXI</v>
          </cell>
          <cell r="I17171" t="str">
            <v>Ture</v>
          </cell>
          <cell r="V17171">
            <v>4</v>
          </cell>
        </row>
        <row r="17172">
          <cell r="A17172" t="str">
            <v>VIBORG</v>
          </cell>
          <cell r="C17172" t="str">
            <v>TELETAXI</v>
          </cell>
          <cell r="I17172" t="str">
            <v>Rejselængde</v>
          </cell>
          <cell r="V17172">
            <v>15</v>
          </cell>
        </row>
        <row r="17173">
          <cell r="A17173" t="str">
            <v>VIBORG</v>
          </cell>
          <cell r="C17173" t="str">
            <v>TELETAXI</v>
          </cell>
          <cell r="I17173" t="str">
            <v>Passagerer</v>
          </cell>
          <cell r="V17173">
            <v>4</v>
          </cell>
        </row>
        <row r="17174">
          <cell r="A17174" t="str">
            <v>VIBORG</v>
          </cell>
          <cell r="C17174" t="str">
            <v>TELETAXI</v>
          </cell>
          <cell r="I17174" t="str">
            <v>Netto</v>
          </cell>
          <cell r="V17174">
            <v>2490.14</v>
          </cell>
        </row>
        <row r="17175">
          <cell r="A17175" t="str">
            <v>VIBORG</v>
          </cell>
          <cell r="C17175" t="str">
            <v>TELETAXI</v>
          </cell>
          <cell r="I17175" t="str">
            <v>Adm.omk</v>
          </cell>
          <cell r="V17175">
            <v>578.88</v>
          </cell>
        </row>
        <row r="17176">
          <cell r="A17176" t="str">
            <v>VIBORG</v>
          </cell>
          <cell r="C17176" t="str">
            <v>TELETAXI</v>
          </cell>
          <cell r="I17176" t="str">
            <v>EB</v>
          </cell>
          <cell r="V17176">
            <v>24</v>
          </cell>
        </row>
        <row r="17177">
          <cell r="A17177" t="str">
            <v>VIBORG</v>
          </cell>
          <cell r="C17177" t="str">
            <v>TELETAXI</v>
          </cell>
          <cell r="I17177" t="str">
            <v>Ture</v>
          </cell>
          <cell r="V17177">
            <v>18</v>
          </cell>
        </row>
        <row r="17178">
          <cell r="A17178" t="str">
            <v>VIBORG</v>
          </cell>
          <cell r="C17178" t="str">
            <v>TELETAXI</v>
          </cell>
          <cell r="I17178" t="str">
            <v>Rejselængde</v>
          </cell>
          <cell r="V17178">
            <v>103</v>
          </cell>
        </row>
        <row r="17179">
          <cell r="A17179" t="str">
            <v>VIBORG</v>
          </cell>
          <cell r="C17179" t="str">
            <v>TELETAXI</v>
          </cell>
          <cell r="I17179" t="str">
            <v>Passagerer</v>
          </cell>
          <cell r="V17179">
            <v>18</v>
          </cell>
        </row>
        <row r="17180">
          <cell r="A17180" t="str">
            <v>VIBORG</v>
          </cell>
          <cell r="C17180" t="str">
            <v>TELETAXI</v>
          </cell>
          <cell r="I17180" t="str">
            <v>Netto</v>
          </cell>
          <cell r="V17180">
            <v>2140.7600000000002</v>
          </cell>
        </row>
        <row r="17181">
          <cell r="A17181" t="str">
            <v>VIBORG</v>
          </cell>
          <cell r="C17181" t="str">
            <v>TELETAXI</v>
          </cell>
          <cell r="I17181" t="str">
            <v>Adm.omk</v>
          </cell>
          <cell r="V17181">
            <v>96.47999999999999</v>
          </cell>
        </row>
        <row r="17182">
          <cell r="A17182" t="str">
            <v>VIBORG</v>
          </cell>
          <cell r="C17182" t="str">
            <v>TELETAXI</v>
          </cell>
          <cell r="I17182" t="str">
            <v>EB</v>
          </cell>
          <cell r="V17182">
            <v>0</v>
          </cell>
        </row>
        <row r="17183">
          <cell r="A17183" t="str">
            <v>VIBORG</v>
          </cell>
          <cell r="C17183" t="str">
            <v>TELETAXI</v>
          </cell>
          <cell r="I17183" t="str">
            <v>Ture</v>
          </cell>
          <cell r="V17183">
            <v>3</v>
          </cell>
        </row>
        <row r="17184">
          <cell r="A17184" t="str">
            <v>VIBORG</v>
          </cell>
          <cell r="C17184" t="str">
            <v>TELETAXI</v>
          </cell>
          <cell r="I17184" t="str">
            <v>Rejselængde</v>
          </cell>
          <cell r="V17184">
            <v>42</v>
          </cell>
        </row>
        <row r="17185">
          <cell r="A17185" t="str">
            <v>VIBORG</v>
          </cell>
          <cell r="C17185" t="str">
            <v>TELETAXI</v>
          </cell>
          <cell r="I17185" t="str">
            <v>Passagerer</v>
          </cell>
          <cell r="V17185">
            <v>3</v>
          </cell>
        </row>
        <row r="17186">
          <cell r="A17186" t="str">
            <v>VIBORG</v>
          </cell>
          <cell r="C17186" t="str">
            <v>TELETAXI</v>
          </cell>
          <cell r="I17186" t="str">
            <v>Netto</v>
          </cell>
          <cell r="V17186">
            <v>981.6</v>
          </cell>
        </row>
        <row r="17187">
          <cell r="A17187" t="str">
            <v>VIBORG</v>
          </cell>
          <cell r="C17187" t="str">
            <v>TELETAXI</v>
          </cell>
          <cell r="I17187" t="str">
            <v>Adm.omk</v>
          </cell>
          <cell r="V17187">
            <v>32.159999999999997</v>
          </cell>
        </row>
        <row r="17188">
          <cell r="A17188" t="str">
            <v>VIBORG</v>
          </cell>
          <cell r="C17188" t="str">
            <v>TELETAXI</v>
          </cell>
          <cell r="I17188" t="str">
            <v>EB</v>
          </cell>
          <cell r="V17188">
            <v>0</v>
          </cell>
        </row>
        <row r="17189">
          <cell r="A17189" t="str">
            <v>VIBORG</v>
          </cell>
          <cell r="C17189" t="str">
            <v>TELETAXI</v>
          </cell>
          <cell r="I17189" t="str">
            <v>Ture</v>
          </cell>
          <cell r="V17189">
            <v>1</v>
          </cell>
        </row>
        <row r="17190">
          <cell r="A17190" t="str">
            <v>VIBORG</v>
          </cell>
          <cell r="C17190" t="str">
            <v>TELETAXI</v>
          </cell>
          <cell r="I17190" t="str">
            <v>Rejselængde</v>
          </cell>
          <cell r="V17190">
            <v>10</v>
          </cell>
        </row>
        <row r="17191">
          <cell r="A17191" t="str">
            <v>VIBORG</v>
          </cell>
          <cell r="C17191" t="str">
            <v>TELETAXI</v>
          </cell>
          <cell r="I17191" t="str">
            <v>Passagerer</v>
          </cell>
          <cell r="V17191">
            <v>1</v>
          </cell>
        </row>
        <row r="17192">
          <cell r="A17192" t="str">
            <v>VIBORG</v>
          </cell>
          <cell r="C17192" t="str">
            <v>TELETAXI</v>
          </cell>
          <cell r="I17192" t="str">
            <v>Netto</v>
          </cell>
          <cell r="V17192">
            <v>406.52</v>
          </cell>
        </row>
        <row r="17193">
          <cell r="A17193" t="str">
            <v>VIBORG</v>
          </cell>
          <cell r="C17193" t="str">
            <v>TELETAXI</v>
          </cell>
          <cell r="I17193" t="str">
            <v>Adm.omk</v>
          </cell>
          <cell r="V17193">
            <v>32.159999999999997</v>
          </cell>
        </row>
        <row r="17194">
          <cell r="A17194" t="str">
            <v>VIBORG</v>
          </cell>
          <cell r="C17194" t="str">
            <v>TELETAXI</v>
          </cell>
          <cell r="I17194" t="str">
            <v>EB</v>
          </cell>
          <cell r="V17194">
            <v>42</v>
          </cell>
        </row>
        <row r="17195">
          <cell r="A17195" t="str">
            <v>VIBORG</v>
          </cell>
          <cell r="C17195" t="str">
            <v>TELETAXI</v>
          </cell>
          <cell r="I17195" t="str">
            <v>Ture</v>
          </cell>
          <cell r="V17195">
            <v>1</v>
          </cell>
        </row>
        <row r="17196">
          <cell r="A17196" t="str">
            <v>VIBORG</v>
          </cell>
          <cell r="C17196" t="str">
            <v>TELETAXI</v>
          </cell>
          <cell r="I17196" t="str">
            <v>Rejselængde</v>
          </cell>
          <cell r="V17196">
            <v>21</v>
          </cell>
        </row>
        <row r="17197">
          <cell r="A17197" t="str">
            <v>VIBORG</v>
          </cell>
          <cell r="C17197" t="str">
            <v>TELETAXI</v>
          </cell>
          <cell r="I17197" t="str">
            <v>Passagerer</v>
          </cell>
          <cell r="V17197">
            <v>1</v>
          </cell>
        </row>
        <row r="17198">
          <cell r="A17198" t="str">
            <v>VIBORG</v>
          </cell>
          <cell r="C17198" t="str">
            <v>TELETAXI</v>
          </cell>
          <cell r="I17198" t="str">
            <v>Netto</v>
          </cell>
          <cell r="V17198">
            <v>2559.2800000000002</v>
          </cell>
        </row>
        <row r="17199">
          <cell r="A17199" t="str">
            <v>VIBORG</v>
          </cell>
          <cell r="C17199" t="str">
            <v>TELETAXI</v>
          </cell>
          <cell r="I17199" t="str">
            <v>Adm.omk</v>
          </cell>
          <cell r="V17199">
            <v>192.96</v>
          </cell>
        </row>
        <row r="17200">
          <cell r="A17200" t="str">
            <v>VIBORG</v>
          </cell>
          <cell r="C17200" t="str">
            <v>TELETAXI</v>
          </cell>
          <cell r="I17200" t="str">
            <v>EB</v>
          </cell>
          <cell r="V17200">
            <v>100</v>
          </cell>
        </row>
        <row r="17201">
          <cell r="A17201" t="str">
            <v>VIBORG</v>
          </cell>
          <cell r="C17201" t="str">
            <v>TELETAXI</v>
          </cell>
          <cell r="I17201" t="str">
            <v>Ture</v>
          </cell>
          <cell r="V17201">
            <v>6</v>
          </cell>
        </row>
        <row r="17202">
          <cell r="A17202" t="str">
            <v>VIBORG</v>
          </cell>
          <cell r="C17202" t="str">
            <v>TELETAXI</v>
          </cell>
          <cell r="I17202" t="str">
            <v>Rejselængde</v>
          </cell>
          <cell r="V17202">
            <v>65</v>
          </cell>
        </row>
        <row r="17203">
          <cell r="A17203" t="str">
            <v>VIBORG</v>
          </cell>
          <cell r="C17203" t="str">
            <v>TELETAXI</v>
          </cell>
          <cell r="I17203" t="str">
            <v>Passagerer</v>
          </cell>
          <cell r="V17203">
            <v>6</v>
          </cell>
        </row>
        <row r="17204">
          <cell r="A17204" t="str">
            <v>VIBORG</v>
          </cell>
          <cell r="C17204" t="str">
            <v>TELETAXI</v>
          </cell>
          <cell r="I17204" t="str">
            <v>Netto</v>
          </cell>
          <cell r="V17204">
            <v>3639.59</v>
          </cell>
        </row>
        <row r="17205">
          <cell r="A17205" t="str">
            <v>VIBORG</v>
          </cell>
          <cell r="C17205" t="str">
            <v>TELETAXI</v>
          </cell>
          <cell r="I17205" t="str">
            <v>Adm.omk</v>
          </cell>
          <cell r="V17205">
            <v>160.79999999999998</v>
          </cell>
        </row>
        <row r="17206">
          <cell r="A17206" t="str">
            <v>VIBORG</v>
          </cell>
          <cell r="C17206" t="str">
            <v>TELETAXI</v>
          </cell>
          <cell r="I17206" t="str">
            <v>EB</v>
          </cell>
          <cell r="V17206">
            <v>139</v>
          </cell>
        </row>
        <row r="17207">
          <cell r="A17207" t="str">
            <v>VIBORG</v>
          </cell>
          <cell r="C17207" t="str">
            <v>TELETAXI</v>
          </cell>
          <cell r="I17207" t="str">
            <v>Ture</v>
          </cell>
          <cell r="V17207">
            <v>5</v>
          </cell>
        </row>
        <row r="17208">
          <cell r="A17208" t="str">
            <v>VIBORG</v>
          </cell>
          <cell r="C17208" t="str">
            <v>TELETAXI</v>
          </cell>
          <cell r="I17208" t="str">
            <v>Rejselængde</v>
          </cell>
          <cell r="V17208">
            <v>62</v>
          </cell>
        </row>
        <row r="17209">
          <cell r="A17209" t="str">
            <v>VIBORG</v>
          </cell>
          <cell r="C17209" t="str">
            <v>TELETAXI</v>
          </cell>
          <cell r="I17209" t="str">
            <v>Passagerer</v>
          </cell>
          <cell r="V17209">
            <v>6</v>
          </cell>
        </row>
        <row r="17210">
          <cell r="A17210" t="str">
            <v>VIBORG</v>
          </cell>
          <cell r="C17210" t="str">
            <v>TELETAXI</v>
          </cell>
          <cell r="I17210" t="str">
            <v>Netto</v>
          </cell>
          <cell r="V17210">
            <v>176.83</v>
          </cell>
        </row>
        <row r="17211">
          <cell r="A17211" t="str">
            <v>VIBORG</v>
          </cell>
          <cell r="C17211" t="str">
            <v>TELETAXI</v>
          </cell>
          <cell r="I17211" t="str">
            <v>Adm.omk</v>
          </cell>
          <cell r="V17211">
            <v>32.159999999999997</v>
          </cell>
        </row>
        <row r="17212">
          <cell r="A17212" t="str">
            <v>VIBORG</v>
          </cell>
          <cell r="C17212" t="str">
            <v>TELETAXI</v>
          </cell>
          <cell r="I17212" t="str">
            <v>EB</v>
          </cell>
          <cell r="V17212">
            <v>24</v>
          </cell>
        </row>
        <row r="17213">
          <cell r="A17213" t="str">
            <v>VIBORG</v>
          </cell>
          <cell r="C17213" t="str">
            <v>TELETAXI</v>
          </cell>
          <cell r="I17213" t="str">
            <v>Ture</v>
          </cell>
          <cell r="V17213">
            <v>1</v>
          </cell>
        </row>
        <row r="17214">
          <cell r="A17214" t="str">
            <v>VIBORG</v>
          </cell>
          <cell r="C17214" t="str">
            <v>TELETAXI</v>
          </cell>
          <cell r="I17214" t="str">
            <v>Rejselængde</v>
          </cell>
          <cell r="V17214">
            <v>9</v>
          </cell>
        </row>
        <row r="17215">
          <cell r="A17215" t="str">
            <v>VIBORG</v>
          </cell>
          <cell r="C17215" t="str">
            <v>TELETAXI</v>
          </cell>
          <cell r="I17215" t="str">
            <v>Passagerer</v>
          </cell>
          <cell r="V17215">
            <v>1</v>
          </cell>
        </row>
        <row r="17216">
          <cell r="A17216" t="str">
            <v>VIBORG</v>
          </cell>
          <cell r="C17216" t="str">
            <v>TELETAXI</v>
          </cell>
          <cell r="I17216" t="str">
            <v>Netto</v>
          </cell>
          <cell r="V17216">
            <v>1042.3</v>
          </cell>
        </row>
        <row r="17217">
          <cell r="A17217" t="str">
            <v>VIBORG</v>
          </cell>
          <cell r="C17217" t="str">
            <v>TELETAXI</v>
          </cell>
          <cell r="I17217" t="str">
            <v>Adm.omk</v>
          </cell>
          <cell r="V17217">
            <v>192.96</v>
          </cell>
        </row>
        <row r="17218">
          <cell r="A17218" t="str">
            <v>VIBORG</v>
          </cell>
          <cell r="C17218" t="str">
            <v>TELETAXI</v>
          </cell>
          <cell r="I17218" t="str">
            <v>EB</v>
          </cell>
          <cell r="V17218">
            <v>164</v>
          </cell>
        </row>
        <row r="17219">
          <cell r="A17219" t="str">
            <v>VIBORG</v>
          </cell>
          <cell r="C17219" t="str">
            <v>TELETAXI</v>
          </cell>
          <cell r="I17219" t="str">
            <v>Ture</v>
          </cell>
          <cell r="V17219">
            <v>6</v>
          </cell>
        </row>
        <row r="17220">
          <cell r="A17220" t="str">
            <v>VIBORG</v>
          </cell>
          <cell r="C17220" t="str">
            <v>TELETAXI</v>
          </cell>
          <cell r="I17220" t="str">
            <v>Rejselængde</v>
          </cell>
          <cell r="V17220">
            <v>53</v>
          </cell>
        </row>
        <row r="17221">
          <cell r="A17221" t="str">
            <v>VIBORG</v>
          </cell>
          <cell r="C17221" t="str">
            <v>TELETAXI</v>
          </cell>
          <cell r="I17221" t="str">
            <v>Passagerer</v>
          </cell>
          <cell r="V17221">
            <v>7</v>
          </cell>
        </row>
        <row r="17222">
          <cell r="A17222" t="str">
            <v>VIBORG</v>
          </cell>
          <cell r="C17222" t="str">
            <v>TELETAXI</v>
          </cell>
          <cell r="I17222" t="str">
            <v>Netto</v>
          </cell>
          <cell r="V17222">
            <v>112</v>
          </cell>
        </row>
        <row r="17223">
          <cell r="A17223" t="str">
            <v>VIBORG</v>
          </cell>
          <cell r="C17223" t="str">
            <v>TELETAXI</v>
          </cell>
          <cell r="I17223" t="str">
            <v>Adm.omk</v>
          </cell>
          <cell r="V17223">
            <v>32.159999999999997</v>
          </cell>
        </row>
        <row r="17224">
          <cell r="A17224" t="str">
            <v>VIBORG</v>
          </cell>
          <cell r="C17224" t="str">
            <v>TELETAXI</v>
          </cell>
          <cell r="I17224" t="str">
            <v>EB</v>
          </cell>
          <cell r="V17224">
            <v>12</v>
          </cell>
        </row>
        <row r="17225">
          <cell r="A17225" t="str">
            <v>VIBORG</v>
          </cell>
          <cell r="C17225" t="str">
            <v>TELETAXI</v>
          </cell>
          <cell r="I17225" t="str">
            <v>Ture</v>
          </cell>
          <cell r="V17225">
            <v>1</v>
          </cell>
        </row>
        <row r="17226">
          <cell r="A17226" t="str">
            <v>VIBORG</v>
          </cell>
          <cell r="C17226" t="str">
            <v>TELETAXI</v>
          </cell>
          <cell r="I17226" t="str">
            <v>Rejselængde</v>
          </cell>
          <cell r="V17226">
            <v>7</v>
          </cell>
        </row>
        <row r="17227">
          <cell r="A17227" t="str">
            <v>VIBORG</v>
          </cell>
          <cell r="C17227" t="str">
            <v>TELETAXI</v>
          </cell>
          <cell r="I17227" t="str">
            <v>Passagerer</v>
          </cell>
          <cell r="V17227">
            <v>1</v>
          </cell>
        </row>
        <row r="17228">
          <cell r="A17228" t="str">
            <v>VIBORG</v>
          </cell>
          <cell r="C17228" t="str">
            <v>TELETAXI</v>
          </cell>
          <cell r="I17228" t="str">
            <v>Netto</v>
          </cell>
          <cell r="V17228">
            <v>963.36</v>
          </cell>
        </row>
        <row r="17229">
          <cell r="A17229" t="str">
            <v>VIBORG</v>
          </cell>
          <cell r="C17229" t="str">
            <v>TELETAXI</v>
          </cell>
          <cell r="I17229" t="str">
            <v>Adm.omk</v>
          </cell>
          <cell r="V17229">
            <v>225.12</v>
          </cell>
        </row>
        <row r="17230">
          <cell r="A17230" t="str">
            <v>VIBORG</v>
          </cell>
          <cell r="C17230" t="str">
            <v>TELETAXI</v>
          </cell>
          <cell r="I17230" t="str">
            <v>EB</v>
          </cell>
          <cell r="V17230">
            <v>202</v>
          </cell>
        </row>
        <row r="17231">
          <cell r="A17231" t="str">
            <v>VIBORG</v>
          </cell>
          <cell r="C17231" t="str">
            <v>TELETAXI</v>
          </cell>
          <cell r="I17231" t="str">
            <v>Ture</v>
          </cell>
          <cell r="V17231">
            <v>7</v>
          </cell>
        </row>
        <row r="17232">
          <cell r="A17232" t="str">
            <v>VIBORG</v>
          </cell>
          <cell r="C17232" t="str">
            <v>TELETAXI</v>
          </cell>
          <cell r="I17232" t="str">
            <v>Rejselængde</v>
          </cell>
          <cell r="V17232">
            <v>48</v>
          </cell>
        </row>
        <row r="17233">
          <cell r="A17233" t="str">
            <v>VIBORG</v>
          </cell>
          <cell r="C17233" t="str">
            <v>TELETAXI</v>
          </cell>
          <cell r="I17233" t="str">
            <v>Passagerer</v>
          </cell>
          <cell r="V17233">
            <v>8</v>
          </cell>
        </row>
        <row r="17234">
          <cell r="A17234" t="str">
            <v>VIBORG</v>
          </cell>
          <cell r="C17234" t="str">
            <v>TELETAXI</v>
          </cell>
          <cell r="I17234" t="str">
            <v>Netto</v>
          </cell>
          <cell r="V17234">
            <v>595.5</v>
          </cell>
        </row>
        <row r="17235">
          <cell r="A17235" t="str">
            <v>VIBORG</v>
          </cell>
          <cell r="C17235" t="str">
            <v>TELETAXI</v>
          </cell>
          <cell r="I17235" t="str">
            <v>Adm.omk</v>
          </cell>
          <cell r="V17235">
            <v>96.47999999999999</v>
          </cell>
        </row>
        <row r="17236">
          <cell r="A17236" t="str">
            <v>VIBORG</v>
          </cell>
          <cell r="C17236" t="str">
            <v>TELETAXI</v>
          </cell>
          <cell r="I17236" t="str">
            <v>EB</v>
          </cell>
          <cell r="V17236">
            <v>0</v>
          </cell>
        </row>
        <row r="17237">
          <cell r="A17237" t="str">
            <v>VIBORG</v>
          </cell>
          <cell r="C17237" t="str">
            <v>TELETAXI</v>
          </cell>
          <cell r="I17237" t="str">
            <v>Ture</v>
          </cell>
          <cell r="V17237">
            <v>3</v>
          </cell>
        </row>
        <row r="17238">
          <cell r="A17238" t="str">
            <v>VIBORG</v>
          </cell>
          <cell r="C17238" t="str">
            <v>TELETAXI</v>
          </cell>
          <cell r="I17238" t="str">
            <v>Rejselængde</v>
          </cell>
          <cell r="V17238">
            <v>22</v>
          </cell>
        </row>
        <row r="17239">
          <cell r="A17239" t="str">
            <v>VIBORG</v>
          </cell>
          <cell r="C17239" t="str">
            <v>TELETAXI</v>
          </cell>
          <cell r="I17239" t="str">
            <v>Passagerer</v>
          </cell>
          <cell r="V17239">
            <v>4</v>
          </cell>
        </row>
        <row r="17240">
          <cell r="A17240" t="str">
            <v>VIBORG</v>
          </cell>
          <cell r="C17240" t="str">
            <v>TELETAXI</v>
          </cell>
          <cell r="I17240" t="str">
            <v>Netto</v>
          </cell>
          <cell r="V17240">
            <v>711.42</v>
          </cell>
        </row>
        <row r="17241">
          <cell r="A17241" t="str">
            <v>VIBORG</v>
          </cell>
          <cell r="C17241" t="str">
            <v>TELETAXI</v>
          </cell>
          <cell r="I17241" t="str">
            <v>Adm.omk</v>
          </cell>
          <cell r="V17241">
            <v>64.319999999999993</v>
          </cell>
        </row>
        <row r="17242">
          <cell r="A17242" t="str">
            <v>VIBORG</v>
          </cell>
          <cell r="C17242" t="str">
            <v>TELETAXI</v>
          </cell>
          <cell r="I17242" t="str">
            <v>EB</v>
          </cell>
          <cell r="V17242">
            <v>72</v>
          </cell>
        </row>
        <row r="17243">
          <cell r="A17243" t="str">
            <v>VIBORG</v>
          </cell>
          <cell r="C17243" t="str">
            <v>TELETAXI</v>
          </cell>
          <cell r="I17243" t="str">
            <v>Ture</v>
          </cell>
          <cell r="V17243">
            <v>2</v>
          </cell>
        </row>
        <row r="17244">
          <cell r="A17244" t="str">
            <v>VIBORG</v>
          </cell>
          <cell r="C17244" t="str">
            <v>TELETAXI</v>
          </cell>
          <cell r="I17244" t="str">
            <v>Rejselængde</v>
          </cell>
          <cell r="V17244">
            <v>22</v>
          </cell>
        </row>
        <row r="17245">
          <cell r="A17245" t="str">
            <v>VIBORG</v>
          </cell>
          <cell r="C17245" t="str">
            <v>TELETAXI</v>
          </cell>
          <cell r="I17245" t="str">
            <v>Passagerer</v>
          </cell>
          <cell r="V17245">
            <v>3</v>
          </cell>
        </row>
        <row r="17246">
          <cell r="A17246" t="str">
            <v>VIBORG</v>
          </cell>
          <cell r="C17246" t="str">
            <v>TELETAXI</v>
          </cell>
          <cell r="I17246" t="str">
            <v>Netto</v>
          </cell>
          <cell r="V17246">
            <v>229.1</v>
          </cell>
        </row>
        <row r="17247">
          <cell r="A17247" t="str">
            <v>VIBORG</v>
          </cell>
          <cell r="C17247" t="str">
            <v>TELETAXI</v>
          </cell>
          <cell r="I17247" t="str">
            <v>Adm.omk</v>
          </cell>
          <cell r="V17247">
            <v>32.159999999999997</v>
          </cell>
        </row>
        <row r="17248">
          <cell r="A17248" t="str">
            <v>VIBORG</v>
          </cell>
          <cell r="C17248" t="str">
            <v>TELETAXI</v>
          </cell>
          <cell r="I17248" t="str">
            <v>EB</v>
          </cell>
          <cell r="V17248">
            <v>0</v>
          </cell>
        </row>
        <row r="17249">
          <cell r="A17249" t="str">
            <v>VIBORG</v>
          </cell>
          <cell r="C17249" t="str">
            <v>TELETAXI</v>
          </cell>
          <cell r="I17249" t="str">
            <v>Ture</v>
          </cell>
          <cell r="V17249">
            <v>1</v>
          </cell>
        </row>
        <row r="17250">
          <cell r="A17250" t="str">
            <v>VIBORG</v>
          </cell>
          <cell r="C17250" t="str">
            <v>TELETAXI</v>
          </cell>
          <cell r="I17250" t="str">
            <v>Rejselængde</v>
          </cell>
          <cell r="V17250">
            <v>8</v>
          </cell>
        </row>
        <row r="17251">
          <cell r="A17251" t="str">
            <v>VIBORG</v>
          </cell>
          <cell r="C17251" t="str">
            <v>TELETAXI</v>
          </cell>
          <cell r="I17251" t="str">
            <v>Passagerer</v>
          </cell>
          <cell r="V17251">
            <v>1</v>
          </cell>
        </row>
        <row r="17252">
          <cell r="A17252" t="str">
            <v>VIBORG</v>
          </cell>
          <cell r="C17252" t="str">
            <v>TELETAXI</v>
          </cell>
          <cell r="I17252" t="str">
            <v>Netto</v>
          </cell>
          <cell r="V17252">
            <v>644.26</v>
          </cell>
        </row>
        <row r="17253">
          <cell r="A17253" t="str">
            <v>VIBORG</v>
          </cell>
          <cell r="C17253" t="str">
            <v>TELETAXI</v>
          </cell>
          <cell r="I17253" t="str">
            <v>Adm.omk</v>
          </cell>
          <cell r="V17253">
            <v>96.47999999999999</v>
          </cell>
        </row>
        <row r="17254">
          <cell r="A17254" t="str">
            <v>VIBORG</v>
          </cell>
          <cell r="C17254" t="str">
            <v>TELETAXI</v>
          </cell>
          <cell r="I17254" t="str">
            <v>EB</v>
          </cell>
          <cell r="V17254">
            <v>96</v>
          </cell>
        </row>
        <row r="17255">
          <cell r="A17255" t="str">
            <v>VIBORG</v>
          </cell>
          <cell r="C17255" t="str">
            <v>TELETAXI</v>
          </cell>
          <cell r="I17255" t="str">
            <v>Ture</v>
          </cell>
          <cell r="V17255">
            <v>3</v>
          </cell>
        </row>
        <row r="17256">
          <cell r="A17256" t="str">
            <v>VIBORG</v>
          </cell>
          <cell r="C17256" t="str">
            <v>TELETAXI</v>
          </cell>
          <cell r="I17256" t="str">
            <v>Rejselængde</v>
          </cell>
          <cell r="V17256">
            <v>24</v>
          </cell>
        </row>
        <row r="17257">
          <cell r="A17257" t="str">
            <v>VIBORG</v>
          </cell>
          <cell r="C17257" t="str">
            <v>TELETAXI</v>
          </cell>
          <cell r="I17257" t="str">
            <v>Passagerer</v>
          </cell>
          <cell r="V17257">
            <v>4</v>
          </cell>
        </row>
        <row r="17258">
          <cell r="A17258" t="str">
            <v>VIBORG</v>
          </cell>
          <cell r="C17258" t="str">
            <v>TELETAXI</v>
          </cell>
          <cell r="I17258" t="str">
            <v>Netto</v>
          </cell>
          <cell r="V17258">
            <v>2429.29</v>
          </cell>
        </row>
        <row r="17259">
          <cell r="A17259" t="str">
            <v>VIBORG</v>
          </cell>
          <cell r="C17259" t="str">
            <v>TELETAXI</v>
          </cell>
          <cell r="I17259" t="str">
            <v>Adm.omk</v>
          </cell>
          <cell r="V17259">
            <v>482.4</v>
          </cell>
        </row>
        <row r="17260">
          <cell r="A17260" t="str">
            <v>VIBORG</v>
          </cell>
          <cell r="C17260" t="str">
            <v>TELETAXI</v>
          </cell>
          <cell r="I17260" t="str">
            <v>EB</v>
          </cell>
          <cell r="V17260">
            <v>228</v>
          </cell>
        </row>
        <row r="17261">
          <cell r="A17261" t="str">
            <v>VIBORG</v>
          </cell>
          <cell r="C17261" t="str">
            <v>TELETAXI</v>
          </cell>
          <cell r="I17261" t="str">
            <v>Ture</v>
          </cell>
          <cell r="V17261">
            <v>15</v>
          </cell>
        </row>
        <row r="17262">
          <cell r="A17262" t="str">
            <v>VIBORG</v>
          </cell>
          <cell r="C17262" t="str">
            <v>TELETAXI</v>
          </cell>
          <cell r="I17262" t="str">
            <v>Rejselængde</v>
          </cell>
          <cell r="V17262">
            <v>120</v>
          </cell>
        </row>
        <row r="17263">
          <cell r="A17263" t="str">
            <v>VIBORG</v>
          </cell>
          <cell r="C17263" t="str">
            <v>TELETAXI</v>
          </cell>
          <cell r="I17263" t="str">
            <v>Passagerer</v>
          </cell>
          <cell r="V17263">
            <v>17</v>
          </cell>
        </row>
        <row r="17264">
          <cell r="A17264" t="str">
            <v>VIBORG</v>
          </cell>
          <cell r="C17264" t="str">
            <v>TELETAXI</v>
          </cell>
          <cell r="I17264" t="str">
            <v>Netto</v>
          </cell>
          <cell r="V17264">
            <v>239.86</v>
          </cell>
        </row>
        <row r="17265">
          <cell r="A17265" t="str">
            <v>VIBORG</v>
          </cell>
          <cell r="C17265" t="str">
            <v>TELETAXI</v>
          </cell>
          <cell r="I17265" t="str">
            <v>Adm.omk</v>
          </cell>
          <cell r="V17265">
            <v>32.159999999999997</v>
          </cell>
        </row>
        <row r="17266">
          <cell r="A17266" t="str">
            <v>VIBORG</v>
          </cell>
          <cell r="C17266" t="str">
            <v>TELETAXI</v>
          </cell>
          <cell r="I17266" t="str">
            <v>EB</v>
          </cell>
          <cell r="V17266">
            <v>12</v>
          </cell>
        </row>
        <row r="17267">
          <cell r="A17267" t="str">
            <v>VIBORG</v>
          </cell>
          <cell r="C17267" t="str">
            <v>TELETAXI</v>
          </cell>
          <cell r="I17267" t="str">
            <v>Ture</v>
          </cell>
          <cell r="V17267">
            <v>1</v>
          </cell>
        </row>
        <row r="17268">
          <cell r="A17268" t="str">
            <v>VIBORG</v>
          </cell>
          <cell r="C17268" t="str">
            <v>TELETAXI</v>
          </cell>
          <cell r="I17268" t="str">
            <v>Rejselængde</v>
          </cell>
          <cell r="V17268">
            <v>8</v>
          </cell>
        </row>
        <row r="17269">
          <cell r="A17269" t="str">
            <v>VIBORG</v>
          </cell>
          <cell r="C17269" t="str">
            <v>TELETAXI</v>
          </cell>
          <cell r="I17269" t="str">
            <v>Passagerer</v>
          </cell>
          <cell r="V17269">
            <v>1</v>
          </cell>
        </row>
        <row r="17270">
          <cell r="A17270" t="str">
            <v>VIBORG</v>
          </cell>
          <cell r="C17270" t="str">
            <v>TELETAXI</v>
          </cell>
          <cell r="I17270" t="str">
            <v>Netto</v>
          </cell>
          <cell r="V17270">
            <v>24133.260000000006</v>
          </cell>
        </row>
        <row r="17271">
          <cell r="A17271" t="str">
            <v>VIBORG</v>
          </cell>
          <cell r="C17271" t="str">
            <v>TELETAXI</v>
          </cell>
          <cell r="I17271" t="str">
            <v>Adm.omk</v>
          </cell>
          <cell r="V17271">
            <v>3666.24</v>
          </cell>
        </row>
        <row r="17272">
          <cell r="A17272" t="str">
            <v>VIBORG</v>
          </cell>
          <cell r="C17272" t="str">
            <v>TELETAXI</v>
          </cell>
          <cell r="I17272" t="str">
            <v>EB</v>
          </cell>
          <cell r="V17272">
            <v>0</v>
          </cell>
        </row>
        <row r="17273">
          <cell r="A17273" t="str">
            <v>VIBORG</v>
          </cell>
          <cell r="C17273" t="str">
            <v>TELETAXI</v>
          </cell>
          <cell r="I17273" t="str">
            <v>Ture</v>
          </cell>
          <cell r="V17273">
            <v>114</v>
          </cell>
        </row>
        <row r="17274">
          <cell r="A17274" t="str">
            <v>VIBORG</v>
          </cell>
          <cell r="C17274" t="str">
            <v>TELETAXI</v>
          </cell>
          <cell r="I17274" t="str">
            <v>Rejselængde</v>
          </cell>
          <cell r="V17274">
            <v>1827</v>
          </cell>
        </row>
        <row r="17275">
          <cell r="A17275" t="str">
            <v>VIBORG</v>
          </cell>
          <cell r="C17275" t="str">
            <v>TELETAXI</v>
          </cell>
          <cell r="I17275" t="str">
            <v>Passagerer</v>
          </cell>
          <cell r="V17275">
            <v>114</v>
          </cell>
        </row>
        <row r="17276">
          <cell r="A17276" t="str">
            <v>VIBORG</v>
          </cell>
          <cell r="C17276" t="str">
            <v>TELETAXI</v>
          </cell>
          <cell r="I17276" t="str">
            <v>Netto</v>
          </cell>
          <cell r="V17276">
            <v>512.04</v>
          </cell>
        </row>
        <row r="17277">
          <cell r="A17277" t="str">
            <v>VIBORG</v>
          </cell>
          <cell r="C17277" t="str">
            <v>TELETAXI</v>
          </cell>
          <cell r="I17277" t="str">
            <v>Adm.omk</v>
          </cell>
          <cell r="V17277">
            <v>32.159999999999997</v>
          </cell>
        </row>
        <row r="17278">
          <cell r="A17278" t="str">
            <v>VIBORG</v>
          </cell>
          <cell r="C17278" t="str">
            <v>TELETAXI</v>
          </cell>
          <cell r="I17278" t="str">
            <v>EB</v>
          </cell>
          <cell r="V17278">
            <v>0</v>
          </cell>
        </row>
        <row r="17279">
          <cell r="A17279" t="str">
            <v>VIBORG</v>
          </cell>
          <cell r="C17279" t="str">
            <v>TELETAXI</v>
          </cell>
          <cell r="I17279" t="str">
            <v>Ture</v>
          </cell>
          <cell r="V17279">
            <v>1</v>
          </cell>
        </row>
        <row r="17280">
          <cell r="A17280" t="str">
            <v>VIBORG</v>
          </cell>
          <cell r="C17280" t="str">
            <v>TELETAXI</v>
          </cell>
          <cell r="I17280" t="str">
            <v>Rejselængde</v>
          </cell>
          <cell r="V17280">
            <v>24</v>
          </cell>
        </row>
        <row r="17281">
          <cell r="A17281" t="str">
            <v>VIBORG</v>
          </cell>
          <cell r="C17281" t="str">
            <v>TELETAXI</v>
          </cell>
          <cell r="I17281" t="str">
            <v>Passagerer</v>
          </cell>
          <cell r="V17281">
            <v>1</v>
          </cell>
        </row>
        <row r="17282">
          <cell r="A17282" t="str">
            <v>VIBORG</v>
          </cell>
          <cell r="C17282" t="str">
            <v>TELETAXI</v>
          </cell>
          <cell r="I17282" t="str">
            <v>Netto</v>
          </cell>
          <cell r="V17282">
            <v>2029.85</v>
          </cell>
        </row>
        <row r="17283">
          <cell r="A17283" t="str">
            <v>VIBORG</v>
          </cell>
          <cell r="C17283" t="str">
            <v>TELETAXI</v>
          </cell>
          <cell r="I17283" t="str">
            <v>Adm.omk</v>
          </cell>
          <cell r="V17283">
            <v>385.91999999999996</v>
          </cell>
        </row>
        <row r="17284">
          <cell r="A17284" t="str">
            <v>VIBORG</v>
          </cell>
          <cell r="C17284" t="str">
            <v>TELETAXI</v>
          </cell>
          <cell r="I17284" t="str">
            <v>EB</v>
          </cell>
          <cell r="V17284">
            <v>408</v>
          </cell>
        </row>
        <row r="17285">
          <cell r="A17285" t="str">
            <v>VIBORG</v>
          </cell>
          <cell r="C17285" t="str">
            <v>TELETAXI</v>
          </cell>
          <cell r="I17285" t="str">
            <v>Ture</v>
          </cell>
          <cell r="V17285">
            <v>12</v>
          </cell>
        </row>
        <row r="17286">
          <cell r="A17286" t="str">
            <v>VIBORG</v>
          </cell>
          <cell r="C17286" t="str">
            <v>TELETAXI</v>
          </cell>
          <cell r="I17286" t="str">
            <v>Rejselængde</v>
          </cell>
          <cell r="V17286">
            <v>160</v>
          </cell>
        </row>
        <row r="17287">
          <cell r="A17287" t="str">
            <v>VIBORG</v>
          </cell>
          <cell r="C17287" t="str">
            <v>TELETAXI</v>
          </cell>
          <cell r="I17287" t="str">
            <v>Passagerer</v>
          </cell>
          <cell r="V17287">
            <v>12</v>
          </cell>
        </row>
        <row r="17288">
          <cell r="A17288" t="str">
            <v>VIBORG</v>
          </cell>
          <cell r="C17288" t="str">
            <v>TELETAXI</v>
          </cell>
          <cell r="I17288" t="str">
            <v>Netto</v>
          </cell>
          <cell r="V17288">
            <v>4736.0599999999995</v>
          </cell>
        </row>
        <row r="17289">
          <cell r="A17289" t="str">
            <v>VIBORG</v>
          </cell>
          <cell r="C17289" t="str">
            <v>TELETAXI</v>
          </cell>
          <cell r="I17289" t="str">
            <v>Adm.omk</v>
          </cell>
          <cell r="V17289">
            <v>578.88</v>
          </cell>
        </row>
        <row r="17290">
          <cell r="A17290" t="str">
            <v>VIBORG</v>
          </cell>
          <cell r="C17290" t="str">
            <v>TELETAXI</v>
          </cell>
          <cell r="I17290" t="str">
            <v>EB</v>
          </cell>
          <cell r="V17290">
            <v>54</v>
          </cell>
        </row>
        <row r="17291">
          <cell r="A17291" t="str">
            <v>VIBORG</v>
          </cell>
          <cell r="C17291" t="str">
            <v>TELETAXI</v>
          </cell>
          <cell r="I17291" t="str">
            <v>Ture</v>
          </cell>
          <cell r="V17291">
            <v>18</v>
          </cell>
        </row>
        <row r="17292">
          <cell r="A17292" t="str">
            <v>VIBORG</v>
          </cell>
          <cell r="C17292" t="str">
            <v>TELETAXI</v>
          </cell>
          <cell r="I17292" t="str">
            <v>Rejselængde</v>
          </cell>
          <cell r="V17292">
            <v>348</v>
          </cell>
        </row>
        <row r="17293">
          <cell r="A17293" t="str">
            <v>VIBORG</v>
          </cell>
          <cell r="C17293" t="str">
            <v>TELETAXI</v>
          </cell>
          <cell r="I17293" t="str">
            <v>Passagerer</v>
          </cell>
          <cell r="V17293">
            <v>18</v>
          </cell>
        </row>
        <row r="17294">
          <cell r="A17294" t="str">
            <v>VIBORG</v>
          </cell>
          <cell r="C17294" t="str">
            <v>TELETAXI</v>
          </cell>
          <cell r="I17294" t="str">
            <v>Netto</v>
          </cell>
          <cell r="V17294">
            <v>403.03</v>
          </cell>
        </row>
        <row r="17295">
          <cell r="A17295" t="str">
            <v>VIBORG</v>
          </cell>
          <cell r="C17295" t="str">
            <v>TELETAXI</v>
          </cell>
          <cell r="I17295" t="str">
            <v>Adm.omk</v>
          </cell>
          <cell r="V17295">
            <v>32.159999999999997</v>
          </cell>
        </row>
        <row r="17296">
          <cell r="A17296" t="str">
            <v>VIBORG</v>
          </cell>
          <cell r="C17296" t="str">
            <v>TELETAXI</v>
          </cell>
          <cell r="I17296" t="str">
            <v>EB</v>
          </cell>
          <cell r="V17296">
            <v>44</v>
          </cell>
        </row>
        <row r="17297">
          <cell r="A17297" t="str">
            <v>VIBORG</v>
          </cell>
          <cell r="C17297" t="str">
            <v>TELETAXI</v>
          </cell>
          <cell r="I17297" t="str">
            <v>Ture</v>
          </cell>
          <cell r="V17297">
            <v>1</v>
          </cell>
        </row>
        <row r="17298">
          <cell r="A17298" t="str">
            <v>VIBORG</v>
          </cell>
          <cell r="C17298" t="str">
            <v>TELETAXI</v>
          </cell>
          <cell r="I17298" t="str">
            <v>Rejselængde</v>
          </cell>
          <cell r="V17298">
            <v>25</v>
          </cell>
        </row>
        <row r="17299">
          <cell r="A17299" t="str">
            <v>VIBORG</v>
          </cell>
          <cell r="C17299" t="str">
            <v>TELETAXI</v>
          </cell>
          <cell r="I17299" t="str">
            <v>Passagerer</v>
          </cell>
          <cell r="V17299">
            <v>1</v>
          </cell>
        </row>
        <row r="17300">
          <cell r="A17300" t="str">
            <v>VIBORG</v>
          </cell>
          <cell r="C17300" t="str">
            <v>TELETAXI</v>
          </cell>
          <cell r="I17300" t="str">
            <v>Netto</v>
          </cell>
          <cell r="V17300">
            <v>11275.6</v>
          </cell>
        </row>
        <row r="17301">
          <cell r="A17301" t="str">
            <v>VIBORG</v>
          </cell>
          <cell r="C17301" t="str">
            <v>TELETAXI</v>
          </cell>
          <cell r="I17301" t="str">
            <v>Adm.omk</v>
          </cell>
          <cell r="V17301">
            <v>1222.08</v>
          </cell>
        </row>
        <row r="17302">
          <cell r="A17302" t="str">
            <v>VIBORG</v>
          </cell>
          <cell r="C17302" t="str">
            <v>TELETAXI</v>
          </cell>
          <cell r="I17302" t="str">
            <v>EB</v>
          </cell>
          <cell r="V17302">
            <v>24</v>
          </cell>
        </row>
        <row r="17303">
          <cell r="A17303" t="str">
            <v>VIBORG</v>
          </cell>
          <cell r="C17303" t="str">
            <v>TELETAXI</v>
          </cell>
          <cell r="I17303" t="str">
            <v>Ture</v>
          </cell>
          <cell r="V17303">
            <v>38</v>
          </cell>
        </row>
        <row r="17304">
          <cell r="A17304" t="str">
            <v>VIBORG</v>
          </cell>
          <cell r="C17304" t="str">
            <v>TELETAXI</v>
          </cell>
          <cell r="I17304" t="str">
            <v>Rejselængde</v>
          </cell>
          <cell r="V17304">
            <v>957</v>
          </cell>
        </row>
        <row r="17305">
          <cell r="A17305" t="str">
            <v>VIBORG</v>
          </cell>
          <cell r="C17305" t="str">
            <v>TELETAXI</v>
          </cell>
          <cell r="I17305" t="str">
            <v>Passagerer</v>
          </cell>
          <cell r="V17305">
            <v>38</v>
          </cell>
        </row>
        <row r="17306">
          <cell r="A17306" t="str">
            <v>VIBORG</v>
          </cell>
          <cell r="C17306" t="str">
            <v>TELETAXI</v>
          </cell>
          <cell r="I17306" t="str">
            <v>Netto</v>
          </cell>
          <cell r="V17306">
            <v>61.02</v>
          </cell>
        </row>
        <row r="17307">
          <cell r="A17307" t="str">
            <v>VIBORG</v>
          </cell>
          <cell r="C17307" t="str">
            <v>TELETAXI</v>
          </cell>
          <cell r="I17307" t="str">
            <v>Adm.omk</v>
          </cell>
          <cell r="V17307">
            <v>32.159999999999997</v>
          </cell>
        </row>
        <row r="17308">
          <cell r="A17308" t="str">
            <v>VIBORG</v>
          </cell>
          <cell r="C17308" t="str">
            <v>TELETAXI</v>
          </cell>
          <cell r="I17308" t="str">
            <v>EB</v>
          </cell>
          <cell r="V17308">
            <v>0</v>
          </cell>
        </row>
        <row r="17309">
          <cell r="A17309" t="str">
            <v>VIBORG</v>
          </cell>
          <cell r="C17309" t="str">
            <v>TELETAXI</v>
          </cell>
          <cell r="I17309" t="str">
            <v>Ture</v>
          </cell>
          <cell r="V17309">
            <v>1</v>
          </cell>
        </row>
        <row r="17310">
          <cell r="A17310" t="str">
            <v>VIBORG</v>
          </cell>
          <cell r="C17310" t="str">
            <v>TELETAXI</v>
          </cell>
          <cell r="I17310" t="str">
            <v>Rejselængde</v>
          </cell>
          <cell r="V17310">
            <v>0</v>
          </cell>
        </row>
        <row r="17311">
          <cell r="A17311" t="str">
            <v>VIBORG</v>
          </cell>
          <cell r="C17311" t="str">
            <v>TELETAXI</v>
          </cell>
          <cell r="I17311" t="str">
            <v>Passagerer</v>
          </cell>
          <cell r="V17311">
            <v>1</v>
          </cell>
        </row>
        <row r="17312">
          <cell r="A17312" t="str">
            <v>VIBORG</v>
          </cell>
          <cell r="C17312" t="str">
            <v>TELETAXI</v>
          </cell>
          <cell r="I17312" t="str">
            <v>Netto</v>
          </cell>
          <cell r="V17312">
            <v>429.47</v>
          </cell>
        </row>
        <row r="17313">
          <cell r="A17313" t="str">
            <v>VIBORG</v>
          </cell>
          <cell r="C17313" t="str">
            <v>TELETAXI</v>
          </cell>
          <cell r="I17313" t="str">
            <v>Adm.omk</v>
          </cell>
          <cell r="V17313">
            <v>64.319999999999993</v>
          </cell>
        </row>
        <row r="17314">
          <cell r="A17314" t="str">
            <v>VIBORG</v>
          </cell>
          <cell r="C17314" t="str">
            <v>TELETAXI</v>
          </cell>
          <cell r="I17314" t="str">
            <v>EB</v>
          </cell>
          <cell r="V17314">
            <v>68</v>
          </cell>
        </row>
        <row r="17315">
          <cell r="A17315" t="str">
            <v>VIBORG</v>
          </cell>
          <cell r="C17315" t="str">
            <v>TELETAXI</v>
          </cell>
          <cell r="I17315" t="str">
            <v>Ture</v>
          </cell>
          <cell r="V17315">
            <v>2</v>
          </cell>
        </row>
        <row r="17316">
          <cell r="A17316" t="str">
            <v>VIBORG</v>
          </cell>
          <cell r="C17316" t="str">
            <v>TELETAXI</v>
          </cell>
          <cell r="I17316" t="str">
            <v>Rejselængde</v>
          </cell>
          <cell r="V17316">
            <v>26</v>
          </cell>
        </row>
        <row r="17317">
          <cell r="A17317" t="str">
            <v>VIBORG</v>
          </cell>
          <cell r="C17317" t="str">
            <v>TELETAXI</v>
          </cell>
          <cell r="I17317" t="str">
            <v>Passagerer</v>
          </cell>
          <cell r="V17317">
            <v>2</v>
          </cell>
        </row>
        <row r="17318">
          <cell r="A17318" t="str">
            <v>VIBORG</v>
          </cell>
          <cell r="C17318" t="str">
            <v>TELETAXI</v>
          </cell>
          <cell r="I17318" t="str">
            <v>Netto</v>
          </cell>
          <cell r="V17318">
            <v>540.80999999999995</v>
          </cell>
        </row>
        <row r="17319">
          <cell r="A17319" t="str">
            <v>VIBORG</v>
          </cell>
          <cell r="C17319" t="str">
            <v>TELETAXI</v>
          </cell>
          <cell r="I17319" t="str">
            <v>Adm.omk</v>
          </cell>
          <cell r="V17319">
            <v>96.47999999999999</v>
          </cell>
        </row>
        <row r="17320">
          <cell r="A17320" t="str">
            <v>VIBORG</v>
          </cell>
          <cell r="C17320" t="str">
            <v>TELETAXI</v>
          </cell>
          <cell r="I17320" t="str">
            <v>EB</v>
          </cell>
          <cell r="V17320">
            <v>85</v>
          </cell>
        </row>
        <row r="17321">
          <cell r="A17321" t="str">
            <v>VIBORG</v>
          </cell>
          <cell r="C17321" t="str">
            <v>TELETAXI</v>
          </cell>
          <cell r="I17321" t="str">
            <v>Ture</v>
          </cell>
          <cell r="V17321">
            <v>3</v>
          </cell>
        </row>
        <row r="17322">
          <cell r="A17322" t="str">
            <v>VIBORG</v>
          </cell>
          <cell r="C17322" t="str">
            <v>TELETAXI</v>
          </cell>
          <cell r="I17322" t="str">
            <v>Rejselængde</v>
          </cell>
          <cell r="V17322">
            <v>38</v>
          </cell>
        </row>
        <row r="17323">
          <cell r="A17323" t="str">
            <v>VIBORG</v>
          </cell>
          <cell r="C17323" t="str">
            <v>TELETAXI</v>
          </cell>
          <cell r="I17323" t="str">
            <v>Passagerer</v>
          </cell>
          <cell r="V17323">
            <v>3</v>
          </cell>
        </row>
        <row r="17324">
          <cell r="A17324" t="str">
            <v>VIBORG</v>
          </cell>
          <cell r="C17324" t="str">
            <v>TELETAXI</v>
          </cell>
          <cell r="I17324" t="str">
            <v>Netto</v>
          </cell>
          <cell r="V17324">
            <v>2046.8899999999999</v>
          </cell>
        </row>
        <row r="17325">
          <cell r="A17325" t="str">
            <v>VIBORG</v>
          </cell>
          <cell r="C17325" t="str">
            <v>TELETAXI</v>
          </cell>
          <cell r="I17325" t="str">
            <v>Adm.omk</v>
          </cell>
          <cell r="V17325">
            <v>289.44</v>
          </cell>
        </row>
        <row r="17326">
          <cell r="A17326" t="str">
            <v>VIBORG</v>
          </cell>
          <cell r="C17326" t="str">
            <v>TELETAXI</v>
          </cell>
          <cell r="I17326" t="str">
            <v>EB</v>
          </cell>
          <cell r="V17326">
            <v>68</v>
          </cell>
        </row>
        <row r="17327">
          <cell r="A17327" t="str">
            <v>VIBORG</v>
          </cell>
          <cell r="C17327" t="str">
            <v>TELETAXI</v>
          </cell>
          <cell r="I17327" t="str">
            <v>Ture</v>
          </cell>
          <cell r="V17327">
            <v>9</v>
          </cell>
        </row>
        <row r="17328">
          <cell r="A17328" t="str">
            <v>VIBORG</v>
          </cell>
          <cell r="C17328" t="str">
            <v>TELETAXI</v>
          </cell>
          <cell r="I17328" t="str">
            <v>Rejselængde</v>
          </cell>
          <cell r="V17328">
            <v>113</v>
          </cell>
        </row>
        <row r="17329">
          <cell r="A17329" t="str">
            <v>VIBORG</v>
          </cell>
          <cell r="C17329" t="str">
            <v>TELETAXI</v>
          </cell>
          <cell r="I17329" t="str">
            <v>Passagerer</v>
          </cell>
          <cell r="V17329">
            <v>9</v>
          </cell>
        </row>
      </sheetData>
      <sheetData sheetId="2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vej Jespersen" refreshedDate="45554.456200810186" createdVersion="6" refreshedVersion="8" minRefreshableVersion="3" recordCount="4999" xr:uid="{EA3E09BA-E506-41E5-808C-C7ABC4EC97B6}">
  <cacheSource type="worksheet">
    <worksheetSource name="Tabel1"/>
  </cacheSource>
  <cacheFields count="5">
    <cacheField name="Driftsområde" numFmtId="0">
      <sharedItems containsBlank="1" count="6">
        <s v="Flextur"/>
        <s v="Plustur"/>
        <s v="Flexbus"/>
        <s v="Handicapkørsel"/>
        <m/>
        <s v="Øvrige Trafikselskaber" u="1"/>
      </sharedItems>
    </cacheField>
    <cacheField name="Bestiller" numFmtId="0">
      <sharedItems containsBlank="1" count="22">
        <s v="Favrskov"/>
        <s v="Hedensted"/>
        <s v="Herning"/>
        <s v="Holstebro"/>
        <s v="Horsens"/>
        <s v="Ikast-Brande"/>
        <s v="Lemvig"/>
        <s v="Norddjurs"/>
        <s v="Odder"/>
        <s v="Randers"/>
        <s v="Ringkøbing-Skjern"/>
        <s v="Silkeborg"/>
        <s v="Skanderborg"/>
        <s v="Skive"/>
        <s v="Struer"/>
        <s v="Syddjurs"/>
        <s v="Viborg"/>
        <s v="Aarhus"/>
        <s v="Midttrafik"/>
        <s v="Region Midtjylland"/>
        <s v="Samsø"/>
        <m/>
      </sharedItems>
    </cacheField>
    <cacheField name="Kategori" numFmtId="0">
      <sharedItems containsBlank="1" count="9">
        <s v="Vognmandsbetaling"/>
        <s v="Indtægter"/>
        <s v="Nettoudgift (vognmandsbetaling, bestillerandel)"/>
        <s v="Administrationsomkostning"/>
        <s v="Bestillerudgift i alt"/>
        <s v="Antal ture"/>
        <s v="Nettoudgift (inkl. adm.)/tur"/>
        <s v="Nettoudgift/tur"/>
        <m/>
      </sharedItems>
    </cacheField>
    <cacheField name="Økonomimodel" numFmtId="0">
      <sharedItems containsBlank="1" count="74">
        <s v="Budget 2024"/>
        <s v="Regnskab 2023"/>
        <s v="FR E1 2024"/>
        <s v="Budgetforslag 2025"/>
        <s v="FR E2 2024"/>
        <m/>
        <s v="Regnskab 2019" u="1"/>
        <s v="Budget 2020" u="1"/>
        <s v="FR Q1 2020" u="1"/>
        <s v="FR Q2 2020" u="1"/>
        <s v="FR Q3 2020" u="1"/>
        <s v="Corona Q3 2020" u="1"/>
        <s v="Regnskab 2020" u="1"/>
        <s v="Corona 2020" u="1"/>
        <s v="Budget 2021 (u. corona)" u="1"/>
        <s v="FR Q1 2021" u="1"/>
        <s v="Corona Q1 2021" u="1"/>
        <s v="Budgetforslag 2022" u="1"/>
        <s v="BF22 - Fremskrivning 2022" u="1"/>
        <s v="FR Q2 2021" u="1"/>
        <s v="Corona Q2 2021" u="1"/>
        <s v="FR Q3 2021" u="1"/>
        <s v="Corona Q3 2021" u="1"/>
        <s v="Fremskrivning Q3 2021" u="1"/>
        <s v="BF22 - BO2023" u="1"/>
        <s v="BF22 - BO2024" u="1"/>
        <s v="BF22 - BO2025" u="1"/>
        <s v="Corona B21" u="1"/>
        <s v="Budget 2022" u="1"/>
        <s v="B22 - Fremskrivning 2022" u="1"/>
        <s v="B22 - BO2023" u="1"/>
        <s v="B22 - BO2024" u="1"/>
        <s v="B22 - BO2025" u="1"/>
        <s v="Regnskab 2021" u="1"/>
        <s v="Corona 2021" u="1"/>
        <s v="Tillægsbevilling Budget 2022" u="1"/>
        <s v="FR E1 2022" u="1"/>
        <s v="Fremskrivning E1 2022" u="1"/>
        <s v="Budgetforslag 2023" u="1"/>
        <s v="BF Fremskrivning 2023" u="1"/>
        <s v="BF23 - BO2024" u="1"/>
        <s v="BF23 - BO2025" u="1"/>
        <s v="BF23 - BO2026" u="1"/>
        <s v="Corona E1 2022" u="1"/>
        <s v="Corona BF 2023" u="1"/>
        <s v="FR E2 2022" u="1"/>
        <s v="Fremskrivning E2 2022" u="1"/>
        <s v="Budget 2023" u="1"/>
        <s v="B23 - BO2024" u="1"/>
        <s v="B23 - BO2025" u="1"/>
        <s v="B23 - BO2026" u="1"/>
        <s v="B Fremskrivning 2023" u="1"/>
        <s v="Revideret Budget 2023" u="1"/>
        <s v="RB23 - BO2024" u="1"/>
        <s v="RB23 - BO2025" u="1"/>
        <s v="RB23 - BO2026" u="1"/>
        <s v="Fremskrivning RB2023" u="1"/>
        <s v="Regnskab 2022" u="1"/>
        <s v="FR E1 2023" u="1"/>
        <s v="Fremskrivning E1 2023" u="1"/>
        <s v="Budgetforslag 2024" u="1"/>
        <s v="BF24 - Takststigninger/Indeks" u="1"/>
        <s v="BF24 - BO2025" u="1"/>
        <s v="BF24 - BO2026" u="1"/>
        <s v="BF24 - BO2027" u="1"/>
        <s v="FR E2 2023" u="1"/>
        <s v="Fremskrivning E2 2023" u="1"/>
        <s v="B24 - Takststigninger/Indeks" u="1"/>
        <s v="B24 - BO2025" u="1"/>
        <s v="B24 - BO2026" u="1"/>
        <s v="B24 - BO2027" u="1"/>
        <s v="Regnskab 2024" u="1"/>
        <s v="BF2023 - indekseffekt" u="1"/>
        <s v="FR E1 2022 - indekseffekt ift. B2022" u="1"/>
      </sharedItems>
    </cacheField>
    <cacheField name="Værdi" numFmtId="0">
      <sharedItems containsBlank="1" containsMixedTypes="1" containsNumber="1" minValue="-6432000" maxValue="3449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99">
  <r>
    <x v="0"/>
    <x v="0"/>
    <x v="0"/>
    <x v="0"/>
    <n v="1559000"/>
  </r>
  <r>
    <x v="0"/>
    <x v="1"/>
    <x v="0"/>
    <x v="0"/>
    <n v="3208000"/>
  </r>
  <r>
    <x v="0"/>
    <x v="2"/>
    <x v="0"/>
    <x v="0"/>
    <n v="759000"/>
  </r>
  <r>
    <x v="0"/>
    <x v="3"/>
    <x v="0"/>
    <x v="0"/>
    <n v="1137000"/>
  </r>
  <r>
    <x v="0"/>
    <x v="4"/>
    <x v="0"/>
    <x v="0"/>
    <n v="1785000"/>
  </r>
  <r>
    <x v="0"/>
    <x v="5"/>
    <x v="0"/>
    <x v="0"/>
    <n v="508000"/>
  </r>
  <r>
    <x v="0"/>
    <x v="6"/>
    <x v="0"/>
    <x v="0"/>
    <n v="949000"/>
  </r>
  <r>
    <x v="0"/>
    <x v="7"/>
    <x v="0"/>
    <x v="0"/>
    <n v="1974000"/>
  </r>
  <r>
    <x v="0"/>
    <x v="8"/>
    <x v="0"/>
    <x v="0"/>
    <n v="453000"/>
  </r>
  <r>
    <x v="0"/>
    <x v="9"/>
    <x v="0"/>
    <x v="0"/>
    <n v="2110000"/>
  </r>
  <r>
    <x v="0"/>
    <x v="10"/>
    <x v="0"/>
    <x v="0"/>
    <n v="2420000"/>
  </r>
  <r>
    <x v="0"/>
    <x v="11"/>
    <x v="0"/>
    <x v="0"/>
    <n v="1639000"/>
  </r>
  <r>
    <x v="0"/>
    <x v="12"/>
    <x v="0"/>
    <x v="0"/>
    <n v="3854000"/>
  </r>
  <r>
    <x v="0"/>
    <x v="13"/>
    <x v="0"/>
    <x v="0"/>
    <n v="252000"/>
  </r>
  <r>
    <x v="0"/>
    <x v="14"/>
    <x v="0"/>
    <x v="0"/>
    <n v="560000"/>
  </r>
  <r>
    <x v="0"/>
    <x v="15"/>
    <x v="0"/>
    <x v="0"/>
    <n v="3588000"/>
  </r>
  <r>
    <x v="0"/>
    <x v="16"/>
    <x v="0"/>
    <x v="0"/>
    <n v="832000"/>
  </r>
  <r>
    <x v="0"/>
    <x v="17"/>
    <x v="0"/>
    <x v="0"/>
    <n v="1309000"/>
  </r>
  <r>
    <x v="0"/>
    <x v="0"/>
    <x v="1"/>
    <x v="0"/>
    <n v="-622000"/>
  </r>
  <r>
    <x v="0"/>
    <x v="1"/>
    <x v="1"/>
    <x v="0"/>
    <n v="-1269000"/>
  </r>
  <r>
    <x v="0"/>
    <x v="2"/>
    <x v="1"/>
    <x v="0"/>
    <n v="-239000"/>
  </r>
  <r>
    <x v="0"/>
    <x v="3"/>
    <x v="1"/>
    <x v="0"/>
    <n v="-360000"/>
  </r>
  <r>
    <x v="0"/>
    <x v="4"/>
    <x v="1"/>
    <x v="0"/>
    <n v="-545000"/>
  </r>
  <r>
    <x v="0"/>
    <x v="5"/>
    <x v="1"/>
    <x v="0"/>
    <n v="-314000"/>
  </r>
  <r>
    <x v="0"/>
    <x v="6"/>
    <x v="1"/>
    <x v="0"/>
    <n v="-260000"/>
  </r>
  <r>
    <x v="0"/>
    <x v="7"/>
    <x v="1"/>
    <x v="0"/>
    <n v="-805000"/>
  </r>
  <r>
    <x v="0"/>
    <x v="8"/>
    <x v="1"/>
    <x v="0"/>
    <n v="-129000"/>
  </r>
  <r>
    <x v="0"/>
    <x v="9"/>
    <x v="1"/>
    <x v="0"/>
    <n v="-570000"/>
  </r>
  <r>
    <x v="0"/>
    <x v="10"/>
    <x v="1"/>
    <x v="0"/>
    <n v="-1157000"/>
  </r>
  <r>
    <x v="0"/>
    <x v="11"/>
    <x v="1"/>
    <x v="0"/>
    <n v="-867000"/>
  </r>
  <r>
    <x v="0"/>
    <x v="12"/>
    <x v="1"/>
    <x v="0"/>
    <n v="-1309000"/>
  </r>
  <r>
    <x v="0"/>
    <x v="13"/>
    <x v="1"/>
    <x v="0"/>
    <n v="-120000"/>
  </r>
  <r>
    <x v="0"/>
    <x v="14"/>
    <x v="1"/>
    <x v="0"/>
    <n v="-198000"/>
  </r>
  <r>
    <x v="0"/>
    <x v="15"/>
    <x v="1"/>
    <x v="0"/>
    <n v="-1034000"/>
  </r>
  <r>
    <x v="0"/>
    <x v="16"/>
    <x v="1"/>
    <x v="0"/>
    <n v="-584000"/>
  </r>
  <r>
    <x v="0"/>
    <x v="17"/>
    <x v="1"/>
    <x v="0"/>
    <n v="-356000"/>
  </r>
  <r>
    <x v="0"/>
    <x v="0"/>
    <x v="2"/>
    <x v="0"/>
    <n v="937000"/>
  </r>
  <r>
    <x v="0"/>
    <x v="1"/>
    <x v="2"/>
    <x v="0"/>
    <n v="1939000"/>
  </r>
  <r>
    <x v="0"/>
    <x v="2"/>
    <x v="2"/>
    <x v="0"/>
    <n v="520000"/>
  </r>
  <r>
    <x v="0"/>
    <x v="3"/>
    <x v="2"/>
    <x v="0"/>
    <n v="777000"/>
  </r>
  <r>
    <x v="0"/>
    <x v="4"/>
    <x v="2"/>
    <x v="0"/>
    <n v="1240000"/>
  </r>
  <r>
    <x v="0"/>
    <x v="5"/>
    <x v="2"/>
    <x v="0"/>
    <n v="194000"/>
  </r>
  <r>
    <x v="0"/>
    <x v="6"/>
    <x v="2"/>
    <x v="0"/>
    <n v="689000"/>
  </r>
  <r>
    <x v="0"/>
    <x v="7"/>
    <x v="2"/>
    <x v="0"/>
    <n v="1169000"/>
  </r>
  <r>
    <x v="0"/>
    <x v="8"/>
    <x v="2"/>
    <x v="0"/>
    <n v="324000"/>
  </r>
  <r>
    <x v="0"/>
    <x v="9"/>
    <x v="2"/>
    <x v="0"/>
    <n v="1540000"/>
  </r>
  <r>
    <x v="0"/>
    <x v="10"/>
    <x v="2"/>
    <x v="0"/>
    <n v="1263000"/>
  </r>
  <r>
    <x v="0"/>
    <x v="11"/>
    <x v="2"/>
    <x v="0"/>
    <n v="772000"/>
  </r>
  <r>
    <x v="0"/>
    <x v="12"/>
    <x v="2"/>
    <x v="0"/>
    <n v="2545000"/>
  </r>
  <r>
    <x v="0"/>
    <x v="13"/>
    <x v="2"/>
    <x v="0"/>
    <n v="132000"/>
  </r>
  <r>
    <x v="0"/>
    <x v="14"/>
    <x v="2"/>
    <x v="0"/>
    <n v="362000"/>
  </r>
  <r>
    <x v="0"/>
    <x v="15"/>
    <x v="2"/>
    <x v="0"/>
    <n v="2554000"/>
  </r>
  <r>
    <x v="0"/>
    <x v="16"/>
    <x v="2"/>
    <x v="0"/>
    <n v="248000"/>
  </r>
  <r>
    <x v="0"/>
    <x v="17"/>
    <x v="2"/>
    <x v="0"/>
    <n v="953000"/>
  </r>
  <r>
    <x v="0"/>
    <x v="0"/>
    <x v="3"/>
    <x v="0"/>
    <n v="405000"/>
  </r>
  <r>
    <x v="0"/>
    <x v="1"/>
    <x v="3"/>
    <x v="0"/>
    <n v="627000"/>
  </r>
  <r>
    <x v="0"/>
    <x v="2"/>
    <x v="3"/>
    <x v="0"/>
    <n v="135000"/>
  </r>
  <r>
    <x v="0"/>
    <x v="3"/>
    <x v="3"/>
    <x v="0"/>
    <n v="180000"/>
  </r>
  <r>
    <x v="0"/>
    <x v="4"/>
    <x v="3"/>
    <x v="0"/>
    <n v="312000"/>
  </r>
  <r>
    <x v="0"/>
    <x v="5"/>
    <x v="3"/>
    <x v="0"/>
    <n v="151000"/>
  </r>
  <r>
    <x v="0"/>
    <x v="6"/>
    <x v="3"/>
    <x v="0"/>
    <n v="161000"/>
  </r>
  <r>
    <x v="0"/>
    <x v="7"/>
    <x v="3"/>
    <x v="0"/>
    <n v="412000"/>
  </r>
  <r>
    <x v="0"/>
    <x v="8"/>
    <x v="3"/>
    <x v="0"/>
    <n v="84000"/>
  </r>
  <r>
    <x v="0"/>
    <x v="9"/>
    <x v="3"/>
    <x v="0"/>
    <n v="383000"/>
  </r>
  <r>
    <x v="0"/>
    <x v="10"/>
    <x v="3"/>
    <x v="0"/>
    <n v="425000"/>
  </r>
  <r>
    <x v="0"/>
    <x v="11"/>
    <x v="3"/>
    <x v="0"/>
    <n v="306000"/>
  </r>
  <r>
    <x v="0"/>
    <x v="12"/>
    <x v="3"/>
    <x v="0"/>
    <n v="791000"/>
  </r>
  <r>
    <x v="0"/>
    <x v="13"/>
    <x v="3"/>
    <x v="0"/>
    <n v="51000"/>
  </r>
  <r>
    <x v="0"/>
    <x v="14"/>
    <x v="3"/>
    <x v="0"/>
    <n v="109000"/>
  </r>
  <r>
    <x v="0"/>
    <x v="15"/>
    <x v="3"/>
    <x v="0"/>
    <n v="621000"/>
  </r>
  <r>
    <x v="0"/>
    <x v="16"/>
    <x v="3"/>
    <x v="0"/>
    <n v="148000"/>
  </r>
  <r>
    <x v="0"/>
    <x v="17"/>
    <x v="3"/>
    <x v="0"/>
    <n v="264000"/>
  </r>
  <r>
    <x v="0"/>
    <x v="0"/>
    <x v="4"/>
    <x v="0"/>
    <n v="1342000"/>
  </r>
  <r>
    <x v="0"/>
    <x v="1"/>
    <x v="4"/>
    <x v="0"/>
    <n v="2566000"/>
  </r>
  <r>
    <x v="0"/>
    <x v="2"/>
    <x v="4"/>
    <x v="0"/>
    <n v="655000"/>
  </r>
  <r>
    <x v="0"/>
    <x v="3"/>
    <x v="4"/>
    <x v="0"/>
    <n v="957000"/>
  </r>
  <r>
    <x v="0"/>
    <x v="4"/>
    <x v="4"/>
    <x v="0"/>
    <n v="1552000"/>
  </r>
  <r>
    <x v="0"/>
    <x v="5"/>
    <x v="4"/>
    <x v="0"/>
    <n v="345000"/>
  </r>
  <r>
    <x v="0"/>
    <x v="6"/>
    <x v="4"/>
    <x v="0"/>
    <n v="850000"/>
  </r>
  <r>
    <x v="0"/>
    <x v="7"/>
    <x v="4"/>
    <x v="0"/>
    <n v="1581000"/>
  </r>
  <r>
    <x v="0"/>
    <x v="8"/>
    <x v="4"/>
    <x v="0"/>
    <n v="408000"/>
  </r>
  <r>
    <x v="0"/>
    <x v="9"/>
    <x v="4"/>
    <x v="0"/>
    <n v="1923000"/>
  </r>
  <r>
    <x v="0"/>
    <x v="10"/>
    <x v="4"/>
    <x v="0"/>
    <n v="1688000"/>
  </r>
  <r>
    <x v="0"/>
    <x v="11"/>
    <x v="4"/>
    <x v="0"/>
    <n v="1078000"/>
  </r>
  <r>
    <x v="0"/>
    <x v="12"/>
    <x v="4"/>
    <x v="0"/>
    <n v="3336000"/>
  </r>
  <r>
    <x v="0"/>
    <x v="13"/>
    <x v="4"/>
    <x v="0"/>
    <n v="183000"/>
  </r>
  <r>
    <x v="0"/>
    <x v="14"/>
    <x v="4"/>
    <x v="0"/>
    <n v="471000"/>
  </r>
  <r>
    <x v="0"/>
    <x v="15"/>
    <x v="4"/>
    <x v="0"/>
    <n v="3175000"/>
  </r>
  <r>
    <x v="0"/>
    <x v="16"/>
    <x v="4"/>
    <x v="0"/>
    <n v="396000"/>
  </r>
  <r>
    <x v="0"/>
    <x v="17"/>
    <x v="4"/>
    <x v="0"/>
    <n v="1217000"/>
  </r>
  <r>
    <x v="0"/>
    <x v="0"/>
    <x v="5"/>
    <x v="0"/>
    <n v="12600"/>
  </r>
  <r>
    <x v="0"/>
    <x v="1"/>
    <x v="5"/>
    <x v="0"/>
    <n v="19500"/>
  </r>
  <r>
    <x v="0"/>
    <x v="2"/>
    <x v="5"/>
    <x v="0"/>
    <n v="4200"/>
  </r>
  <r>
    <x v="0"/>
    <x v="3"/>
    <x v="5"/>
    <x v="0"/>
    <n v="5600"/>
  </r>
  <r>
    <x v="0"/>
    <x v="4"/>
    <x v="5"/>
    <x v="0"/>
    <n v="9700"/>
  </r>
  <r>
    <x v="0"/>
    <x v="5"/>
    <x v="5"/>
    <x v="0"/>
    <n v="4700"/>
  </r>
  <r>
    <x v="0"/>
    <x v="6"/>
    <x v="5"/>
    <x v="0"/>
    <n v="5000"/>
  </r>
  <r>
    <x v="0"/>
    <x v="7"/>
    <x v="5"/>
    <x v="0"/>
    <n v="12800"/>
  </r>
  <r>
    <x v="0"/>
    <x v="8"/>
    <x v="5"/>
    <x v="0"/>
    <n v="2600"/>
  </r>
  <r>
    <x v="0"/>
    <x v="9"/>
    <x v="5"/>
    <x v="0"/>
    <n v="11900"/>
  </r>
  <r>
    <x v="0"/>
    <x v="10"/>
    <x v="5"/>
    <x v="0"/>
    <n v="13200"/>
  </r>
  <r>
    <x v="0"/>
    <x v="11"/>
    <x v="5"/>
    <x v="0"/>
    <n v="9500"/>
  </r>
  <r>
    <x v="0"/>
    <x v="12"/>
    <x v="5"/>
    <x v="0"/>
    <n v="24600"/>
  </r>
  <r>
    <x v="0"/>
    <x v="13"/>
    <x v="5"/>
    <x v="0"/>
    <n v="1600"/>
  </r>
  <r>
    <x v="0"/>
    <x v="14"/>
    <x v="5"/>
    <x v="0"/>
    <n v="3400"/>
  </r>
  <r>
    <x v="0"/>
    <x v="15"/>
    <x v="5"/>
    <x v="0"/>
    <n v="19300"/>
  </r>
  <r>
    <x v="0"/>
    <x v="16"/>
    <x v="5"/>
    <x v="0"/>
    <n v="4600"/>
  </r>
  <r>
    <x v="0"/>
    <x v="17"/>
    <x v="5"/>
    <x v="0"/>
    <n v="8200"/>
  </r>
  <r>
    <x v="0"/>
    <x v="0"/>
    <x v="6"/>
    <x v="0"/>
    <n v="106.50793650793651"/>
  </r>
  <r>
    <x v="0"/>
    <x v="1"/>
    <x v="6"/>
    <x v="0"/>
    <n v="131.58974358974359"/>
  </r>
  <r>
    <x v="0"/>
    <x v="2"/>
    <x v="6"/>
    <x v="0"/>
    <n v="155.95238095238096"/>
  </r>
  <r>
    <x v="0"/>
    <x v="3"/>
    <x v="6"/>
    <x v="0"/>
    <n v="170.89285714285714"/>
  </r>
  <r>
    <x v="0"/>
    <x v="4"/>
    <x v="6"/>
    <x v="0"/>
    <n v="160"/>
  </r>
  <r>
    <x v="0"/>
    <x v="5"/>
    <x v="6"/>
    <x v="0"/>
    <n v="73.40425531914893"/>
  </r>
  <r>
    <x v="0"/>
    <x v="6"/>
    <x v="6"/>
    <x v="0"/>
    <n v="170"/>
  </r>
  <r>
    <x v="0"/>
    <x v="7"/>
    <x v="6"/>
    <x v="0"/>
    <n v="123.515625"/>
  </r>
  <r>
    <x v="0"/>
    <x v="8"/>
    <x v="6"/>
    <x v="0"/>
    <n v="156.92307692307693"/>
  </r>
  <r>
    <x v="0"/>
    <x v="9"/>
    <x v="6"/>
    <x v="0"/>
    <n v="161.59663865546219"/>
  </r>
  <r>
    <x v="0"/>
    <x v="10"/>
    <x v="6"/>
    <x v="0"/>
    <n v="127.87878787878788"/>
  </r>
  <r>
    <x v="0"/>
    <x v="11"/>
    <x v="6"/>
    <x v="0"/>
    <n v="113.47368421052632"/>
  </r>
  <r>
    <x v="0"/>
    <x v="12"/>
    <x v="6"/>
    <x v="0"/>
    <n v="135.60975609756099"/>
  </r>
  <r>
    <x v="0"/>
    <x v="13"/>
    <x v="6"/>
    <x v="0"/>
    <n v="114.375"/>
  </r>
  <r>
    <x v="0"/>
    <x v="14"/>
    <x v="6"/>
    <x v="0"/>
    <n v="138.52941176470588"/>
  </r>
  <r>
    <x v="0"/>
    <x v="15"/>
    <x v="6"/>
    <x v="0"/>
    <n v="164.50777202072538"/>
  </r>
  <r>
    <x v="0"/>
    <x v="16"/>
    <x v="6"/>
    <x v="0"/>
    <n v="86.086956521739125"/>
  </r>
  <r>
    <x v="0"/>
    <x v="17"/>
    <x v="6"/>
    <x v="0"/>
    <n v="148.41463414634146"/>
  </r>
  <r>
    <x v="0"/>
    <x v="18"/>
    <x v="3"/>
    <x v="0"/>
    <m/>
  </r>
  <r>
    <x v="0"/>
    <x v="18"/>
    <x v="4"/>
    <x v="0"/>
    <m/>
  </r>
  <r>
    <x v="0"/>
    <x v="0"/>
    <x v="0"/>
    <x v="1"/>
    <n v="1235681.3600000001"/>
  </r>
  <r>
    <x v="0"/>
    <x v="1"/>
    <x v="0"/>
    <x v="1"/>
    <n v="2349740.12"/>
  </r>
  <r>
    <x v="0"/>
    <x v="2"/>
    <x v="0"/>
    <x v="1"/>
    <n v="292774.25"/>
  </r>
  <r>
    <x v="0"/>
    <x v="3"/>
    <x v="0"/>
    <x v="1"/>
    <n v="385068.97"/>
  </r>
  <r>
    <x v="0"/>
    <x v="4"/>
    <x v="0"/>
    <x v="1"/>
    <n v="1358561.58"/>
  </r>
  <r>
    <x v="0"/>
    <x v="5"/>
    <x v="0"/>
    <x v="1"/>
    <n v="452772.45"/>
  </r>
  <r>
    <x v="0"/>
    <x v="6"/>
    <x v="0"/>
    <x v="1"/>
    <n v="935118.85"/>
  </r>
  <r>
    <x v="0"/>
    <x v="7"/>
    <x v="0"/>
    <x v="1"/>
    <n v="1470250.13"/>
  </r>
  <r>
    <x v="0"/>
    <x v="8"/>
    <x v="0"/>
    <x v="1"/>
    <n v="441665.45"/>
  </r>
  <r>
    <x v="0"/>
    <x v="9"/>
    <x v="0"/>
    <x v="1"/>
    <n v="1071519.8600000001"/>
  </r>
  <r>
    <x v="0"/>
    <x v="10"/>
    <x v="0"/>
    <x v="1"/>
    <n v="1691353.39"/>
  </r>
  <r>
    <x v="0"/>
    <x v="11"/>
    <x v="0"/>
    <x v="1"/>
    <n v="1059880.6499999999"/>
  </r>
  <r>
    <x v="0"/>
    <x v="12"/>
    <x v="0"/>
    <x v="1"/>
    <n v="2690910.37"/>
  </r>
  <r>
    <x v="0"/>
    <x v="13"/>
    <x v="0"/>
    <x v="1"/>
    <n v="267940.05"/>
  </r>
  <r>
    <x v="0"/>
    <x v="14"/>
    <x v="0"/>
    <x v="1"/>
    <n v="514337.42"/>
  </r>
  <r>
    <x v="0"/>
    <x v="15"/>
    <x v="0"/>
    <x v="1"/>
    <n v="2763832.83"/>
  </r>
  <r>
    <x v="0"/>
    <x v="16"/>
    <x v="0"/>
    <x v="1"/>
    <n v="584004.39"/>
  </r>
  <r>
    <x v="0"/>
    <x v="17"/>
    <x v="0"/>
    <x v="1"/>
    <n v="1041524.66"/>
  </r>
  <r>
    <x v="0"/>
    <x v="0"/>
    <x v="1"/>
    <x v="1"/>
    <n v="-552702"/>
  </r>
  <r>
    <x v="0"/>
    <x v="1"/>
    <x v="1"/>
    <x v="1"/>
    <n v="-1006844"/>
  </r>
  <r>
    <x v="0"/>
    <x v="2"/>
    <x v="1"/>
    <x v="1"/>
    <n v="-211749"/>
  </r>
  <r>
    <x v="0"/>
    <x v="3"/>
    <x v="1"/>
    <x v="1"/>
    <n v="-137612"/>
  </r>
  <r>
    <x v="0"/>
    <x v="4"/>
    <x v="1"/>
    <x v="1"/>
    <n v="-451356"/>
  </r>
  <r>
    <x v="0"/>
    <x v="5"/>
    <x v="1"/>
    <x v="1"/>
    <n v="-267109"/>
  </r>
  <r>
    <x v="0"/>
    <x v="6"/>
    <x v="1"/>
    <x v="1"/>
    <n v="-256208"/>
  </r>
  <r>
    <x v="0"/>
    <x v="7"/>
    <x v="1"/>
    <x v="1"/>
    <n v="-603693"/>
  </r>
  <r>
    <x v="0"/>
    <x v="8"/>
    <x v="1"/>
    <x v="1"/>
    <n v="-134706"/>
  </r>
  <r>
    <x v="0"/>
    <x v="9"/>
    <x v="1"/>
    <x v="1"/>
    <n v="-335053"/>
  </r>
  <r>
    <x v="0"/>
    <x v="10"/>
    <x v="1"/>
    <x v="1"/>
    <n v="-812150"/>
  </r>
  <r>
    <x v="0"/>
    <x v="11"/>
    <x v="1"/>
    <x v="1"/>
    <n v="-535027"/>
  </r>
  <r>
    <x v="0"/>
    <x v="12"/>
    <x v="1"/>
    <x v="1"/>
    <n v="-1068271"/>
  </r>
  <r>
    <x v="0"/>
    <x v="13"/>
    <x v="1"/>
    <x v="1"/>
    <n v="-110197"/>
  </r>
  <r>
    <x v="0"/>
    <x v="14"/>
    <x v="1"/>
    <x v="1"/>
    <n v="-166233"/>
  </r>
  <r>
    <x v="0"/>
    <x v="15"/>
    <x v="1"/>
    <x v="1"/>
    <n v="-940044"/>
  </r>
  <r>
    <x v="0"/>
    <x v="16"/>
    <x v="1"/>
    <x v="1"/>
    <n v="-327507"/>
  </r>
  <r>
    <x v="0"/>
    <x v="17"/>
    <x v="1"/>
    <x v="1"/>
    <n v="-371090"/>
  </r>
  <r>
    <x v="0"/>
    <x v="0"/>
    <x v="2"/>
    <x v="1"/>
    <n v="682979.3600000001"/>
  </r>
  <r>
    <x v="0"/>
    <x v="1"/>
    <x v="2"/>
    <x v="1"/>
    <n v="1342896.12"/>
  </r>
  <r>
    <x v="0"/>
    <x v="2"/>
    <x v="2"/>
    <x v="1"/>
    <n v="81025.25"/>
  </r>
  <r>
    <x v="0"/>
    <x v="3"/>
    <x v="2"/>
    <x v="1"/>
    <n v="247456.96999999997"/>
  </r>
  <r>
    <x v="0"/>
    <x v="4"/>
    <x v="2"/>
    <x v="1"/>
    <n v="907205.58000000007"/>
  </r>
  <r>
    <x v="0"/>
    <x v="5"/>
    <x v="2"/>
    <x v="1"/>
    <n v="185663.45"/>
  </r>
  <r>
    <x v="0"/>
    <x v="6"/>
    <x v="2"/>
    <x v="1"/>
    <n v="678910.85"/>
  </r>
  <r>
    <x v="0"/>
    <x v="7"/>
    <x v="2"/>
    <x v="1"/>
    <n v="866557.12999999989"/>
  </r>
  <r>
    <x v="0"/>
    <x v="8"/>
    <x v="2"/>
    <x v="1"/>
    <n v="306959.45"/>
  </r>
  <r>
    <x v="0"/>
    <x v="9"/>
    <x v="2"/>
    <x v="1"/>
    <n v="736466.8600000001"/>
  </r>
  <r>
    <x v="0"/>
    <x v="10"/>
    <x v="2"/>
    <x v="1"/>
    <n v="879203.3899999999"/>
  </r>
  <r>
    <x v="0"/>
    <x v="11"/>
    <x v="2"/>
    <x v="1"/>
    <n v="524853.64999999991"/>
  </r>
  <r>
    <x v="0"/>
    <x v="12"/>
    <x v="2"/>
    <x v="1"/>
    <n v="1622639.37"/>
  </r>
  <r>
    <x v="0"/>
    <x v="13"/>
    <x v="2"/>
    <x v="1"/>
    <n v="157743.04999999999"/>
  </r>
  <r>
    <x v="0"/>
    <x v="14"/>
    <x v="2"/>
    <x v="1"/>
    <n v="348104.42"/>
  </r>
  <r>
    <x v="0"/>
    <x v="15"/>
    <x v="2"/>
    <x v="1"/>
    <n v="1823788.83"/>
  </r>
  <r>
    <x v="0"/>
    <x v="16"/>
    <x v="2"/>
    <x v="1"/>
    <n v="256497.39"/>
  </r>
  <r>
    <x v="0"/>
    <x v="17"/>
    <x v="2"/>
    <x v="1"/>
    <n v="670434.66"/>
  </r>
  <r>
    <x v="0"/>
    <x v="0"/>
    <x v="3"/>
    <x v="1"/>
    <n v="321441.34000000003"/>
  </r>
  <r>
    <x v="0"/>
    <x v="1"/>
    <x v="3"/>
    <x v="1"/>
    <n v="456183.52"/>
  </r>
  <r>
    <x v="0"/>
    <x v="2"/>
    <x v="3"/>
    <x v="1"/>
    <n v="58938.12"/>
  </r>
  <r>
    <x v="0"/>
    <x v="3"/>
    <x v="3"/>
    <x v="1"/>
    <n v="63077.38"/>
  </r>
  <r>
    <x v="0"/>
    <x v="4"/>
    <x v="3"/>
    <x v="1"/>
    <n v="243783.88"/>
  </r>
  <r>
    <x v="0"/>
    <x v="5"/>
    <x v="3"/>
    <x v="1"/>
    <n v="125135.39"/>
  </r>
  <r>
    <x v="0"/>
    <x v="6"/>
    <x v="3"/>
    <x v="1"/>
    <n v="144101.85"/>
  </r>
  <r>
    <x v="0"/>
    <x v="7"/>
    <x v="3"/>
    <x v="1"/>
    <n v="309610.46999999997"/>
  </r>
  <r>
    <x v="0"/>
    <x v="8"/>
    <x v="3"/>
    <x v="1"/>
    <n v="84916.61"/>
  </r>
  <r>
    <x v="0"/>
    <x v="9"/>
    <x v="3"/>
    <x v="1"/>
    <n v="196614.85"/>
  </r>
  <r>
    <x v="0"/>
    <x v="10"/>
    <x v="3"/>
    <x v="1"/>
    <n v="309085.34000000003"/>
  </r>
  <r>
    <x v="0"/>
    <x v="11"/>
    <x v="3"/>
    <x v="1"/>
    <n v="186143.14"/>
  </r>
  <r>
    <x v="0"/>
    <x v="12"/>
    <x v="3"/>
    <x v="1"/>
    <n v="576561.85"/>
  </r>
  <r>
    <x v="0"/>
    <x v="13"/>
    <x v="3"/>
    <x v="1"/>
    <n v="51524.52"/>
  </r>
  <r>
    <x v="0"/>
    <x v="14"/>
    <x v="3"/>
    <x v="1"/>
    <n v="87356.92"/>
  </r>
  <r>
    <x v="0"/>
    <x v="15"/>
    <x v="3"/>
    <x v="1"/>
    <n v="471350.51"/>
  </r>
  <r>
    <x v="0"/>
    <x v="16"/>
    <x v="3"/>
    <x v="1"/>
    <n v="110277.3"/>
  </r>
  <r>
    <x v="0"/>
    <x v="17"/>
    <x v="3"/>
    <x v="1"/>
    <n v="228709.56"/>
  </r>
  <r>
    <x v="0"/>
    <x v="0"/>
    <x v="4"/>
    <x v="1"/>
    <n v="1004420.7000000002"/>
  </r>
  <r>
    <x v="0"/>
    <x v="1"/>
    <x v="4"/>
    <x v="1"/>
    <n v="1799079.6400000001"/>
  </r>
  <r>
    <x v="0"/>
    <x v="2"/>
    <x v="4"/>
    <x v="1"/>
    <n v="139963.37"/>
  </r>
  <r>
    <x v="0"/>
    <x v="3"/>
    <x v="4"/>
    <x v="1"/>
    <n v="310534.34999999998"/>
  </r>
  <r>
    <x v="0"/>
    <x v="4"/>
    <x v="4"/>
    <x v="1"/>
    <n v="1150989.46"/>
  </r>
  <r>
    <x v="0"/>
    <x v="5"/>
    <x v="4"/>
    <x v="1"/>
    <n v="310798.84000000003"/>
  </r>
  <r>
    <x v="0"/>
    <x v="6"/>
    <x v="4"/>
    <x v="1"/>
    <n v="823012.7"/>
  </r>
  <r>
    <x v="0"/>
    <x v="7"/>
    <x v="4"/>
    <x v="1"/>
    <n v="1176167.5999999999"/>
  </r>
  <r>
    <x v="0"/>
    <x v="8"/>
    <x v="4"/>
    <x v="1"/>
    <n v="391876.06"/>
  </r>
  <r>
    <x v="0"/>
    <x v="9"/>
    <x v="4"/>
    <x v="1"/>
    <n v="933081.71000000008"/>
  </r>
  <r>
    <x v="0"/>
    <x v="10"/>
    <x v="4"/>
    <x v="1"/>
    <n v="1188288.73"/>
  </r>
  <r>
    <x v="0"/>
    <x v="11"/>
    <x v="4"/>
    <x v="1"/>
    <n v="710996.78999999992"/>
  </r>
  <r>
    <x v="0"/>
    <x v="12"/>
    <x v="4"/>
    <x v="1"/>
    <n v="2199201.2200000002"/>
  </r>
  <r>
    <x v="0"/>
    <x v="13"/>
    <x v="4"/>
    <x v="1"/>
    <n v="209267.56999999998"/>
  </r>
  <r>
    <x v="0"/>
    <x v="14"/>
    <x v="4"/>
    <x v="1"/>
    <n v="435461.33999999997"/>
  </r>
  <r>
    <x v="0"/>
    <x v="15"/>
    <x v="4"/>
    <x v="1"/>
    <n v="2295139.34"/>
  </r>
  <r>
    <x v="0"/>
    <x v="16"/>
    <x v="4"/>
    <x v="1"/>
    <n v="366774.69"/>
  </r>
  <r>
    <x v="0"/>
    <x v="17"/>
    <x v="4"/>
    <x v="1"/>
    <n v="899144.22"/>
  </r>
  <r>
    <x v="0"/>
    <x v="0"/>
    <x v="5"/>
    <x v="1"/>
    <n v="10406"/>
  </r>
  <r>
    <x v="0"/>
    <x v="1"/>
    <x v="5"/>
    <x v="1"/>
    <n v="14768"/>
  </r>
  <r>
    <x v="0"/>
    <x v="2"/>
    <x v="5"/>
    <x v="1"/>
    <n v="930"/>
  </r>
  <r>
    <x v="0"/>
    <x v="3"/>
    <x v="5"/>
    <x v="1"/>
    <n v="2042"/>
  </r>
  <r>
    <x v="0"/>
    <x v="4"/>
    <x v="5"/>
    <x v="1"/>
    <n v="7892"/>
  </r>
  <r>
    <x v="0"/>
    <x v="5"/>
    <x v="5"/>
    <x v="1"/>
    <n v="4051"/>
  </r>
  <r>
    <x v="0"/>
    <x v="6"/>
    <x v="5"/>
    <x v="1"/>
    <n v="4665"/>
  </r>
  <r>
    <x v="0"/>
    <x v="7"/>
    <x v="5"/>
    <x v="1"/>
    <n v="10023"/>
  </r>
  <r>
    <x v="0"/>
    <x v="8"/>
    <x v="5"/>
    <x v="1"/>
    <n v="2749"/>
  </r>
  <r>
    <x v="0"/>
    <x v="9"/>
    <x v="5"/>
    <x v="1"/>
    <n v="6365"/>
  </r>
  <r>
    <x v="0"/>
    <x v="10"/>
    <x v="5"/>
    <x v="1"/>
    <n v="10006"/>
  </r>
  <r>
    <x v="0"/>
    <x v="11"/>
    <x v="5"/>
    <x v="1"/>
    <n v="6026"/>
  </r>
  <r>
    <x v="0"/>
    <x v="12"/>
    <x v="5"/>
    <x v="1"/>
    <n v="18665"/>
  </r>
  <r>
    <x v="0"/>
    <x v="13"/>
    <x v="5"/>
    <x v="1"/>
    <n v="1668"/>
  </r>
  <r>
    <x v="0"/>
    <x v="14"/>
    <x v="5"/>
    <x v="1"/>
    <n v="2828"/>
  </r>
  <r>
    <x v="0"/>
    <x v="15"/>
    <x v="5"/>
    <x v="1"/>
    <n v="15259"/>
  </r>
  <r>
    <x v="0"/>
    <x v="16"/>
    <x v="5"/>
    <x v="1"/>
    <n v="3570"/>
  </r>
  <r>
    <x v="0"/>
    <x v="17"/>
    <x v="5"/>
    <x v="1"/>
    <n v="7404"/>
  </r>
  <r>
    <x v="0"/>
    <x v="0"/>
    <x v="6"/>
    <x v="1"/>
    <n v="96.523226984432071"/>
  </r>
  <r>
    <x v="0"/>
    <x v="1"/>
    <x v="6"/>
    <x v="1"/>
    <n v="121.82283586132179"/>
  </r>
  <r>
    <x v="0"/>
    <x v="2"/>
    <x v="6"/>
    <x v="1"/>
    <n v="150.49824731182795"/>
  </r>
  <r>
    <x v="0"/>
    <x v="3"/>
    <x v="6"/>
    <x v="1"/>
    <n v="152.0736287952987"/>
  </r>
  <r>
    <x v="0"/>
    <x v="4"/>
    <x v="6"/>
    <x v="1"/>
    <n v="145.84255701976684"/>
  </r>
  <r>
    <x v="0"/>
    <x v="5"/>
    <x v="6"/>
    <x v="1"/>
    <n v="76.721510738089364"/>
  </r>
  <r>
    <x v="0"/>
    <x v="6"/>
    <x v="6"/>
    <x v="1"/>
    <n v="176.422872454448"/>
  </r>
  <r>
    <x v="0"/>
    <x v="7"/>
    <x v="6"/>
    <x v="1"/>
    <n v="117.34686221690112"/>
  </r>
  <r>
    <x v="0"/>
    <x v="8"/>
    <x v="6"/>
    <x v="1"/>
    <n v="142.55222262640962"/>
  </r>
  <r>
    <x v="0"/>
    <x v="9"/>
    <x v="6"/>
    <x v="1"/>
    <n v="146.59571249018069"/>
  </r>
  <r>
    <x v="0"/>
    <x v="10"/>
    <x v="6"/>
    <x v="1"/>
    <n v="118.75761842894264"/>
  </r>
  <r>
    <x v="0"/>
    <x v="11"/>
    <x v="6"/>
    <x v="1"/>
    <n v="117.98818287421173"/>
  </r>
  <r>
    <x v="0"/>
    <x v="12"/>
    <x v="6"/>
    <x v="1"/>
    <n v="117.82487114920976"/>
  </r>
  <r>
    <x v="0"/>
    <x v="13"/>
    <x v="6"/>
    <x v="1"/>
    <n v="125.46017386091125"/>
  </r>
  <r>
    <x v="0"/>
    <x v="14"/>
    <x v="6"/>
    <x v="1"/>
    <n v="153.98208628005656"/>
  </r>
  <r>
    <x v="0"/>
    <x v="15"/>
    <x v="6"/>
    <x v="1"/>
    <n v="150.4121724883675"/>
  </r>
  <r>
    <x v="0"/>
    <x v="16"/>
    <x v="6"/>
    <x v="1"/>
    <n v="102.73800840336135"/>
  </r>
  <r>
    <x v="0"/>
    <x v="17"/>
    <x v="6"/>
    <x v="1"/>
    <n v="121.4403322528363"/>
  </r>
  <r>
    <x v="0"/>
    <x v="18"/>
    <x v="3"/>
    <x v="1"/>
    <n v="30.89"/>
  </r>
  <r>
    <x v="0"/>
    <x v="18"/>
    <x v="4"/>
    <x v="1"/>
    <n v="30.89"/>
  </r>
  <r>
    <x v="0"/>
    <x v="0"/>
    <x v="0"/>
    <x v="2"/>
    <n v="1170000"/>
  </r>
  <r>
    <x v="0"/>
    <x v="1"/>
    <x v="0"/>
    <x v="2"/>
    <n v="2230000"/>
  </r>
  <r>
    <x v="0"/>
    <x v="2"/>
    <x v="0"/>
    <x v="2"/>
    <n v="338000"/>
  </r>
  <r>
    <x v="0"/>
    <x v="3"/>
    <x v="0"/>
    <x v="2"/>
    <n v="566000"/>
  </r>
  <r>
    <x v="0"/>
    <x v="4"/>
    <x v="0"/>
    <x v="2"/>
    <n v="1484000"/>
  </r>
  <r>
    <x v="0"/>
    <x v="5"/>
    <x v="0"/>
    <x v="2"/>
    <n v="474000"/>
  </r>
  <r>
    <x v="0"/>
    <x v="6"/>
    <x v="0"/>
    <x v="2"/>
    <n v="615000"/>
  </r>
  <r>
    <x v="0"/>
    <x v="7"/>
    <x v="0"/>
    <x v="2"/>
    <n v="1823000"/>
  </r>
  <r>
    <x v="0"/>
    <x v="8"/>
    <x v="0"/>
    <x v="2"/>
    <n v="517000"/>
  </r>
  <r>
    <x v="0"/>
    <x v="9"/>
    <x v="0"/>
    <x v="2"/>
    <n v="811000"/>
  </r>
  <r>
    <x v="0"/>
    <x v="10"/>
    <x v="0"/>
    <x v="2"/>
    <n v="1848000"/>
  </r>
  <r>
    <x v="0"/>
    <x v="11"/>
    <x v="0"/>
    <x v="2"/>
    <n v="571000"/>
  </r>
  <r>
    <x v="0"/>
    <x v="12"/>
    <x v="0"/>
    <x v="2"/>
    <n v="2423000"/>
  </r>
  <r>
    <x v="0"/>
    <x v="13"/>
    <x v="0"/>
    <x v="2"/>
    <n v="303000"/>
  </r>
  <r>
    <x v="0"/>
    <x v="14"/>
    <x v="0"/>
    <x v="2"/>
    <n v="713000"/>
  </r>
  <r>
    <x v="0"/>
    <x v="15"/>
    <x v="0"/>
    <x v="2"/>
    <n v="3248000"/>
  </r>
  <r>
    <x v="0"/>
    <x v="16"/>
    <x v="0"/>
    <x v="2"/>
    <n v="822000"/>
  </r>
  <r>
    <x v="0"/>
    <x v="17"/>
    <x v="0"/>
    <x v="2"/>
    <n v="1397000"/>
  </r>
  <r>
    <x v="0"/>
    <x v="0"/>
    <x v="1"/>
    <x v="2"/>
    <n v="-577000"/>
  </r>
  <r>
    <x v="0"/>
    <x v="1"/>
    <x v="1"/>
    <x v="2"/>
    <n v="-923000"/>
  </r>
  <r>
    <x v="0"/>
    <x v="2"/>
    <x v="1"/>
    <x v="2"/>
    <n v="-141000"/>
  </r>
  <r>
    <x v="0"/>
    <x v="3"/>
    <x v="1"/>
    <x v="2"/>
    <n v="-159000"/>
  </r>
  <r>
    <x v="0"/>
    <x v="4"/>
    <x v="1"/>
    <x v="2"/>
    <n v="-501000"/>
  </r>
  <r>
    <x v="0"/>
    <x v="5"/>
    <x v="1"/>
    <x v="2"/>
    <n v="-285000"/>
  </r>
  <r>
    <x v="0"/>
    <x v="6"/>
    <x v="1"/>
    <x v="2"/>
    <n v="-146000"/>
  </r>
  <r>
    <x v="0"/>
    <x v="7"/>
    <x v="1"/>
    <x v="2"/>
    <n v="-603000"/>
  </r>
  <r>
    <x v="0"/>
    <x v="8"/>
    <x v="1"/>
    <x v="2"/>
    <n v="-150000"/>
  </r>
  <r>
    <x v="0"/>
    <x v="9"/>
    <x v="1"/>
    <x v="2"/>
    <n v="-257000"/>
  </r>
  <r>
    <x v="0"/>
    <x v="10"/>
    <x v="1"/>
    <x v="2"/>
    <n v="-766000"/>
  </r>
  <r>
    <x v="0"/>
    <x v="11"/>
    <x v="1"/>
    <x v="2"/>
    <n v="-294000"/>
  </r>
  <r>
    <x v="0"/>
    <x v="12"/>
    <x v="1"/>
    <x v="2"/>
    <n v="-977000"/>
  </r>
  <r>
    <x v="0"/>
    <x v="13"/>
    <x v="1"/>
    <x v="2"/>
    <n v="-108000"/>
  </r>
  <r>
    <x v="0"/>
    <x v="14"/>
    <x v="1"/>
    <x v="2"/>
    <n v="-197000"/>
  </r>
  <r>
    <x v="0"/>
    <x v="15"/>
    <x v="1"/>
    <x v="2"/>
    <n v="-1132000"/>
  </r>
  <r>
    <x v="0"/>
    <x v="16"/>
    <x v="1"/>
    <x v="2"/>
    <n v="-382000"/>
  </r>
  <r>
    <x v="0"/>
    <x v="17"/>
    <x v="1"/>
    <x v="2"/>
    <n v="-499000"/>
  </r>
  <r>
    <x v="0"/>
    <x v="0"/>
    <x v="2"/>
    <x v="2"/>
    <n v="593000"/>
  </r>
  <r>
    <x v="0"/>
    <x v="1"/>
    <x v="2"/>
    <x v="2"/>
    <n v="1307000"/>
  </r>
  <r>
    <x v="0"/>
    <x v="2"/>
    <x v="2"/>
    <x v="2"/>
    <n v="197000"/>
  </r>
  <r>
    <x v="0"/>
    <x v="3"/>
    <x v="2"/>
    <x v="2"/>
    <n v="407000"/>
  </r>
  <r>
    <x v="0"/>
    <x v="4"/>
    <x v="2"/>
    <x v="2"/>
    <n v="983000"/>
  </r>
  <r>
    <x v="0"/>
    <x v="5"/>
    <x v="2"/>
    <x v="2"/>
    <n v="189000"/>
  </r>
  <r>
    <x v="0"/>
    <x v="6"/>
    <x v="2"/>
    <x v="2"/>
    <n v="469000"/>
  </r>
  <r>
    <x v="0"/>
    <x v="7"/>
    <x v="2"/>
    <x v="2"/>
    <n v="1220000"/>
  </r>
  <r>
    <x v="0"/>
    <x v="8"/>
    <x v="2"/>
    <x v="2"/>
    <n v="367000"/>
  </r>
  <r>
    <x v="0"/>
    <x v="9"/>
    <x v="2"/>
    <x v="2"/>
    <n v="554000"/>
  </r>
  <r>
    <x v="0"/>
    <x v="10"/>
    <x v="2"/>
    <x v="2"/>
    <n v="1082000"/>
  </r>
  <r>
    <x v="0"/>
    <x v="11"/>
    <x v="2"/>
    <x v="2"/>
    <n v="277000"/>
  </r>
  <r>
    <x v="0"/>
    <x v="12"/>
    <x v="2"/>
    <x v="2"/>
    <n v="1446000"/>
  </r>
  <r>
    <x v="0"/>
    <x v="13"/>
    <x v="2"/>
    <x v="2"/>
    <n v="195000"/>
  </r>
  <r>
    <x v="0"/>
    <x v="14"/>
    <x v="2"/>
    <x v="2"/>
    <n v="516000"/>
  </r>
  <r>
    <x v="0"/>
    <x v="15"/>
    <x v="2"/>
    <x v="2"/>
    <n v="2116000"/>
  </r>
  <r>
    <x v="0"/>
    <x v="16"/>
    <x v="2"/>
    <x v="2"/>
    <n v="440000"/>
  </r>
  <r>
    <x v="0"/>
    <x v="17"/>
    <x v="2"/>
    <x v="2"/>
    <n v="898000"/>
  </r>
  <r>
    <x v="0"/>
    <x v="0"/>
    <x v="3"/>
    <x v="2"/>
    <n v="312000"/>
  </r>
  <r>
    <x v="0"/>
    <x v="1"/>
    <x v="3"/>
    <x v="2"/>
    <n v="431000"/>
  </r>
  <r>
    <x v="0"/>
    <x v="2"/>
    <x v="3"/>
    <x v="2"/>
    <n v="74000"/>
  </r>
  <r>
    <x v="0"/>
    <x v="3"/>
    <x v="3"/>
    <x v="2"/>
    <n v="68000"/>
  </r>
  <r>
    <x v="0"/>
    <x v="4"/>
    <x v="3"/>
    <x v="2"/>
    <n v="270000"/>
  </r>
  <r>
    <x v="0"/>
    <x v="5"/>
    <x v="3"/>
    <x v="2"/>
    <n v="142000"/>
  </r>
  <r>
    <x v="0"/>
    <x v="6"/>
    <x v="3"/>
    <x v="2"/>
    <n v="96000"/>
  </r>
  <r>
    <x v="0"/>
    <x v="7"/>
    <x v="3"/>
    <x v="2"/>
    <n v="325000"/>
  </r>
  <r>
    <x v="0"/>
    <x v="8"/>
    <x v="3"/>
    <x v="2"/>
    <n v="100000"/>
  </r>
  <r>
    <x v="0"/>
    <x v="9"/>
    <x v="3"/>
    <x v="2"/>
    <n v="148000"/>
  </r>
  <r>
    <x v="0"/>
    <x v="10"/>
    <x v="3"/>
    <x v="2"/>
    <n v="322000"/>
  </r>
  <r>
    <x v="0"/>
    <x v="11"/>
    <x v="3"/>
    <x v="2"/>
    <n v="109000"/>
  </r>
  <r>
    <x v="0"/>
    <x v="12"/>
    <x v="3"/>
    <x v="2"/>
    <n v="550000"/>
  </r>
  <r>
    <x v="0"/>
    <x v="13"/>
    <x v="3"/>
    <x v="2"/>
    <n v="55000"/>
  </r>
  <r>
    <x v="0"/>
    <x v="14"/>
    <x v="3"/>
    <x v="2"/>
    <n v="103000"/>
  </r>
  <r>
    <x v="0"/>
    <x v="15"/>
    <x v="3"/>
    <x v="2"/>
    <n v="544000"/>
  </r>
  <r>
    <x v="0"/>
    <x v="16"/>
    <x v="3"/>
    <x v="2"/>
    <n v="161000"/>
  </r>
  <r>
    <x v="0"/>
    <x v="17"/>
    <x v="3"/>
    <x v="2"/>
    <n v="241000"/>
  </r>
  <r>
    <x v="0"/>
    <x v="0"/>
    <x v="4"/>
    <x v="2"/>
    <n v="905000"/>
  </r>
  <r>
    <x v="0"/>
    <x v="1"/>
    <x v="4"/>
    <x v="2"/>
    <n v="1738000"/>
  </r>
  <r>
    <x v="0"/>
    <x v="2"/>
    <x v="4"/>
    <x v="2"/>
    <n v="271000"/>
  </r>
  <r>
    <x v="0"/>
    <x v="3"/>
    <x v="4"/>
    <x v="2"/>
    <n v="475000"/>
  </r>
  <r>
    <x v="0"/>
    <x v="4"/>
    <x v="4"/>
    <x v="2"/>
    <n v="1253000"/>
  </r>
  <r>
    <x v="0"/>
    <x v="5"/>
    <x v="4"/>
    <x v="2"/>
    <n v="331000"/>
  </r>
  <r>
    <x v="0"/>
    <x v="6"/>
    <x v="4"/>
    <x v="2"/>
    <n v="565000"/>
  </r>
  <r>
    <x v="0"/>
    <x v="7"/>
    <x v="4"/>
    <x v="2"/>
    <n v="1545000"/>
  </r>
  <r>
    <x v="0"/>
    <x v="8"/>
    <x v="4"/>
    <x v="2"/>
    <n v="467000"/>
  </r>
  <r>
    <x v="0"/>
    <x v="9"/>
    <x v="4"/>
    <x v="2"/>
    <n v="702000"/>
  </r>
  <r>
    <x v="0"/>
    <x v="10"/>
    <x v="4"/>
    <x v="2"/>
    <n v="1404000"/>
  </r>
  <r>
    <x v="0"/>
    <x v="11"/>
    <x v="4"/>
    <x v="2"/>
    <n v="386000"/>
  </r>
  <r>
    <x v="0"/>
    <x v="12"/>
    <x v="4"/>
    <x v="2"/>
    <n v="1996000"/>
  </r>
  <r>
    <x v="0"/>
    <x v="13"/>
    <x v="4"/>
    <x v="2"/>
    <n v="250000"/>
  </r>
  <r>
    <x v="0"/>
    <x v="14"/>
    <x v="4"/>
    <x v="2"/>
    <n v="619000"/>
  </r>
  <r>
    <x v="0"/>
    <x v="15"/>
    <x v="4"/>
    <x v="2"/>
    <n v="2660000"/>
  </r>
  <r>
    <x v="0"/>
    <x v="16"/>
    <x v="4"/>
    <x v="2"/>
    <n v="601000"/>
  </r>
  <r>
    <x v="0"/>
    <x v="17"/>
    <x v="4"/>
    <x v="2"/>
    <n v="1139000"/>
  </r>
  <r>
    <x v="0"/>
    <x v="0"/>
    <x v="5"/>
    <x v="2"/>
    <n v="9700"/>
  </r>
  <r>
    <x v="0"/>
    <x v="1"/>
    <x v="5"/>
    <x v="2"/>
    <n v="13400"/>
  </r>
  <r>
    <x v="0"/>
    <x v="2"/>
    <x v="5"/>
    <x v="2"/>
    <n v="2300"/>
  </r>
  <r>
    <x v="0"/>
    <x v="3"/>
    <x v="5"/>
    <x v="2"/>
    <n v="2100"/>
  </r>
  <r>
    <x v="0"/>
    <x v="4"/>
    <x v="5"/>
    <x v="2"/>
    <n v="8400"/>
  </r>
  <r>
    <x v="0"/>
    <x v="5"/>
    <x v="5"/>
    <x v="2"/>
    <n v="4400"/>
  </r>
  <r>
    <x v="0"/>
    <x v="6"/>
    <x v="5"/>
    <x v="2"/>
    <n v="3000"/>
  </r>
  <r>
    <x v="0"/>
    <x v="7"/>
    <x v="5"/>
    <x v="2"/>
    <n v="10100"/>
  </r>
  <r>
    <x v="0"/>
    <x v="8"/>
    <x v="5"/>
    <x v="2"/>
    <n v="3100"/>
  </r>
  <r>
    <x v="0"/>
    <x v="9"/>
    <x v="5"/>
    <x v="2"/>
    <n v="4600"/>
  </r>
  <r>
    <x v="0"/>
    <x v="10"/>
    <x v="5"/>
    <x v="2"/>
    <n v="10000"/>
  </r>
  <r>
    <x v="0"/>
    <x v="11"/>
    <x v="5"/>
    <x v="2"/>
    <n v="3400"/>
  </r>
  <r>
    <x v="0"/>
    <x v="12"/>
    <x v="5"/>
    <x v="2"/>
    <n v="17100"/>
  </r>
  <r>
    <x v="0"/>
    <x v="13"/>
    <x v="5"/>
    <x v="2"/>
    <n v="1700"/>
  </r>
  <r>
    <x v="0"/>
    <x v="14"/>
    <x v="5"/>
    <x v="2"/>
    <n v="3200"/>
  </r>
  <r>
    <x v="0"/>
    <x v="15"/>
    <x v="5"/>
    <x v="2"/>
    <n v="16900"/>
  </r>
  <r>
    <x v="0"/>
    <x v="16"/>
    <x v="5"/>
    <x v="2"/>
    <n v="5000"/>
  </r>
  <r>
    <x v="0"/>
    <x v="17"/>
    <x v="5"/>
    <x v="2"/>
    <n v="7500"/>
  </r>
  <r>
    <x v="0"/>
    <x v="0"/>
    <x v="6"/>
    <x v="2"/>
    <n v="93.298969072164951"/>
  </r>
  <r>
    <x v="0"/>
    <x v="1"/>
    <x v="6"/>
    <x v="2"/>
    <n v="129.70149253731344"/>
  </r>
  <r>
    <x v="0"/>
    <x v="2"/>
    <x v="6"/>
    <x v="2"/>
    <n v="117.82608695652173"/>
  </r>
  <r>
    <x v="0"/>
    <x v="3"/>
    <x v="6"/>
    <x v="2"/>
    <n v="226.1904761904762"/>
  </r>
  <r>
    <x v="0"/>
    <x v="4"/>
    <x v="6"/>
    <x v="2"/>
    <n v="149.16666666666666"/>
  </r>
  <r>
    <x v="0"/>
    <x v="5"/>
    <x v="6"/>
    <x v="2"/>
    <n v="75.227272727272734"/>
  </r>
  <r>
    <x v="0"/>
    <x v="6"/>
    <x v="6"/>
    <x v="2"/>
    <n v="188.33333333333334"/>
  </r>
  <r>
    <x v="0"/>
    <x v="7"/>
    <x v="6"/>
    <x v="2"/>
    <n v="152.97029702970298"/>
  </r>
  <r>
    <x v="0"/>
    <x v="8"/>
    <x v="6"/>
    <x v="2"/>
    <n v="150.64516129032259"/>
  </r>
  <r>
    <x v="0"/>
    <x v="9"/>
    <x v="6"/>
    <x v="2"/>
    <n v="152.60869565217391"/>
  </r>
  <r>
    <x v="0"/>
    <x v="10"/>
    <x v="6"/>
    <x v="2"/>
    <n v="140.4"/>
  </r>
  <r>
    <x v="0"/>
    <x v="11"/>
    <x v="6"/>
    <x v="2"/>
    <n v="113.52941176470588"/>
  </r>
  <r>
    <x v="0"/>
    <x v="12"/>
    <x v="6"/>
    <x v="2"/>
    <n v="116.72514619883042"/>
  </r>
  <r>
    <x v="0"/>
    <x v="13"/>
    <x v="6"/>
    <x v="2"/>
    <n v="147.05882352941177"/>
  </r>
  <r>
    <x v="0"/>
    <x v="14"/>
    <x v="6"/>
    <x v="2"/>
    <n v="193.4375"/>
  </r>
  <r>
    <x v="0"/>
    <x v="15"/>
    <x v="6"/>
    <x v="2"/>
    <n v="157.39644970414201"/>
  </r>
  <r>
    <x v="0"/>
    <x v="16"/>
    <x v="6"/>
    <x v="2"/>
    <n v="120.2"/>
  </r>
  <r>
    <x v="0"/>
    <x v="17"/>
    <x v="6"/>
    <x v="2"/>
    <n v="151.86666666666667"/>
  </r>
  <r>
    <x v="0"/>
    <x v="18"/>
    <x v="3"/>
    <x v="2"/>
    <n v="0"/>
  </r>
  <r>
    <x v="0"/>
    <x v="18"/>
    <x v="4"/>
    <x v="2"/>
    <n v="0"/>
  </r>
  <r>
    <x v="0"/>
    <x v="0"/>
    <x v="0"/>
    <x v="3"/>
    <n v="1234000"/>
  </r>
  <r>
    <x v="0"/>
    <x v="1"/>
    <x v="0"/>
    <x v="3"/>
    <n v="2418000"/>
  </r>
  <r>
    <x v="0"/>
    <x v="2"/>
    <x v="0"/>
    <x v="3"/>
    <n v="353000"/>
  </r>
  <r>
    <x v="0"/>
    <x v="3"/>
    <x v="0"/>
    <x v="3"/>
    <n v="643000"/>
  </r>
  <r>
    <x v="0"/>
    <x v="4"/>
    <x v="0"/>
    <x v="3"/>
    <n v="1618000"/>
  </r>
  <r>
    <x v="0"/>
    <x v="5"/>
    <x v="0"/>
    <x v="3"/>
    <n v="516000"/>
  </r>
  <r>
    <x v="0"/>
    <x v="6"/>
    <x v="0"/>
    <x v="3"/>
    <n v="674000"/>
  </r>
  <r>
    <x v="0"/>
    <x v="7"/>
    <x v="0"/>
    <x v="3"/>
    <n v="2020000"/>
  </r>
  <r>
    <x v="0"/>
    <x v="8"/>
    <x v="0"/>
    <x v="3"/>
    <n v="551000"/>
  </r>
  <r>
    <x v="0"/>
    <x v="9"/>
    <x v="0"/>
    <x v="3"/>
    <n v="887000"/>
  </r>
  <r>
    <x v="0"/>
    <x v="10"/>
    <x v="0"/>
    <x v="3"/>
    <n v="2007000"/>
  </r>
  <r>
    <x v="0"/>
    <x v="11"/>
    <x v="0"/>
    <x v="3"/>
    <n v="622000"/>
  </r>
  <r>
    <x v="0"/>
    <x v="12"/>
    <x v="0"/>
    <x v="3"/>
    <n v="2626000"/>
  </r>
  <r>
    <x v="0"/>
    <x v="13"/>
    <x v="0"/>
    <x v="3"/>
    <n v="317000"/>
  </r>
  <r>
    <x v="0"/>
    <x v="14"/>
    <x v="0"/>
    <x v="3"/>
    <n v="782000"/>
  </r>
  <r>
    <x v="0"/>
    <x v="15"/>
    <x v="0"/>
    <x v="3"/>
    <n v="3611000"/>
  </r>
  <r>
    <x v="0"/>
    <x v="16"/>
    <x v="0"/>
    <x v="3"/>
    <n v="890000"/>
  </r>
  <r>
    <x v="0"/>
    <x v="17"/>
    <x v="0"/>
    <x v="3"/>
    <n v="1535000"/>
  </r>
  <r>
    <x v="0"/>
    <x v="0"/>
    <x v="1"/>
    <x v="3"/>
    <n v="-613000"/>
  </r>
  <r>
    <x v="0"/>
    <x v="1"/>
    <x v="1"/>
    <x v="3"/>
    <n v="-979000"/>
  </r>
  <r>
    <x v="0"/>
    <x v="2"/>
    <x v="1"/>
    <x v="3"/>
    <n v="-148000"/>
  </r>
  <r>
    <x v="0"/>
    <x v="3"/>
    <x v="1"/>
    <x v="3"/>
    <n v="-174000"/>
  </r>
  <r>
    <x v="0"/>
    <x v="4"/>
    <x v="1"/>
    <x v="3"/>
    <n v="-540000"/>
  </r>
  <r>
    <x v="0"/>
    <x v="5"/>
    <x v="1"/>
    <x v="3"/>
    <n v="-310000"/>
  </r>
  <r>
    <x v="0"/>
    <x v="6"/>
    <x v="1"/>
    <x v="3"/>
    <n v="-158000"/>
  </r>
  <r>
    <x v="0"/>
    <x v="7"/>
    <x v="1"/>
    <x v="3"/>
    <n v="-662000"/>
  </r>
  <r>
    <x v="0"/>
    <x v="8"/>
    <x v="1"/>
    <x v="3"/>
    <n v="-162000"/>
  </r>
  <r>
    <x v="0"/>
    <x v="9"/>
    <x v="1"/>
    <x v="3"/>
    <n v="-276000"/>
  </r>
  <r>
    <x v="0"/>
    <x v="10"/>
    <x v="1"/>
    <x v="3"/>
    <n v="-829000"/>
  </r>
  <r>
    <x v="0"/>
    <x v="11"/>
    <x v="1"/>
    <x v="3"/>
    <n v="-317000"/>
  </r>
  <r>
    <x v="0"/>
    <x v="12"/>
    <x v="1"/>
    <x v="3"/>
    <n v="-1044000"/>
  </r>
  <r>
    <x v="0"/>
    <x v="13"/>
    <x v="1"/>
    <x v="3"/>
    <n v="-113000"/>
  </r>
  <r>
    <x v="0"/>
    <x v="14"/>
    <x v="1"/>
    <x v="3"/>
    <n v="-216000"/>
  </r>
  <r>
    <x v="0"/>
    <x v="15"/>
    <x v="1"/>
    <x v="3"/>
    <n v="-1242000"/>
  </r>
  <r>
    <x v="0"/>
    <x v="16"/>
    <x v="1"/>
    <x v="3"/>
    <n v="-410000"/>
  </r>
  <r>
    <x v="0"/>
    <x v="17"/>
    <x v="1"/>
    <x v="3"/>
    <n v="-537000"/>
  </r>
  <r>
    <x v="0"/>
    <x v="0"/>
    <x v="2"/>
    <x v="3"/>
    <n v="621000"/>
  </r>
  <r>
    <x v="0"/>
    <x v="1"/>
    <x v="2"/>
    <x v="3"/>
    <n v="1439000"/>
  </r>
  <r>
    <x v="0"/>
    <x v="2"/>
    <x v="2"/>
    <x v="3"/>
    <n v="205000"/>
  </r>
  <r>
    <x v="0"/>
    <x v="3"/>
    <x v="2"/>
    <x v="3"/>
    <n v="469000"/>
  </r>
  <r>
    <x v="0"/>
    <x v="4"/>
    <x v="2"/>
    <x v="3"/>
    <n v="1078000"/>
  </r>
  <r>
    <x v="0"/>
    <x v="5"/>
    <x v="2"/>
    <x v="3"/>
    <n v="206000"/>
  </r>
  <r>
    <x v="0"/>
    <x v="6"/>
    <x v="2"/>
    <x v="3"/>
    <n v="516000"/>
  </r>
  <r>
    <x v="0"/>
    <x v="7"/>
    <x v="2"/>
    <x v="3"/>
    <n v="1358000"/>
  </r>
  <r>
    <x v="0"/>
    <x v="8"/>
    <x v="2"/>
    <x v="3"/>
    <n v="389000"/>
  </r>
  <r>
    <x v="0"/>
    <x v="9"/>
    <x v="2"/>
    <x v="3"/>
    <n v="611000"/>
  </r>
  <r>
    <x v="0"/>
    <x v="10"/>
    <x v="2"/>
    <x v="3"/>
    <n v="1178000"/>
  </r>
  <r>
    <x v="0"/>
    <x v="11"/>
    <x v="2"/>
    <x v="3"/>
    <n v="305000"/>
  </r>
  <r>
    <x v="0"/>
    <x v="12"/>
    <x v="2"/>
    <x v="3"/>
    <n v="1582000"/>
  </r>
  <r>
    <x v="0"/>
    <x v="13"/>
    <x v="2"/>
    <x v="3"/>
    <n v="204000"/>
  </r>
  <r>
    <x v="0"/>
    <x v="14"/>
    <x v="2"/>
    <x v="3"/>
    <n v="566000"/>
  </r>
  <r>
    <x v="0"/>
    <x v="15"/>
    <x v="2"/>
    <x v="3"/>
    <n v="2369000"/>
  </r>
  <r>
    <x v="0"/>
    <x v="16"/>
    <x v="2"/>
    <x v="3"/>
    <n v="480000"/>
  </r>
  <r>
    <x v="0"/>
    <x v="17"/>
    <x v="2"/>
    <x v="3"/>
    <n v="998000"/>
  </r>
  <r>
    <x v="0"/>
    <x v="0"/>
    <x v="3"/>
    <x v="3"/>
    <n v="338000"/>
  </r>
  <r>
    <x v="0"/>
    <x v="1"/>
    <x v="3"/>
    <x v="3"/>
    <n v="469000"/>
  </r>
  <r>
    <x v="0"/>
    <x v="2"/>
    <x v="3"/>
    <x v="3"/>
    <n v="80000"/>
  </r>
  <r>
    <x v="0"/>
    <x v="3"/>
    <x v="3"/>
    <x v="3"/>
    <n v="77000"/>
  </r>
  <r>
    <x v="0"/>
    <x v="4"/>
    <x v="3"/>
    <x v="3"/>
    <n v="295000"/>
  </r>
  <r>
    <x v="0"/>
    <x v="5"/>
    <x v="3"/>
    <x v="3"/>
    <n v="157000"/>
  </r>
  <r>
    <x v="0"/>
    <x v="6"/>
    <x v="3"/>
    <x v="3"/>
    <n v="107000"/>
  </r>
  <r>
    <x v="0"/>
    <x v="7"/>
    <x v="3"/>
    <x v="3"/>
    <n v="358000"/>
  </r>
  <r>
    <x v="0"/>
    <x v="8"/>
    <x v="3"/>
    <x v="3"/>
    <n v="107000"/>
  </r>
  <r>
    <x v="0"/>
    <x v="9"/>
    <x v="3"/>
    <x v="3"/>
    <n v="161000"/>
  </r>
  <r>
    <x v="0"/>
    <x v="10"/>
    <x v="3"/>
    <x v="3"/>
    <n v="355000"/>
  </r>
  <r>
    <x v="0"/>
    <x v="11"/>
    <x v="3"/>
    <x v="3"/>
    <n v="121000"/>
  </r>
  <r>
    <x v="0"/>
    <x v="12"/>
    <x v="3"/>
    <x v="3"/>
    <n v="603000"/>
  </r>
  <r>
    <x v="0"/>
    <x v="13"/>
    <x v="3"/>
    <x v="3"/>
    <n v="57000"/>
  </r>
  <r>
    <x v="0"/>
    <x v="14"/>
    <x v="3"/>
    <x v="3"/>
    <n v="114000"/>
  </r>
  <r>
    <x v="0"/>
    <x v="15"/>
    <x v="3"/>
    <x v="3"/>
    <n v="603000"/>
  </r>
  <r>
    <x v="0"/>
    <x v="16"/>
    <x v="3"/>
    <x v="3"/>
    <n v="177000"/>
  </r>
  <r>
    <x v="0"/>
    <x v="17"/>
    <x v="3"/>
    <x v="3"/>
    <n v="261000"/>
  </r>
  <r>
    <x v="0"/>
    <x v="0"/>
    <x v="4"/>
    <x v="3"/>
    <n v="959000"/>
  </r>
  <r>
    <x v="0"/>
    <x v="1"/>
    <x v="4"/>
    <x v="3"/>
    <n v="1908000"/>
  </r>
  <r>
    <x v="0"/>
    <x v="2"/>
    <x v="4"/>
    <x v="3"/>
    <n v="285000"/>
  </r>
  <r>
    <x v="0"/>
    <x v="3"/>
    <x v="4"/>
    <x v="3"/>
    <n v="546000"/>
  </r>
  <r>
    <x v="0"/>
    <x v="4"/>
    <x v="4"/>
    <x v="3"/>
    <n v="1373000"/>
  </r>
  <r>
    <x v="0"/>
    <x v="5"/>
    <x v="4"/>
    <x v="3"/>
    <n v="363000"/>
  </r>
  <r>
    <x v="0"/>
    <x v="6"/>
    <x v="4"/>
    <x v="3"/>
    <n v="623000"/>
  </r>
  <r>
    <x v="0"/>
    <x v="7"/>
    <x v="4"/>
    <x v="3"/>
    <n v="1716000"/>
  </r>
  <r>
    <x v="0"/>
    <x v="8"/>
    <x v="4"/>
    <x v="3"/>
    <n v="496000"/>
  </r>
  <r>
    <x v="0"/>
    <x v="9"/>
    <x v="4"/>
    <x v="3"/>
    <n v="772000"/>
  </r>
  <r>
    <x v="0"/>
    <x v="10"/>
    <x v="4"/>
    <x v="3"/>
    <n v="1533000"/>
  </r>
  <r>
    <x v="0"/>
    <x v="11"/>
    <x v="4"/>
    <x v="3"/>
    <n v="426000"/>
  </r>
  <r>
    <x v="0"/>
    <x v="12"/>
    <x v="4"/>
    <x v="3"/>
    <n v="2185000"/>
  </r>
  <r>
    <x v="0"/>
    <x v="13"/>
    <x v="4"/>
    <x v="3"/>
    <n v="261000"/>
  </r>
  <r>
    <x v="0"/>
    <x v="14"/>
    <x v="4"/>
    <x v="3"/>
    <n v="680000"/>
  </r>
  <r>
    <x v="0"/>
    <x v="15"/>
    <x v="4"/>
    <x v="3"/>
    <n v="2972000"/>
  </r>
  <r>
    <x v="0"/>
    <x v="16"/>
    <x v="4"/>
    <x v="3"/>
    <n v="657000"/>
  </r>
  <r>
    <x v="0"/>
    <x v="17"/>
    <x v="4"/>
    <x v="3"/>
    <n v="1259000"/>
  </r>
  <r>
    <x v="0"/>
    <x v="0"/>
    <x v="5"/>
    <x v="3"/>
    <n v="10100"/>
  </r>
  <r>
    <x v="0"/>
    <x v="1"/>
    <x v="5"/>
    <x v="3"/>
    <n v="14000"/>
  </r>
  <r>
    <x v="0"/>
    <x v="2"/>
    <x v="5"/>
    <x v="3"/>
    <n v="2400"/>
  </r>
  <r>
    <x v="0"/>
    <x v="3"/>
    <x v="5"/>
    <x v="3"/>
    <n v="2300"/>
  </r>
  <r>
    <x v="0"/>
    <x v="4"/>
    <x v="5"/>
    <x v="3"/>
    <n v="8800"/>
  </r>
  <r>
    <x v="0"/>
    <x v="5"/>
    <x v="5"/>
    <x v="3"/>
    <n v="4700"/>
  </r>
  <r>
    <x v="0"/>
    <x v="6"/>
    <x v="5"/>
    <x v="3"/>
    <n v="3200"/>
  </r>
  <r>
    <x v="0"/>
    <x v="7"/>
    <x v="5"/>
    <x v="3"/>
    <n v="10700"/>
  </r>
  <r>
    <x v="0"/>
    <x v="8"/>
    <x v="5"/>
    <x v="3"/>
    <n v="3200"/>
  </r>
  <r>
    <x v="0"/>
    <x v="9"/>
    <x v="5"/>
    <x v="3"/>
    <n v="4800"/>
  </r>
  <r>
    <x v="0"/>
    <x v="10"/>
    <x v="5"/>
    <x v="3"/>
    <n v="10600"/>
  </r>
  <r>
    <x v="0"/>
    <x v="11"/>
    <x v="5"/>
    <x v="3"/>
    <n v="3600"/>
  </r>
  <r>
    <x v="0"/>
    <x v="12"/>
    <x v="5"/>
    <x v="3"/>
    <n v="18000"/>
  </r>
  <r>
    <x v="0"/>
    <x v="13"/>
    <x v="5"/>
    <x v="3"/>
    <n v="1700"/>
  </r>
  <r>
    <x v="0"/>
    <x v="14"/>
    <x v="5"/>
    <x v="3"/>
    <n v="3400"/>
  </r>
  <r>
    <x v="0"/>
    <x v="15"/>
    <x v="5"/>
    <x v="3"/>
    <n v="18000"/>
  </r>
  <r>
    <x v="0"/>
    <x v="16"/>
    <x v="5"/>
    <x v="3"/>
    <n v="5300"/>
  </r>
  <r>
    <x v="0"/>
    <x v="17"/>
    <x v="5"/>
    <x v="3"/>
    <n v="7800"/>
  </r>
  <r>
    <x v="0"/>
    <x v="0"/>
    <x v="6"/>
    <x v="3"/>
    <n v="94.950495049504951"/>
  </r>
  <r>
    <x v="0"/>
    <x v="1"/>
    <x v="6"/>
    <x v="3"/>
    <n v="136.28571428571428"/>
  </r>
  <r>
    <x v="0"/>
    <x v="2"/>
    <x v="6"/>
    <x v="3"/>
    <n v="118.75"/>
  </r>
  <r>
    <x v="0"/>
    <x v="3"/>
    <x v="6"/>
    <x v="3"/>
    <n v="237.39130434782609"/>
  </r>
  <r>
    <x v="0"/>
    <x v="4"/>
    <x v="6"/>
    <x v="3"/>
    <n v="156.02272727272728"/>
  </r>
  <r>
    <x v="0"/>
    <x v="5"/>
    <x v="6"/>
    <x v="3"/>
    <n v="77.234042553191486"/>
  </r>
  <r>
    <x v="0"/>
    <x v="6"/>
    <x v="6"/>
    <x v="3"/>
    <n v="194.6875"/>
  </r>
  <r>
    <x v="0"/>
    <x v="7"/>
    <x v="6"/>
    <x v="3"/>
    <n v="160.37383177570092"/>
  </r>
  <r>
    <x v="0"/>
    <x v="8"/>
    <x v="6"/>
    <x v="3"/>
    <n v="155"/>
  </r>
  <r>
    <x v="0"/>
    <x v="9"/>
    <x v="6"/>
    <x v="3"/>
    <n v="160.83333333333334"/>
  </r>
  <r>
    <x v="0"/>
    <x v="10"/>
    <x v="6"/>
    <x v="3"/>
    <n v="144.62264150943398"/>
  </r>
  <r>
    <x v="0"/>
    <x v="11"/>
    <x v="6"/>
    <x v="3"/>
    <n v="118.33333333333333"/>
  </r>
  <r>
    <x v="0"/>
    <x v="12"/>
    <x v="6"/>
    <x v="3"/>
    <n v="121.38888888888889"/>
  </r>
  <r>
    <x v="0"/>
    <x v="13"/>
    <x v="6"/>
    <x v="3"/>
    <n v="153.52941176470588"/>
  </r>
  <r>
    <x v="0"/>
    <x v="14"/>
    <x v="6"/>
    <x v="3"/>
    <n v="200"/>
  </r>
  <r>
    <x v="0"/>
    <x v="15"/>
    <x v="6"/>
    <x v="3"/>
    <n v="165.11111111111111"/>
  </r>
  <r>
    <x v="0"/>
    <x v="16"/>
    <x v="6"/>
    <x v="3"/>
    <n v="123.9622641509434"/>
  </r>
  <r>
    <x v="0"/>
    <x v="17"/>
    <x v="6"/>
    <x v="3"/>
    <n v="161.41025641025641"/>
  </r>
  <r>
    <x v="0"/>
    <x v="18"/>
    <x v="3"/>
    <x v="3"/>
    <m/>
  </r>
  <r>
    <x v="0"/>
    <x v="18"/>
    <x v="4"/>
    <x v="3"/>
    <m/>
  </r>
  <r>
    <x v="1"/>
    <x v="0"/>
    <x v="0"/>
    <x v="0"/>
    <n v="190000"/>
  </r>
  <r>
    <x v="1"/>
    <x v="1"/>
    <x v="0"/>
    <x v="0"/>
    <n v="0"/>
  </r>
  <r>
    <x v="1"/>
    <x v="2"/>
    <x v="0"/>
    <x v="0"/>
    <n v="42000"/>
  </r>
  <r>
    <x v="1"/>
    <x v="3"/>
    <x v="0"/>
    <x v="0"/>
    <n v="28000"/>
  </r>
  <r>
    <x v="1"/>
    <x v="4"/>
    <x v="0"/>
    <x v="0"/>
    <n v="84000"/>
  </r>
  <r>
    <x v="1"/>
    <x v="5"/>
    <x v="0"/>
    <x v="0"/>
    <n v="42000"/>
  </r>
  <r>
    <x v="1"/>
    <x v="6"/>
    <x v="0"/>
    <x v="0"/>
    <n v="174000"/>
  </r>
  <r>
    <x v="1"/>
    <x v="7"/>
    <x v="0"/>
    <x v="0"/>
    <n v="234000"/>
  </r>
  <r>
    <x v="1"/>
    <x v="8"/>
    <x v="0"/>
    <x v="0"/>
    <n v="28000"/>
  </r>
  <r>
    <x v="1"/>
    <x v="9"/>
    <x v="0"/>
    <x v="0"/>
    <n v="56000"/>
  </r>
  <r>
    <x v="1"/>
    <x v="10"/>
    <x v="0"/>
    <x v="0"/>
    <n v="196000"/>
  </r>
  <r>
    <x v="1"/>
    <x v="11"/>
    <x v="0"/>
    <x v="0"/>
    <n v="189000"/>
  </r>
  <r>
    <x v="1"/>
    <x v="12"/>
    <x v="0"/>
    <x v="0"/>
    <n v="347000"/>
  </r>
  <r>
    <x v="1"/>
    <x v="13"/>
    <x v="0"/>
    <x v="0"/>
    <n v="15000"/>
  </r>
  <r>
    <x v="1"/>
    <x v="14"/>
    <x v="0"/>
    <x v="0"/>
    <n v="0"/>
  </r>
  <r>
    <x v="1"/>
    <x v="15"/>
    <x v="0"/>
    <x v="0"/>
    <n v="210000"/>
  </r>
  <r>
    <x v="1"/>
    <x v="16"/>
    <x v="0"/>
    <x v="0"/>
    <n v="42000"/>
  </r>
  <r>
    <x v="1"/>
    <x v="17"/>
    <x v="0"/>
    <x v="0"/>
    <n v="126000"/>
  </r>
  <r>
    <x v="1"/>
    <x v="0"/>
    <x v="1"/>
    <x v="0"/>
    <n v="-39000"/>
  </r>
  <r>
    <x v="1"/>
    <x v="1"/>
    <x v="1"/>
    <x v="0"/>
    <n v="0"/>
  </r>
  <r>
    <x v="1"/>
    <x v="2"/>
    <x v="1"/>
    <x v="0"/>
    <n v="-9000"/>
  </r>
  <r>
    <x v="1"/>
    <x v="3"/>
    <x v="1"/>
    <x v="0"/>
    <n v="-6000"/>
  </r>
  <r>
    <x v="1"/>
    <x v="4"/>
    <x v="1"/>
    <x v="0"/>
    <n v="-17000"/>
  </r>
  <r>
    <x v="1"/>
    <x v="5"/>
    <x v="1"/>
    <x v="0"/>
    <n v="-9000"/>
  </r>
  <r>
    <x v="1"/>
    <x v="6"/>
    <x v="1"/>
    <x v="0"/>
    <n v="-20000"/>
  </r>
  <r>
    <x v="1"/>
    <x v="7"/>
    <x v="1"/>
    <x v="0"/>
    <n v="-35000"/>
  </r>
  <r>
    <x v="1"/>
    <x v="8"/>
    <x v="1"/>
    <x v="0"/>
    <n v="-6000"/>
  </r>
  <r>
    <x v="1"/>
    <x v="9"/>
    <x v="1"/>
    <x v="0"/>
    <n v="-11000"/>
  </r>
  <r>
    <x v="1"/>
    <x v="10"/>
    <x v="1"/>
    <x v="0"/>
    <n v="-41000"/>
  </r>
  <r>
    <x v="1"/>
    <x v="11"/>
    <x v="1"/>
    <x v="0"/>
    <n v="-33000"/>
  </r>
  <r>
    <x v="1"/>
    <x v="12"/>
    <x v="1"/>
    <x v="0"/>
    <n v="-56000"/>
  </r>
  <r>
    <x v="1"/>
    <x v="13"/>
    <x v="1"/>
    <x v="0"/>
    <n v="-3000"/>
  </r>
  <r>
    <x v="1"/>
    <x v="14"/>
    <x v="1"/>
    <x v="0"/>
    <n v="0"/>
  </r>
  <r>
    <x v="1"/>
    <x v="15"/>
    <x v="1"/>
    <x v="0"/>
    <n v="-44000"/>
  </r>
  <r>
    <x v="1"/>
    <x v="16"/>
    <x v="1"/>
    <x v="0"/>
    <n v="-9000"/>
  </r>
  <r>
    <x v="1"/>
    <x v="17"/>
    <x v="1"/>
    <x v="0"/>
    <n v="-26000"/>
  </r>
  <r>
    <x v="1"/>
    <x v="0"/>
    <x v="2"/>
    <x v="0"/>
    <n v="151000"/>
  </r>
  <r>
    <x v="1"/>
    <x v="1"/>
    <x v="2"/>
    <x v="0"/>
    <n v="0"/>
  </r>
  <r>
    <x v="1"/>
    <x v="2"/>
    <x v="2"/>
    <x v="0"/>
    <n v="33000"/>
  </r>
  <r>
    <x v="1"/>
    <x v="3"/>
    <x v="2"/>
    <x v="0"/>
    <n v="22000"/>
  </r>
  <r>
    <x v="1"/>
    <x v="4"/>
    <x v="2"/>
    <x v="0"/>
    <n v="67000"/>
  </r>
  <r>
    <x v="1"/>
    <x v="5"/>
    <x v="2"/>
    <x v="0"/>
    <n v="33000"/>
  </r>
  <r>
    <x v="1"/>
    <x v="6"/>
    <x v="2"/>
    <x v="0"/>
    <n v="154000"/>
  </r>
  <r>
    <x v="1"/>
    <x v="7"/>
    <x v="2"/>
    <x v="0"/>
    <n v="199000"/>
  </r>
  <r>
    <x v="1"/>
    <x v="8"/>
    <x v="2"/>
    <x v="0"/>
    <n v="22000"/>
  </r>
  <r>
    <x v="1"/>
    <x v="9"/>
    <x v="2"/>
    <x v="0"/>
    <n v="45000"/>
  </r>
  <r>
    <x v="1"/>
    <x v="10"/>
    <x v="2"/>
    <x v="0"/>
    <n v="155000"/>
  </r>
  <r>
    <x v="1"/>
    <x v="11"/>
    <x v="2"/>
    <x v="0"/>
    <n v="156000"/>
  </r>
  <r>
    <x v="1"/>
    <x v="12"/>
    <x v="2"/>
    <x v="0"/>
    <n v="291000"/>
  </r>
  <r>
    <x v="1"/>
    <x v="13"/>
    <x v="2"/>
    <x v="0"/>
    <n v="12000"/>
  </r>
  <r>
    <x v="1"/>
    <x v="14"/>
    <x v="2"/>
    <x v="0"/>
    <n v="0"/>
  </r>
  <r>
    <x v="1"/>
    <x v="15"/>
    <x v="2"/>
    <x v="0"/>
    <n v="166000"/>
  </r>
  <r>
    <x v="1"/>
    <x v="16"/>
    <x v="2"/>
    <x v="0"/>
    <n v="33000"/>
  </r>
  <r>
    <x v="1"/>
    <x v="17"/>
    <x v="2"/>
    <x v="0"/>
    <n v="100000"/>
  </r>
  <r>
    <x v="1"/>
    <x v="0"/>
    <x v="3"/>
    <x v="0"/>
    <n v="45000"/>
  </r>
  <r>
    <x v="1"/>
    <x v="1"/>
    <x v="3"/>
    <x v="0"/>
    <n v="0"/>
  </r>
  <r>
    <x v="1"/>
    <x v="2"/>
    <x v="3"/>
    <x v="0"/>
    <n v="10000"/>
  </r>
  <r>
    <x v="1"/>
    <x v="3"/>
    <x v="3"/>
    <x v="0"/>
    <n v="6000"/>
  </r>
  <r>
    <x v="1"/>
    <x v="4"/>
    <x v="3"/>
    <x v="0"/>
    <n v="19000"/>
  </r>
  <r>
    <x v="1"/>
    <x v="5"/>
    <x v="3"/>
    <x v="0"/>
    <n v="10000"/>
  </r>
  <r>
    <x v="1"/>
    <x v="6"/>
    <x v="3"/>
    <x v="0"/>
    <n v="26000"/>
  </r>
  <r>
    <x v="1"/>
    <x v="7"/>
    <x v="3"/>
    <x v="0"/>
    <n v="48000"/>
  </r>
  <r>
    <x v="1"/>
    <x v="8"/>
    <x v="3"/>
    <x v="0"/>
    <n v="6000"/>
  </r>
  <r>
    <x v="1"/>
    <x v="9"/>
    <x v="3"/>
    <x v="0"/>
    <n v="13000"/>
  </r>
  <r>
    <x v="1"/>
    <x v="10"/>
    <x v="3"/>
    <x v="0"/>
    <n v="45000"/>
  </r>
  <r>
    <x v="1"/>
    <x v="11"/>
    <x v="3"/>
    <x v="0"/>
    <n v="35000"/>
  </r>
  <r>
    <x v="1"/>
    <x v="12"/>
    <x v="3"/>
    <x v="0"/>
    <n v="77000"/>
  </r>
  <r>
    <x v="1"/>
    <x v="13"/>
    <x v="3"/>
    <x v="0"/>
    <n v="3000"/>
  </r>
  <r>
    <x v="1"/>
    <x v="14"/>
    <x v="3"/>
    <x v="0"/>
    <n v="0"/>
  </r>
  <r>
    <x v="1"/>
    <x v="15"/>
    <x v="3"/>
    <x v="0"/>
    <n v="48000"/>
  </r>
  <r>
    <x v="1"/>
    <x v="16"/>
    <x v="3"/>
    <x v="0"/>
    <n v="10000"/>
  </r>
  <r>
    <x v="1"/>
    <x v="17"/>
    <x v="3"/>
    <x v="0"/>
    <n v="29000"/>
  </r>
  <r>
    <x v="1"/>
    <x v="0"/>
    <x v="4"/>
    <x v="0"/>
    <n v="196000"/>
  </r>
  <r>
    <x v="1"/>
    <x v="1"/>
    <x v="4"/>
    <x v="0"/>
    <n v="0"/>
  </r>
  <r>
    <x v="1"/>
    <x v="2"/>
    <x v="4"/>
    <x v="0"/>
    <n v="43000"/>
  </r>
  <r>
    <x v="1"/>
    <x v="3"/>
    <x v="4"/>
    <x v="0"/>
    <n v="28000"/>
  </r>
  <r>
    <x v="1"/>
    <x v="4"/>
    <x v="4"/>
    <x v="0"/>
    <n v="86000"/>
  </r>
  <r>
    <x v="1"/>
    <x v="5"/>
    <x v="4"/>
    <x v="0"/>
    <n v="43000"/>
  </r>
  <r>
    <x v="1"/>
    <x v="6"/>
    <x v="4"/>
    <x v="0"/>
    <n v="180000"/>
  </r>
  <r>
    <x v="1"/>
    <x v="7"/>
    <x v="4"/>
    <x v="0"/>
    <n v="247000"/>
  </r>
  <r>
    <x v="1"/>
    <x v="8"/>
    <x v="4"/>
    <x v="0"/>
    <n v="28000"/>
  </r>
  <r>
    <x v="1"/>
    <x v="9"/>
    <x v="4"/>
    <x v="0"/>
    <n v="58000"/>
  </r>
  <r>
    <x v="1"/>
    <x v="10"/>
    <x v="4"/>
    <x v="0"/>
    <n v="200000"/>
  </r>
  <r>
    <x v="1"/>
    <x v="11"/>
    <x v="4"/>
    <x v="0"/>
    <n v="191000"/>
  </r>
  <r>
    <x v="1"/>
    <x v="12"/>
    <x v="4"/>
    <x v="0"/>
    <n v="368000"/>
  </r>
  <r>
    <x v="1"/>
    <x v="13"/>
    <x v="4"/>
    <x v="0"/>
    <n v="15000"/>
  </r>
  <r>
    <x v="1"/>
    <x v="14"/>
    <x v="4"/>
    <x v="0"/>
    <n v="0"/>
  </r>
  <r>
    <x v="1"/>
    <x v="15"/>
    <x v="4"/>
    <x v="0"/>
    <n v="214000"/>
  </r>
  <r>
    <x v="1"/>
    <x v="16"/>
    <x v="4"/>
    <x v="0"/>
    <n v="43000"/>
  </r>
  <r>
    <x v="1"/>
    <x v="17"/>
    <x v="4"/>
    <x v="0"/>
    <n v="129000"/>
  </r>
  <r>
    <x v="1"/>
    <x v="0"/>
    <x v="5"/>
    <x v="0"/>
    <n v="1400"/>
  </r>
  <r>
    <x v="1"/>
    <x v="1"/>
    <x v="5"/>
    <x v="0"/>
    <n v="0"/>
  </r>
  <r>
    <x v="1"/>
    <x v="2"/>
    <x v="5"/>
    <x v="0"/>
    <n v="300"/>
  </r>
  <r>
    <x v="1"/>
    <x v="3"/>
    <x v="5"/>
    <x v="0"/>
    <n v="200"/>
  </r>
  <r>
    <x v="1"/>
    <x v="4"/>
    <x v="5"/>
    <x v="0"/>
    <n v="600"/>
  </r>
  <r>
    <x v="1"/>
    <x v="5"/>
    <x v="5"/>
    <x v="0"/>
    <n v="300"/>
  </r>
  <r>
    <x v="1"/>
    <x v="6"/>
    <x v="5"/>
    <x v="0"/>
    <n v="800"/>
  </r>
  <r>
    <x v="1"/>
    <x v="7"/>
    <x v="5"/>
    <x v="0"/>
    <n v="1500"/>
  </r>
  <r>
    <x v="1"/>
    <x v="8"/>
    <x v="5"/>
    <x v="0"/>
    <n v="200"/>
  </r>
  <r>
    <x v="1"/>
    <x v="9"/>
    <x v="5"/>
    <x v="0"/>
    <n v="400"/>
  </r>
  <r>
    <x v="1"/>
    <x v="10"/>
    <x v="5"/>
    <x v="0"/>
    <n v="1400"/>
  </r>
  <r>
    <x v="1"/>
    <x v="11"/>
    <x v="5"/>
    <x v="0"/>
    <n v="1100"/>
  </r>
  <r>
    <x v="1"/>
    <x v="12"/>
    <x v="5"/>
    <x v="0"/>
    <n v="2400"/>
  </r>
  <r>
    <x v="1"/>
    <x v="13"/>
    <x v="5"/>
    <x v="0"/>
    <n v="100"/>
  </r>
  <r>
    <x v="1"/>
    <x v="14"/>
    <x v="5"/>
    <x v="0"/>
    <n v="0"/>
  </r>
  <r>
    <x v="1"/>
    <x v="15"/>
    <x v="5"/>
    <x v="0"/>
    <n v="1500"/>
  </r>
  <r>
    <x v="1"/>
    <x v="16"/>
    <x v="5"/>
    <x v="0"/>
    <n v="300"/>
  </r>
  <r>
    <x v="1"/>
    <x v="17"/>
    <x v="5"/>
    <x v="0"/>
    <n v="900"/>
  </r>
  <r>
    <x v="1"/>
    <x v="0"/>
    <x v="6"/>
    <x v="0"/>
    <n v="140"/>
  </r>
  <r>
    <x v="1"/>
    <x v="1"/>
    <x v="6"/>
    <x v="0"/>
    <m/>
  </r>
  <r>
    <x v="1"/>
    <x v="2"/>
    <x v="6"/>
    <x v="0"/>
    <n v="143"/>
  </r>
  <r>
    <x v="1"/>
    <x v="3"/>
    <x v="6"/>
    <x v="0"/>
    <n v="140"/>
  </r>
  <r>
    <x v="1"/>
    <x v="4"/>
    <x v="6"/>
    <x v="0"/>
    <n v="143"/>
  </r>
  <r>
    <x v="1"/>
    <x v="5"/>
    <x v="6"/>
    <x v="0"/>
    <n v="143"/>
  </r>
  <r>
    <x v="1"/>
    <x v="6"/>
    <x v="6"/>
    <x v="0"/>
    <n v="225"/>
  </r>
  <r>
    <x v="1"/>
    <x v="7"/>
    <x v="6"/>
    <x v="0"/>
    <n v="165"/>
  </r>
  <r>
    <x v="1"/>
    <x v="8"/>
    <x v="6"/>
    <x v="0"/>
    <n v="140"/>
  </r>
  <r>
    <x v="1"/>
    <x v="9"/>
    <x v="6"/>
    <x v="0"/>
    <n v="145"/>
  </r>
  <r>
    <x v="1"/>
    <x v="10"/>
    <x v="6"/>
    <x v="0"/>
    <n v="143"/>
  </r>
  <r>
    <x v="1"/>
    <x v="11"/>
    <x v="6"/>
    <x v="0"/>
    <n v="174"/>
  </r>
  <r>
    <x v="1"/>
    <x v="12"/>
    <x v="6"/>
    <x v="0"/>
    <n v="153"/>
  </r>
  <r>
    <x v="1"/>
    <x v="13"/>
    <x v="6"/>
    <x v="0"/>
    <n v="150"/>
  </r>
  <r>
    <x v="1"/>
    <x v="14"/>
    <x v="6"/>
    <x v="0"/>
    <m/>
  </r>
  <r>
    <x v="1"/>
    <x v="15"/>
    <x v="6"/>
    <x v="0"/>
    <n v="143"/>
  </r>
  <r>
    <x v="1"/>
    <x v="16"/>
    <x v="6"/>
    <x v="0"/>
    <n v="143"/>
  </r>
  <r>
    <x v="1"/>
    <x v="17"/>
    <x v="6"/>
    <x v="0"/>
    <n v="143"/>
  </r>
  <r>
    <x v="1"/>
    <x v="0"/>
    <x v="0"/>
    <x v="1"/>
    <n v="171730.17"/>
  </r>
  <r>
    <x v="1"/>
    <x v="1"/>
    <x v="0"/>
    <x v="1"/>
    <n v="83909.84"/>
  </r>
  <r>
    <x v="1"/>
    <x v="2"/>
    <x v="0"/>
    <x v="1"/>
    <n v="24990.97"/>
  </r>
  <r>
    <x v="1"/>
    <x v="3"/>
    <x v="0"/>
    <x v="1"/>
    <n v="57867.16"/>
  </r>
  <r>
    <x v="1"/>
    <x v="4"/>
    <x v="0"/>
    <x v="1"/>
    <n v="302029.84999999998"/>
  </r>
  <r>
    <x v="1"/>
    <x v="5"/>
    <x v="0"/>
    <x v="1"/>
    <n v="19694.080000000002"/>
  </r>
  <r>
    <x v="1"/>
    <x v="6"/>
    <x v="0"/>
    <x v="1"/>
    <n v="155995.57999999999"/>
  </r>
  <r>
    <x v="1"/>
    <x v="7"/>
    <x v="0"/>
    <x v="1"/>
    <n v="231438.1"/>
  </r>
  <r>
    <x v="1"/>
    <x v="8"/>
    <x v="0"/>
    <x v="1"/>
    <n v="83540.259999999995"/>
  </r>
  <r>
    <x v="1"/>
    <x v="9"/>
    <x v="0"/>
    <x v="1"/>
    <n v="62603.28"/>
  </r>
  <r>
    <x v="1"/>
    <x v="10"/>
    <x v="0"/>
    <x v="1"/>
    <n v="100926.5"/>
  </r>
  <r>
    <x v="1"/>
    <x v="11"/>
    <x v="0"/>
    <x v="1"/>
    <n v="126008.01"/>
  </r>
  <r>
    <x v="1"/>
    <x v="12"/>
    <x v="0"/>
    <x v="1"/>
    <n v="374668.24"/>
  </r>
  <r>
    <x v="1"/>
    <x v="13"/>
    <x v="0"/>
    <x v="1"/>
    <n v="73023.22"/>
  </r>
  <r>
    <x v="1"/>
    <x v="14"/>
    <x v="0"/>
    <x v="1"/>
    <n v="1604.59"/>
  </r>
  <r>
    <x v="1"/>
    <x v="15"/>
    <x v="0"/>
    <x v="1"/>
    <n v="174572.51"/>
  </r>
  <r>
    <x v="1"/>
    <x v="16"/>
    <x v="0"/>
    <x v="1"/>
    <n v="55776.87"/>
  </r>
  <r>
    <x v="1"/>
    <x v="17"/>
    <x v="0"/>
    <x v="1"/>
    <n v="17817.48"/>
  </r>
  <r>
    <x v="1"/>
    <x v="0"/>
    <x v="1"/>
    <x v="1"/>
    <n v="-33722"/>
  </r>
  <r>
    <x v="1"/>
    <x v="1"/>
    <x v="1"/>
    <x v="1"/>
    <n v="-19340"/>
  </r>
  <r>
    <x v="1"/>
    <x v="2"/>
    <x v="1"/>
    <x v="1"/>
    <n v="-5611"/>
  </r>
  <r>
    <x v="1"/>
    <x v="3"/>
    <x v="1"/>
    <x v="1"/>
    <n v="-12894"/>
  </r>
  <r>
    <x v="1"/>
    <x v="4"/>
    <x v="1"/>
    <x v="1"/>
    <n v="-68853"/>
  </r>
  <r>
    <x v="1"/>
    <x v="5"/>
    <x v="1"/>
    <x v="1"/>
    <n v="-4923"/>
  </r>
  <r>
    <x v="1"/>
    <x v="6"/>
    <x v="1"/>
    <x v="1"/>
    <n v="-24082"/>
  </r>
  <r>
    <x v="1"/>
    <x v="7"/>
    <x v="1"/>
    <x v="1"/>
    <n v="-42406"/>
  </r>
  <r>
    <x v="1"/>
    <x v="8"/>
    <x v="1"/>
    <x v="1"/>
    <n v="-19971"/>
  </r>
  <r>
    <x v="1"/>
    <x v="9"/>
    <x v="1"/>
    <x v="1"/>
    <n v="-14075"/>
  </r>
  <r>
    <x v="1"/>
    <x v="10"/>
    <x v="1"/>
    <x v="1"/>
    <n v="-21479"/>
  </r>
  <r>
    <x v="1"/>
    <x v="11"/>
    <x v="1"/>
    <x v="1"/>
    <n v="-24313"/>
  </r>
  <r>
    <x v="1"/>
    <x v="12"/>
    <x v="1"/>
    <x v="1"/>
    <n v="-73733"/>
  </r>
  <r>
    <x v="1"/>
    <x v="13"/>
    <x v="1"/>
    <x v="1"/>
    <n v="-15440"/>
  </r>
  <r>
    <x v="1"/>
    <x v="14"/>
    <x v="1"/>
    <x v="1"/>
    <n v="-316"/>
  </r>
  <r>
    <x v="1"/>
    <x v="15"/>
    <x v="1"/>
    <x v="1"/>
    <n v="-41299"/>
  </r>
  <r>
    <x v="1"/>
    <x v="16"/>
    <x v="1"/>
    <x v="1"/>
    <n v="-12848"/>
  </r>
  <r>
    <x v="1"/>
    <x v="17"/>
    <x v="1"/>
    <x v="1"/>
    <n v="-4297"/>
  </r>
  <r>
    <x v="1"/>
    <x v="0"/>
    <x v="2"/>
    <x v="1"/>
    <n v="138008.17000000001"/>
  </r>
  <r>
    <x v="1"/>
    <x v="1"/>
    <x v="2"/>
    <x v="1"/>
    <n v="64569.84"/>
  </r>
  <r>
    <x v="1"/>
    <x v="2"/>
    <x v="2"/>
    <x v="1"/>
    <n v="19379.97"/>
  </r>
  <r>
    <x v="1"/>
    <x v="3"/>
    <x v="2"/>
    <x v="1"/>
    <n v="44973.16"/>
  </r>
  <r>
    <x v="1"/>
    <x v="4"/>
    <x v="2"/>
    <x v="1"/>
    <n v="233176.84999999998"/>
  </r>
  <r>
    <x v="1"/>
    <x v="5"/>
    <x v="2"/>
    <x v="1"/>
    <n v="14771.080000000002"/>
  </r>
  <r>
    <x v="1"/>
    <x v="6"/>
    <x v="2"/>
    <x v="1"/>
    <n v="131913.57999999999"/>
  </r>
  <r>
    <x v="1"/>
    <x v="7"/>
    <x v="2"/>
    <x v="1"/>
    <n v="189032.1"/>
  </r>
  <r>
    <x v="1"/>
    <x v="8"/>
    <x v="2"/>
    <x v="1"/>
    <n v="63569.259999999995"/>
  </r>
  <r>
    <x v="1"/>
    <x v="9"/>
    <x v="2"/>
    <x v="1"/>
    <n v="48528.28"/>
  </r>
  <r>
    <x v="1"/>
    <x v="10"/>
    <x v="2"/>
    <x v="1"/>
    <n v="79447.5"/>
  </r>
  <r>
    <x v="1"/>
    <x v="11"/>
    <x v="2"/>
    <x v="1"/>
    <n v="101695.01"/>
  </r>
  <r>
    <x v="1"/>
    <x v="12"/>
    <x v="2"/>
    <x v="1"/>
    <n v="300935.24"/>
  </r>
  <r>
    <x v="1"/>
    <x v="13"/>
    <x v="2"/>
    <x v="1"/>
    <n v="57583.22"/>
  </r>
  <r>
    <x v="1"/>
    <x v="14"/>
    <x v="2"/>
    <x v="1"/>
    <n v="1288.5899999999999"/>
  </r>
  <r>
    <x v="1"/>
    <x v="15"/>
    <x v="2"/>
    <x v="1"/>
    <n v="133273.51"/>
  </r>
  <r>
    <x v="1"/>
    <x v="16"/>
    <x v="2"/>
    <x v="1"/>
    <n v="42928.87"/>
  </r>
  <r>
    <x v="1"/>
    <x v="17"/>
    <x v="2"/>
    <x v="1"/>
    <n v="13520.48"/>
  </r>
  <r>
    <x v="1"/>
    <x v="0"/>
    <x v="3"/>
    <x v="1"/>
    <n v="39662.76"/>
  </r>
  <r>
    <x v="1"/>
    <x v="1"/>
    <x v="3"/>
    <x v="1"/>
    <n v="13035.58"/>
  </r>
  <r>
    <x v="1"/>
    <x v="2"/>
    <x v="3"/>
    <x v="1"/>
    <n v="6919.36"/>
  </r>
  <r>
    <x v="1"/>
    <x v="3"/>
    <x v="3"/>
    <x v="1"/>
    <n v="11521.97"/>
  </r>
  <r>
    <x v="1"/>
    <x v="4"/>
    <x v="3"/>
    <x v="1"/>
    <n v="59308.800000000003"/>
  </r>
  <r>
    <x v="1"/>
    <x v="5"/>
    <x v="3"/>
    <x v="1"/>
    <n v="4849.7299999999996"/>
  </r>
  <r>
    <x v="1"/>
    <x v="6"/>
    <x v="3"/>
    <x v="1"/>
    <n v="22271.69"/>
  </r>
  <r>
    <x v="1"/>
    <x v="7"/>
    <x v="3"/>
    <x v="1"/>
    <n v="43647.57"/>
  </r>
  <r>
    <x v="1"/>
    <x v="8"/>
    <x v="3"/>
    <x v="1"/>
    <n v="17947.09"/>
  </r>
  <r>
    <x v="1"/>
    <x v="9"/>
    <x v="3"/>
    <x v="1"/>
    <n v="14672.75"/>
  </r>
  <r>
    <x v="1"/>
    <x v="10"/>
    <x v="3"/>
    <x v="1"/>
    <n v="16495.259999999998"/>
  </r>
  <r>
    <x v="1"/>
    <x v="11"/>
    <x v="3"/>
    <x v="1"/>
    <n v="26132.94"/>
  </r>
  <r>
    <x v="1"/>
    <x v="12"/>
    <x v="3"/>
    <x v="1"/>
    <n v="83897.24"/>
  </r>
  <r>
    <x v="1"/>
    <x v="13"/>
    <x v="3"/>
    <x v="1"/>
    <n v="11830.87"/>
  </r>
  <r>
    <x v="1"/>
    <x v="14"/>
    <x v="3"/>
    <x v="1"/>
    <n v="154.44999999999999"/>
  </r>
  <r>
    <x v="1"/>
    <x v="15"/>
    <x v="3"/>
    <x v="1"/>
    <n v="30673.77"/>
  </r>
  <r>
    <x v="1"/>
    <x v="16"/>
    <x v="3"/>
    <x v="1"/>
    <n v="13591.6"/>
  </r>
  <r>
    <x v="1"/>
    <x v="17"/>
    <x v="3"/>
    <x v="1"/>
    <n v="4880.62"/>
  </r>
  <r>
    <x v="1"/>
    <x v="0"/>
    <x v="4"/>
    <x v="1"/>
    <n v="177670.93000000002"/>
  </r>
  <r>
    <x v="1"/>
    <x v="1"/>
    <x v="4"/>
    <x v="1"/>
    <n v="77605.42"/>
  </r>
  <r>
    <x v="1"/>
    <x v="2"/>
    <x v="4"/>
    <x v="1"/>
    <n v="26299.33"/>
  </r>
  <r>
    <x v="1"/>
    <x v="3"/>
    <x v="4"/>
    <x v="1"/>
    <n v="56495.130000000005"/>
  </r>
  <r>
    <x v="1"/>
    <x v="4"/>
    <x v="4"/>
    <x v="1"/>
    <n v="292485.64999999997"/>
  </r>
  <r>
    <x v="1"/>
    <x v="5"/>
    <x v="4"/>
    <x v="1"/>
    <n v="19620.810000000001"/>
  </r>
  <r>
    <x v="1"/>
    <x v="6"/>
    <x v="4"/>
    <x v="1"/>
    <n v="154185.26999999999"/>
  </r>
  <r>
    <x v="1"/>
    <x v="7"/>
    <x v="4"/>
    <x v="1"/>
    <n v="232679.67"/>
  </r>
  <r>
    <x v="1"/>
    <x v="8"/>
    <x v="4"/>
    <x v="1"/>
    <n v="81516.349999999991"/>
  </r>
  <r>
    <x v="1"/>
    <x v="9"/>
    <x v="4"/>
    <x v="1"/>
    <n v="63201.03"/>
  </r>
  <r>
    <x v="1"/>
    <x v="10"/>
    <x v="4"/>
    <x v="1"/>
    <n v="95942.76"/>
  </r>
  <r>
    <x v="1"/>
    <x v="11"/>
    <x v="4"/>
    <x v="1"/>
    <n v="127827.95"/>
  </r>
  <r>
    <x v="1"/>
    <x v="12"/>
    <x v="4"/>
    <x v="1"/>
    <n v="384832.48"/>
  </r>
  <r>
    <x v="1"/>
    <x v="13"/>
    <x v="4"/>
    <x v="1"/>
    <n v="69414.09"/>
  </r>
  <r>
    <x v="1"/>
    <x v="14"/>
    <x v="4"/>
    <x v="1"/>
    <n v="1443.04"/>
  </r>
  <r>
    <x v="1"/>
    <x v="15"/>
    <x v="4"/>
    <x v="1"/>
    <n v="163947.28"/>
  </r>
  <r>
    <x v="1"/>
    <x v="16"/>
    <x v="4"/>
    <x v="1"/>
    <n v="56520.47"/>
  </r>
  <r>
    <x v="1"/>
    <x v="17"/>
    <x v="4"/>
    <x v="1"/>
    <n v="18401.099999999999"/>
  </r>
  <r>
    <x v="1"/>
    <x v="0"/>
    <x v="5"/>
    <x v="1"/>
    <n v="1284"/>
  </r>
  <r>
    <x v="1"/>
    <x v="1"/>
    <x v="5"/>
    <x v="1"/>
    <n v="422"/>
  </r>
  <r>
    <x v="1"/>
    <x v="2"/>
    <x v="5"/>
    <x v="1"/>
    <n v="224"/>
  </r>
  <r>
    <x v="1"/>
    <x v="3"/>
    <x v="5"/>
    <x v="1"/>
    <n v="373"/>
  </r>
  <r>
    <x v="1"/>
    <x v="4"/>
    <x v="5"/>
    <x v="1"/>
    <n v="1920"/>
  </r>
  <r>
    <x v="1"/>
    <x v="5"/>
    <x v="5"/>
    <x v="1"/>
    <n v="157"/>
  </r>
  <r>
    <x v="1"/>
    <x v="6"/>
    <x v="5"/>
    <x v="1"/>
    <n v="721"/>
  </r>
  <r>
    <x v="1"/>
    <x v="7"/>
    <x v="5"/>
    <x v="1"/>
    <n v="1413"/>
  </r>
  <r>
    <x v="1"/>
    <x v="8"/>
    <x v="5"/>
    <x v="1"/>
    <n v="581"/>
  </r>
  <r>
    <x v="1"/>
    <x v="9"/>
    <x v="5"/>
    <x v="1"/>
    <n v="475"/>
  </r>
  <r>
    <x v="1"/>
    <x v="10"/>
    <x v="5"/>
    <x v="1"/>
    <n v="534"/>
  </r>
  <r>
    <x v="1"/>
    <x v="11"/>
    <x v="5"/>
    <x v="1"/>
    <n v="846"/>
  </r>
  <r>
    <x v="1"/>
    <x v="12"/>
    <x v="5"/>
    <x v="1"/>
    <n v="2716"/>
  </r>
  <r>
    <x v="1"/>
    <x v="13"/>
    <x v="5"/>
    <x v="1"/>
    <n v="383"/>
  </r>
  <r>
    <x v="1"/>
    <x v="14"/>
    <x v="5"/>
    <x v="1"/>
    <n v="5"/>
  </r>
  <r>
    <x v="1"/>
    <x v="15"/>
    <x v="5"/>
    <x v="1"/>
    <n v="993"/>
  </r>
  <r>
    <x v="1"/>
    <x v="16"/>
    <x v="5"/>
    <x v="1"/>
    <n v="440"/>
  </r>
  <r>
    <x v="1"/>
    <x v="17"/>
    <x v="5"/>
    <x v="1"/>
    <n v="158"/>
  </r>
  <r>
    <x v="1"/>
    <x v="0"/>
    <x v="6"/>
    <x v="1"/>
    <n v="138.37299844236762"/>
  </r>
  <r>
    <x v="1"/>
    <x v="1"/>
    <x v="6"/>
    <x v="1"/>
    <n v="183.89909952606635"/>
  </r>
  <r>
    <x v="1"/>
    <x v="2"/>
    <x v="6"/>
    <x v="1"/>
    <n v="117.40772321428572"/>
  </r>
  <r>
    <x v="1"/>
    <x v="3"/>
    <x v="6"/>
    <x v="1"/>
    <n v="151.46147453083111"/>
  </r>
  <r>
    <x v="1"/>
    <x v="4"/>
    <x v="6"/>
    <x v="1"/>
    <n v="152.33627604166665"/>
  </r>
  <r>
    <x v="1"/>
    <x v="5"/>
    <x v="6"/>
    <x v="1"/>
    <n v="124.97331210191084"/>
  </r>
  <r>
    <x v="1"/>
    <x v="6"/>
    <x v="6"/>
    <x v="1"/>
    <n v="213.84919556171982"/>
  </r>
  <r>
    <x v="1"/>
    <x v="7"/>
    <x v="6"/>
    <x v="1"/>
    <n v="164.67067940552019"/>
  </r>
  <r>
    <x v="1"/>
    <x v="8"/>
    <x v="6"/>
    <x v="1"/>
    <n v="140.30352839931152"/>
  </r>
  <r>
    <x v="1"/>
    <x v="9"/>
    <x v="6"/>
    <x v="1"/>
    <n v="133.0548"/>
  </r>
  <r>
    <x v="1"/>
    <x v="10"/>
    <x v="6"/>
    <x v="1"/>
    <n v="179.66808988764043"/>
  </r>
  <r>
    <x v="1"/>
    <x v="11"/>
    <x v="6"/>
    <x v="1"/>
    <n v="151.09686761229315"/>
  </r>
  <r>
    <x v="1"/>
    <x v="12"/>
    <x v="6"/>
    <x v="1"/>
    <n v="141.69089837997055"/>
  </r>
  <r>
    <x v="1"/>
    <x v="13"/>
    <x v="6"/>
    <x v="1"/>
    <n v="181.23783289817231"/>
  </r>
  <r>
    <x v="1"/>
    <x v="14"/>
    <x v="6"/>
    <x v="1"/>
    <n v="288.608"/>
  </r>
  <r>
    <x v="1"/>
    <x v="15"/>
    <x v="6"/>
    <x v="1"/>
    <n v="165.10300100704936"/>
  </r>
  <r>
    <x v="1"/>
    <x v="16"/>
    <x v="6"/>
    <x v="1"/>
    <n v="128.45561363636364"/>
  </r>
  <r>
    <x v="1"/>
    <x v="17"/>
    <x v="6"/>
    <x v="1"/>
    <n v="116.4626582278481"/>
  </r>
  <r>
    <x v="1"/>
    <x v="0"/>
    <x v="0"/>
    <x v="2"/>
    <n v="196000"/>
  </r>
  <r>
    <x v="1"/>
    <x v="1"/>
    <x v="0"/>
    <x v="2"/>
    <n v="437000"/>
  </r>
  <r>
    <x v="1"/>
    <x v="2"/>
    <x v="0"/>
    <x v="2"/>
    <n v="273000"/>
  </r>
  <r>
    <x v="1"/>
    <x v="3"/>
    <x v="0"/>
    <x v="2"/>
    <n v="158000"/>
  </r>
  <r>
    <x v="1"/>
    <x v="4"/>
    <x v="0"/>
    <x v="2"/>
    <n v="969000"/>
  </r>
  <r>
    <x v="1"/>
    <x v="5"/>
    <x v="0"/>
    <x v="2"/>
    <n v="54000"/>
  </r>
  <r>
    <x v="1"/>
    <x v="6"/>
    <x v="0"/>
    <x v="2"/>
    <n v="91000"/>
  </r>
  <r>
    <x v="1"/>
    <x v="7"/>
    <x v="0"/>
    <x v="2"/>
    <n v="224000"/>
  </r>
  <r>
    <x v="1"/>
    <x v="8"/>
    <x v="0"/>
    <x v="2"/>
    <n v="217000"/>
  </r>
  <r>
    <x v="1"/>
    <x v="9"/>
    <x v="0"/>
    <x v="2"/>
    <n v="327000"/>
  </r>
  <r>
    <x v="1"/>
    <x v="10"/>
    <x v="0"/>
    <x v="2"/>
    <n v="419000"/>
  </r>
  <r>
    <x v="1"/>
    <x v="11"/>
    <x v="0"/>
    <x v="2"/>
    <n v="122000"/>
  </r>
  <r>
    <x v="1"/>
    <x v="12"/>
    <x v="0"/>
    <x v="2"/>
    <n v="488000"/>
  </r>
  <r>
    <x v="1"/>
    <x v="13"/>
    <x v="0"/>
    <x v="2"/>
    <n v="177000"/>
  </r>
  <r>
    <x v="1"/>
    <x v="14"/>
    <x v="0"/>
    <x v="2"/>
    <n v="1000"/>
  </r>
  <r>
    <x v="1"/>
    <x v="15"/>
    <x v="0"/>
    <x v="2"/>
    <n v="494000"/>
  </r>
  <r>
    <x v="1"/>
    <x v="16"/>
    <x v="0"/>
    <x v="2"/>
    <n v="254000"/>
  </r>
  <r>
    <x v="1"/>
    <x v="17"/>
    <x v="0"/>
    <x v="2"/>
    <n v="52000"/>
  </r>
  <r>
    <x v="1"/>
    <x v="0"/>
    <x v="1"/>
    <x v="2"/>
    <n v="-43000"/>
  </r>
  <r>
    <x v="1"/>
    <x v="1"/>
    <x v="1"/>
    <x v="2"/>
    <n v="-88000"/>
  </r>
  <r>
    <x v="1"/>
    <x v="2"/>
    <x v="1"/>
    <x v="2"/>
    <n v="-40000"/>
  </r>
  <r>
    <x v="1"/>
    <x v="3"/>
    <x v="1"/>
    <x v="2"/>
    <n v="-29000"/>
  </r>
  <r>
    <x v="1"/>
    <x v="4"/>
    <x v="1"/>
    <x v="2"/>
    <n v="-189000"/>
  </r>
  <r>
    <x v="1"/>
    <x v="5"/>
    <x v="1"/>
    <x v="2"/>
    <n v="-12000"/>
  </r>
  <r>
    <x v="1"/>
    <x v="6"/>
    <x v="1"/>
    <x v="2"/>
    <n v="-17000"/>
  </r>
  <r>
    <x v="1"/>
    <x v="7"/>
    <x v="1"/>
    <x v="2"/>
    <n v="-34000"/>
  </r>
  <r>
    <x v="1"/>
    <x v="8"/>
    <x v="1"/>
    <x v="2"/>
    <n v="-41000"/>
  </r>
  <r>
    <x v="1"/>
    <x v="9"/>
    <x v="1"/>
    <x v="2"/>
    <n v="-69000"/>
  </r>
  <r>
    <x v="1"/>
    <x v="10"/>
    <x v="1"/>
    <x v="2"/>
    <n v="-58000"/>
  </r>
  <r>
    <x v="1"/>
    <x v="11"/>
    <x v="1"/>
    <x v="2"/>
    <n v="-26000"/>
  </r>
  <r>
    <x v="1"/>
    <x v="12"/>
    <x v="1"/>
    <x v="2"/>
    <n v="-91000"/>
  </r>
  <r>
    <x v="1"/>
    <x v="13"/>
    <x v="1"/>
    <x v="2"/>
    <n v="-29000"/>
  </r>
  <r>
    <x v="1"/>
    <x v="14"/>
    <x v="1"/>
    <x v="2"/>
    <n v="0"/>
  </r>
  <r>
    <x v="1"/>
    <x v="15"/>
    <x v="1"/>
    <x v="2"/>
    <n v="-89000"/>
  </r>
  <r>
    <x v="1"/>
    <x v="16"/>
    <x v="1"/>
    <x v="2"/>
    <n v="-44000"/>
  </r>
  <r>
    <x v="1"/>
    <x v="17"/>
    <x v="1"/>
    <x v="2"/>
    <n v="-10000"/>
  </r>
  <r>
    <x v="1"/>
    <x v="0"/>
    <x v="2"/>
    <x v="2"/>
    <n v="153000"/>
  </r>
  <r>
    <x v="1"/>
    <x v="1"/>
    <x v="2"/>
    <x v="2"/>
    <n v="349000"/>
  </r>
  <r>
    <x v="1"/>
    <x v="2"/>
    <x v="2"/>
    <x v="2"/>
    <n v="233000"/>
  </r>
  <r>
    <x v="1"/>
    <x v="3"/>
    <x v="2"/>
    <x v="2"/>
    <n v="129000"/>
  </r>
  <r>
    <x v="1"/>
    <x v="4"/>
    <x v="2"/>
    <x v="2"/>
    <n v="780000"/>
  </r>
  <r>
    <x v="1"/>
    <x v="5"/>
    <x v="2"/>
    <x v="2"/>
    <n v="42000"/>
  </r>
  <r>
    <x v="1"/>
    <x v="6"/>
    <x v="2"/>
    <x v="2"/>
    <n v="74000"/>
  </r>
  <r>
    <x v="1"/>
    <x v="7"/>
    <x v="2"/>
    <x v="2"/>
    <n v="190000"/>
  </r>
  <r>
    <x v="1"/>
    <x v="8"/>
    <x v="2"/>
    <x v="2"/>
    <n v="176000"/>
  </r>
  <r>
    <x v="1"/>
    <x v="9"/>
    <x v="2"/>
    <x v="2"/>
    <n v="258000"/>
  </r>
  <r>
    <x v="1"/>
    <x v="10"/>
    <x v="2"/>
    <x v="2"/>
    <n v="361000"/>
  </r>
  <r>
    <x v="1"/>
    <x v="11"/>
    <x v="2"/>
    <x v="2"/>
    <n v="96000"/>
  </r>
  <r>
    <x v="1"/>
    <x v="12"/>
    <x v="2"/>
    <x v="2"/>
    <n v="397000"/>
  </r>
  <r>
    <x v="1"/>
    <x v="13"/>
    <x v="2"/>
    <x v="2"/>
    <n v="148000"/>
  </r>
  <r>
    <x v="1"/>
    <x v="14"/>
    <x v="2"/>
    <x v="2"/>
    <n v="1000"/>
  </r>
  <r>
    <x v="1"/>
    <x v="15"/>
    <x v="2"/>
    <x v="2"/>
    <n v="405000"/>
  </r>
  <r>
    <x v="1"/>
    <x v="16"/>
    <x v="2"/>
    <x v="2"/>
    <n v="210000"/>
  </r>
  <r>
    <x v="1"/>
    <x v="17"/>
    <x v="2"/>
    <x v="2"/>
    <n v="42000"/>
  </r>
  <r>
    <x v="1"/>
    <x v="0"/>
    <x v="3"/>
    <x v="2"/>
    <n v="55000"/>
  </r>
  <r>
    <x v="1"/>
    <x v="1"/>
    <x v="3"/>
    <x v="2"/>
    <n v="77000"/>
  </r>
  <r>
    <x v="1"/>
    <x v="2"/>
    <x v="3"/>
    <x v="2"/>
    <n v="58000"/>
  </r>
  <r>
    <x v="1"/>
    <x v="3"/>
    <x v="3"/>
    <x v="2"/>
    <n v="32000"/>
  </r>
  <r>
    <x v="1"/>
    <x v="4"/>
    <x v="3"/>
    <x v="2"/>
    <n v="212000"/>
  </r>
  <r>
    <x v="1"/>
    <x v="5"/>
    <x v="3"/>
    <x v="2"/>
    <n v="13000"/>
  </r>
  <r>
    <x v="1"/>
    <x v="6"/>
    <x v="3"/>
    <x v="2"/>
    <n v="16000"/>
  </r>
  <r>
    <x v="1"/>
    <x v="7"/>
    <x v="3"/>
    <x v="2"/>
    <n v="39000"/>
  </r>
  <r>
    <x v="1"/>
    <x v="8"/>
    <x v="3"/>
    <x v="2"/>
    <n v="45000"/>
  </r>
  <r>
    <x v="1"/>
    <x v="9"/>
    <x v="3"/>
    <x v="2"/>
    <n v="71000"/>
  </r>
  <r>
    <x v="1"/>
    <x v="10"/>
    <x v="3"/>
    <x v="2"/>
    <n v="61000"/>
  </r>
  <r>
    <x v="1"/>
    <x v="11"/>
    <x v="3"/>
    <x v="2"/>
    <n v="29000"/>
  </r>
  <r>
    <x v="1"/>
    <x v="12"/>
    <x v="3"/>
    <x v="2"/>
    <n v="113000"/>
  </r>
  <r>
    <x v="1"/>
    <x v="13"/>
    <x v="3"/>
    <x v="2"/>
    <n v="26000"/>
  </r>
  <r>
    <x v="1"/>
    <x v="14"/>
    <x v="3"/>
    <x v="2"/>
    <n v="0"/>
  </r>
  <r>
    <x v="1"/>
    <x v="15"/>
    <x v="3"/>
    <x v="2"/>
    <n v="84000"/>
  </r>
  <r>
    <x v="1"/>
    <x v="16"/>
    <x v="3"/>
    <x v="2"/>
    <n v="55000"/>
  </r>
  <r>
    <x v="1"/>
    <x v="17"/>
    <x v="3"/>
    <x v="2"/>
    <n v="13000"/>
  </r>
  <r>
    <x v="1"/>
    <x v="0"/>
    <x v="4"/>
    <x v="2"/>
    <n v="208000"/>
  </r>
  <r>
    <x v="1"/>
    <x v="1"/>
    <x v="4"/>
    <x v="2"/>
    <n v="426000"/>
  </r>
  <r>
    <x v="1"/>
    <x v="2"/>
    <x v="4"/>
    <x v="2"/>
    <n v="291000"/>
  </r>
  <r>
    <x v="1"/>
    <x v="3"/>
    <x v="4"/>
    <x v="2"/>
    <n v="161000"/>
  </r>
  <r>
    <x v="1"/>
    <x v="4"/>
    <x v="4"/>
    <x v="2"/>
    <n v="992000"/>
  </r>
  <r>
    <x v="1"/>
    <x v="5"/>
    <x v="4"/>
    <x v="2"/>
    <n v="55000"/>
  </r>
  <r>
    <x v="1"/>
    <x v="6"/>
    <x v="4"/>
    <x v="2"/>
    <n v="90000"/>
  </r>
  <r>
    <x v="1"/>
    <x v="7"/>
    <x v="4"/>
    <x v="2"/>
    <n v="229000"/>
  </r>
  <r>
    <x v="1"/>
    <x v="8"/>
    <x v="4"/>
    <x v="2"/>
    <n v="221000"/>
  </r>
  <r>
    <x v="1"/>
    <x v="9"/>
    <x v="4"/>
    <x v="2"/>
    <n v="329000"/>
  </r>
  <r>
    <x v="1"/>
    <x v="10"/>
    <x v="4"/>
    <x v="2"/>
    <n v="422000"/>
  </r>
  <r>
    <x v="1"/>
    <x v="11"/>
    <x v="4"/>
    <x v="2"/>
    <n v="125000"/>
  </r>
  <r>
    <x v="1"/>
    <x v="12"/>
    <x v="4"/>
    <x v="2"/>
    <n v="510000"/>
  </r>
  <r>
    <x v="1"/>
    <x v="13"/>
    <x v="4"/>
    <x v="2"/>
    <n v="174000"/>
  </r>
  <r>
    <x v="1"/>
    <x v="14"/>
    <x v="4"/>
    <x v="2"/>
    <n v="1000"/>
  </r>
  <r>
    <x v="1"/>
    <x v="15"/>
    <x v="4"/>
    <x v="2"/>
    <n v="489000"/>
  </r>
  <r>
    <x v="1"/>
    <x v="16"/>
    <x v="4"/>
    <x v="2"/>
    <n v="265000"/>
  </r>
  <r>
    <x v="1"/>
    <x v="17"/>
    <x v="4"/>
    <x v="2"/>
    <n v="55000"/>
  </r>
  <r>
    <x v="1"/>
    <x v="0"/>
    <x v="5"/>
    <x v="2"/>
    <n v="1700"/>
  </r>
  <r>
    <x v="1"/>
    <x v="1"/>
    <x v="5"/>
    <x v="2"/>
    <n v="2400"/>
  </r>
  <r>
    <x v="1"/>
    <x v="2"/>
    <x v="5"/>
    <x v="2"/>
    <n v="1800"/>
  </r>
  <r>
    <x v="1"/>
    <x v="3"/>
    <x v="5"/>
    <x v="2"/>
    <n v="1000"/>
  </r>
  <r>
    <x v="1"/>
    <x v="4"/>
    <x v="5"/>
    <x v="2"/>
    <n v="6600"/>
  </r>
  <r>
    <x v="1"/>
    <x v="5"/>
    <x v="5"/>
    <x v="2"/>
    <n v="400"/>
  </r>
  <r>
    <x v="1"/>
    <x v="6"/>
    <x v="5"/>
    <x v="2"/>
    <n v="500"/>
  </r>
  <r>
    <x v="1"/>
    <x v="7"/>
    <x v="5"/>
    <x v="2"/>
    <n v="1200"/>
  </r>
  <r>
    <x v="1"/>
    <x v="8"/>
    <x v="5"/>
    <x v="2"/>
    <n v="1400"/>
  </r>
  <r>
    <x v="1"/>
    <x v="9"/>
    <x v="5"/>
    <x v="2"/>
    <n v="2200"/>
  </r>
  <r>
    <x v="1"/>
    <x v="10"/>
    <x v="5"/>
    <x v="2"/>
    <n v="1900"/>
  </r>
  <r>
    <x v="1"/>
    <x v="11"/>
    <x v="5"/>
    <x v="2"/>
    <n v="900"/>
  </r>
  <r>
    <x v="1"/>
    <x v="12"/>
    <x v="5"/>
    <x v="2"/>
    <n v="3505"/>
  </r>
  <r>
    <x v="1"/>
    <x v="13"/>
    <x v="5"/>
    <x v="2"/>
    <n v="805"/>
  </r>
  <r>
    <x v="1"/>
    <x v="14"/>
    <x v="5"/>
    <x v="2"/>
    <n v="5"/>
  </r>
  <r>
    <x v="1"/>
    <x v="15"/>
    <x v="5"/>
    <x v="2"/>
    <n v="2605"/>
  </r>
  <r>
    <x v="1"/>
    <x v="16"/>
    <x v="5"/>
    <x v="2"/>
    <n v="1705"/>
  </r>
  <r>
    <x v="1"/>
    <x v="17"/>
    <x v="5"/>
    <x v="2"/>
    <n v="405"/>
  </r>
  <r>
    <x v="1"/>
    <x v="0"/>
    <x v="6"/>
    <x v="2"/>
    <n v="122.35294117647059"/>
  </r>
  <r>
    <x v="1"/>
    <x v="1"/>
    <x v="6"/>
    <x v="2"/>
    <n v="177.5"/>
  </r>
  <r>
    <x v="1"/>
    <x v="2"/>
    <x v="6"/>
    <x v="2"/>
    <n v="161.66666666666666"/>
  </r>
  <r>
    <x v="1"/>
    <x v="3"/>
    <x v="6"/>
    <x v="2"/>
    <n v="161"/>
  </r>
  <r>
    <x v="1"/>
    <x v="4"/>
    <x v="6"/>
    <x v="2"/>
    <n v="150.30303030303031"/>
  </r>
  <r>
    <x v="1"/>
    <x v="5"/>
    <x v="6"/>
    <x v="2"/>
    <n v="137.5"/>
  </r>
  <r>
    <x v="1"/>
    <x v="6"/>
    <x v="6"/>
    <x v="2"/>
    <n v="180"/>
  </r>
  <r>
    <x v="1"/>
    <x v="7"/>
    <x v="6"/>
    <x v="2"/>
    <n v="190.83333333333334"/>
  </r>
  <r>
    <x v="1"/>
    <x v="8"/>
    <x v="6"/>
    <x v="2"/>
    <n v="157.85714285714286"/>
  </r>
  <r>
    <x v="1"/>
    <x v="9"/>
    <x v="6"/>
    <x v="2"/>
    <n v="149.54545454545453"/>
  </r>
  <r>
    <x v="1"/>
    <x v="10"/>
    <x v="6"/>
    <x v="2"/>
    <n v="222.10526315789474"/>
  </r>
  <r>
    <x v="1"/>
    <x v="11"/>
    <x v="6"/>
    <x v="2"/>
    <n v="138.88888888888889"/>
  </r>
  <r>
    <x v="1"/>
    <x v="12"/>
    <x v="6"/>
    <x v="2"/>
    <n v="145.50641940085592"/>
  </r>
  <r>
    <x v="1"/>
    <x v="13"/>
    <x v="6"/>
    <x v="2"/>
    <n v="216.14906832298138"/>
  </r>
  <r>
    <x v="1"/>
    <x v="14"/>
    <x v="6"/>
    <x v="2"/>
    <n v="200"/>
  </r>
  <r>
    <x v="1"/>
    <x v="15"/>
    <x v="6"/>
    <x v="2"/>
    <n v="187.71593090211132"/>
  </r>
  <r>
    <x v="1"/>
    <x v="16"/>
    <x v="6"/>
    <x v="2"/>
    <n v="155.42521994134898"/>
  </r>
  <r>
    <x v="1"/>
    <x v="17"/>
    <x v="6"/>
    <x v="2"/>
    <n v="135.80246913580248"/>
  </r>
  <r>
    <x v="1"/>
    <x v="0"/>
    <x v="0"/>
    <x v="3"/>
    <n v="214000"/>
  </r>
  <r>
    <x v="1"/>
    <x v="1"/>
    <x v="0"/>
    <x v="3"/>
    <n v="485000"/>
  </r>
  <r>
    <x v="1"/>
    <x v="2"/>
    <x v="0"/>
    <x v="3"/>
    <n v="310000"/>
  </r>
  <r>
    <x v="1"/>
    <x v="3"/>
    <x v="0"/>
    <x v="3"/>
    <n v="168000"/>
  </r>
  <r>
    <x v="1"/>
    <x v="4"/>
    <x v="0"/>
    <x v="3"/>
    <n v="1038000"/>
  </r>
  <r>
    <x v="1"/>
    <x v="5"/>
    <x v="0"/>
    <x v="3"/>
    <n v="44000"/>
  </r>
  <r>
    <x v="1"/>
    <x v="6"/>
    <x v="0"/>
    <x v="3"/>
    <n v="88000"/>
  </r>
  <r>
    <x v="1"/>
    <x v="7"/>
    <x v="0"/>
    <x v="3"/>
    <n v="245000"/>
  </r>
  <r>
    <x v="1"/>
    <x v="8"/>
    <x v="0"/>
    <x v="3"/>
    <n v="233000"/>
  </r>
  <r>
    <x v="1"/>
    <x v="9"/>
    <x v="0"/>
    <x v="3"/>
    <n v="365000"/>
  </r>
  <r>
    <x v="1"/>
    <x v="10"/>
    <x v="0"/>
    <x v="3"/>
    <n v="479000"/>
  </r>
  <r>
    <x v="1"/>
    <x v="11"/>
    <x v="0"/>
    <x v="3"/>
    <n v="137000"/>
  </r>
  <r>
    <x v="1"/>
    <x v="12"/>
    <x v="0"/>
    <x v="3"/>
    <n v="521000"/>
  </r>
  <r>
    <x v="1"/>
    <x v="13"/>
    <x v="0"/>
    <x v="3"/>
    <n v="190000"/>
  </r>
  <r>
    <x v="1"/>
    <x v="14"/>
    <x v="0"/>
    <x v="3"/>
    <n v="0"/>
  </r>
  <r>
    <x v="1"/>
    <x v="15"/>
    <x v="0"/>
    <x v="3"/>
    <n v="523000"/>
  </r>
  <r>
    <x v="1"/>
    <x v="16"/>
    <x v="0"/>
    <x v="3"/>
    <n v="291000"/>
  </r>
  <r>
    <x v="1"/>
    <x v="17"/>
    <x v="0"/>
    <x v="3"/>
    <n v="57000"/>
  </r>
  <r>
    <x v="1"/>
    <x v="0"/>
    <x v="1"/>
    <x v="3"/>
    <n v="-53000"/>
  </r>
  <r>
    <x v="1"/>
    <x v="1"/>
    <x v="1"/>
    <x v="3"/>
    <n v="-101000"/>
  </r>
  <r>
    <x v="1"/>
    <x v="2"/>
    <x v="1"/>
    <x v="3"/>
    <n v="-49000"/>
  </r>
  <r>
    <x v="1"/>
    <x v="3"/>
    <x v="1"/>
    <x v="3"/>
    <n v="-34000"/>
  </r>
  <r>
    <x v="1"/>
    <x v="4"/>
    <x v="1"/>
    <x v="3"/>
    <n v="-224000"/>
  </r>
  <r>
    <x v="1"/>
    <x v="5"/>
    <x v="1"/>
    <x v="3"/>
    <n v="-12000"/>
  </r>
  <r>
    <x v="1"/>
    <x v="6"/>
    <x v="1"/>
    <x v="3"/>
    <n v="-18000"/>
  </r>
  <r>
    <x v="1"/>
    <x v="7"/>
    <x v="1"/>
    <x v="3"/>
    <n v="-41000"/>
  </r>
  <r>
    <x v="1"/>
    <x v="8"/>
    <x v="1"/>
    <x v="3"/>
    <n v="-49000"/>
  </r>
  <r>
    <x v="1"/>
    <x v="9"/>
    <x v="1"/>
    <x v="3"/>
    <n v="-80000"/>
  </r>
  <r>
    <x v="1"/>
    <x v="10"/>
    <x v="1"/>
    <x v="3"/>
    <n v="-69000"/>
  </r>
  <r>
    <x v="1"/>
    <x v="11"/>
    <x v="1"/>
    <x v="3"/>
    <n v="-30000"/>
  </r>
  <r>
    <x v="1"/>
    <x v="12"/>
    <x v="1"/>
    <x v="3"/>
    <n v="-110000"/>
  </r>
  <r>
    <x v="1"/>
    <x v="13"/>
    <x v="1"/>
    <x v="3"/>
    <n v="-32000"/>
  </r>
  <r>
    <x v="1"/>
    <x v="14"/>
    <x v="1"/>
    <x v="3"/>
    <n v="0"/>
  </r>
  <r>
    <x v="1"/>
    <x v="15"/>
    <x v="1"/>
    <x v="3"/>
    <n v="-99000"/>
  </r>
  <r>
    <x v="1"/>
    <x v="16"/>
    <x v="1"/>
    <x v="3"/>
    <n v="-54000"/>
  </r>
  <r>
    <x v="1"/>
    <x v="17"/>
    <x v="1"/>
    <x v="3"/>
    <n v="-12000"/>
  </r>
  <r>
    <x v="1"/>
    <x v="0"/>
    <x v="2"/>
    <x v="3"/>
    <n v="161000"/>
  </r>
  <r>
    <x v="1"/>
    <x v="1"/>
    <x v="2"/>
    <x v="3"/>
    <n v="384000"/>
  </r>
  <r>
    <x v="1"/>
    <x v="2"/>
    <x v="2"/>
    <x v="3"/>
    <n v="261000"/>
  </r>
  <r>
    <x v="1"/>
    <x v="3"/>
    <x v="2"/>
    <x v="3"/>
    <n v="134000"/>
  </r>
  <r>
    <x v="1"/>
    <x v="4"/>
    <x v="2"/>
    <x v="3"/>
    <n v="814000"/>
  </r>
  <r>
    <x v="1"/>
    <x v="5"/>
    <x v="2"/>
    <x v="3"/>
    <n v="32000"/>
  </r>
  <r>
    <x v="1"/>
    <x v="6"/>
    <x v="2"/>
    <x v="3"/>
    <n v="70000"/>
  </r>
  <r>
    <x v="1"/>
    <x v="7"/>
    <x v="2"/>
    <x v="3"/>
    <n v="204000"/>
  </r>
  <r>
    <x v="1"/>
    <x v="8"/>
    <x v="2"/>
    <x v="3"/>
    <n v="184000"/>
  </r>
  <r>
    <x v="1"/>
    <x v="9"/>
    <x v="2"/>
    <x v="3"/>
    <n v="285000"/>
  </r>
  <r>
    <x v="1"/>
    <x v="10"/>
    <x v="2"/>
    <x v="3"/>
    <n v="410000"/>
  </r>
  <r>
    <x v="1"/>
    <x v="11"/>
    <x v="2"/>
    <x v="3"/>
    <n v="107000"/>
  </r>
  <r>
    <x v="1"/>
    <x v="12"/>
    <x v="2"/>
    <x v="3"/>
    <n v="411000"/>
  </r>
  <r>
    <x v="1"/>
    <x v="13"/>
    <x v="2"/>
    <x v="3"/>
    <n v="158000"/>
  </r>
  <r>
    <x v="1"/>
    <x v="14"/>
    <x v="2"/>
    <x v="3"/>
    <n v="0"/>
  </r>
  <r>
    <x v="1"/>
    <x v="15"/>
    <x v="2"/>
    <x v="3"/>
    <n v="424000"/>
  </r>
  <r>
    <x v="1"/>
    <x v="16"/>
    <x v="2"/>
    <x v="3"/>
    <n v="237000"/>
  </r>
  <r>
    <x v="1"/>
    <x v="17"/>
    <x v="2"/>
    <x v="3"/>
    <n v="45000"/>
  </r>
  <r>
    <x v="1"/>
    <x v="0"/>
    <x v="3"/>
    <x v="3"/>
    <n v="60000"/>
  </r>
  <r>
    <x v="1"/>
    <x v="1"/>
    <x v="3"/>
    <x v="3"/>
    <n v="87000"/>
  </r>
  <r>
    <x v="1"/>
    <x v="2"/>
    <x v="3"/>
    <x v="3"/>
    <n v="64000"/>
  </r>
  <r>
    <x v="1"/>
    <x v="3"/>
    <x v="3"/>
    <x v="3"/>
    <n v="33000"/>
  </r>
  <r>
    <x v="1"/>
    <x v="4"/>
    <x v="3"/>
    <x v="3"/>
    <n v="231000"/>
  </r>
  <r>
    <x v="1"/>
    <x v="5"/>
    <x v="3"/>
    <x v="3"/>
    <n v="10000"/>
  </r>
  <r>
    <x v="1"/>
    <x v="6"/>
    <x v="3"/>
    <x v="3"/>
    <n v="17000"/>
  </r>
  <r>
    <x v="1"/>
    <x v="7"/>
    <x v="3"/>
    <x v="3"/>
    <n v="44000"/>
  </r>
  <r>
    <x v="1"/>
    <x v="8"/>
    <x v="3"/>
    <x v="3"/>
    <n v="50000"/>
  </r>
  <r>
    <x v="1"/>
    <x v="9"/>
    <x v="3"/>
    <x v="3"/>
    <n v="77000"/>
  </r>
  <r>
    <x v="1"/>
    <x v="10"/>
    <x v="3"/>
    <x v="3"/>
    <n v="70000"/>
  </r>
  <r>
    <x v="1"/>
    <x v="11"/>
    <x v="3"/>
    <x v="3"/>
    <n v="33000"/>
  </r>
  <r>
    <x v="1"/>
    <x v="12"/>
    <x v="3"/>
    <x v="3"/>
    <n v="121000"/>
  </r>
  <r>
    <x v="1"/>
    <x v="13"/>
    <x v="3"/>
    <x v="3"/>
    <n v="30000"/>
  </r>
  <r>
    <x v="1"/>
    <x v="14"/>
    <x v="3"/>
    <x v="3"/>
    <n v="0"/>
  </r>
  <r>
    <x v="1"/>
    <x v="15"/>
    <x v="3"/>
    <x v="3"/>
    <n v="90000"/>
  </r>
  <r>
    <x v="1"/>
    <x v="16"/>
    <x v="3"/>
    <x v="3"/>
    <n v="64000"/>
  </r>
  <r>
    <x v="1"/>
    <x v="17"/>
    <x v="3"/>
    <x v="3"/>
    <n v="13000"/>
  </r>
  <r>
    <x v="1"/>
    <x v="0"/>
    <x v="4"/>
    <x v="3"/>
    <n v="221000"/>
  </r>
  <r>
    <x v="1"/>
    <x v="1"/>
    <x v="4"/>
    <x v="3"/>
    <n v="471000"/>
  </r>
  <r>
    <x v="1"/>
    <x v="2"/>
    <x v="4"/>
    <x v="3"/>
    <n v="325000"/>
  </r>
  <r>
    <x v="1"/>
    <x v="3"/>
    <x v="4"/>
    <x v="3"/>
    <n v="167000"/>
  </r>
  <r>
    <x v="1"/>
    <x v="4"/>
    <x v="4"/>
    <x v="3"/>
    <n v="1045000"/>
  </r>
  <r>
    <x v="1"/>
    <x v="5"/>
    <x v="4"/>
    <x v="3"/>
    <n v="42000"/>
  </r>
  <r>
    <x v="1"/>
    <x v="6"/>
    <x v="4"/>
    <x v="3"/>
    <n v="87000"/>
  </r>
  <r>
    <x v="1"/>
    <x v="7"/>
    <x v="4"/>
    <x v="3"/>
    <n v="248000"/>
  </r>
  <r>
    <x v="1"/>
    <x v="8"/>
    <x v="4"/>
    <x v="3"/>
    <n v="234000"/>
  </r>
  <r>
    <x v="1"/>
    <x v="9"/>
    <x v="4"/>
    <x v="3"/>
    <n v="362000"/>
  </r>
  <r>
    <x v="1"/>
    <x v="10"/>
    <x v="4"/>
    <x v="3"/>
    <n v="480000"/>
  </r>
  <r>
    <x v="1"/>
    <x v="11"/>
    <x v="4"/>
    <x v="3"/>
    <n v="140000"/>
  </r>
  <r>
    <x v="1"/>
    <x v="12"/>
    <x v="4"/>
    <x v="3"/>
    <n v="532000"/>
  </r>
  <r>
    <x v="1"/>
    <x v="13"/>
    <x v="4"/>
    <x v="3"/>
    <n v="188000"/>
  </r>
  <r>
    <x v="1"/>
    <x v="14"/>
    <x v="4"/>
    <x v="3"/>
    <n v="0"/>
  </r>
  <r>
    <x v="1"/>
    <x v="15"/>
    <x v="4"/>
    <x v="3"/>
    <n v="514000"/>
  </r>
  <r>
    <x v="1"/>
    <x v="16"/>
    <x v="4"/>
    <x v="3"/>
    <n v="301000"/>
  </r>
  <r>
    <x v="1"/>
    <x v="17"/>
    <x v="4"/>
    <x v="3"/>
    <n v="58000"/>
  </r>
  <r>
    <x v="1"/>
    <x v="0"/>
    <x v="5"/>
    <x v="3"/>
    <n v="1800"/>
  </r>
  <r>
    <x v="1"/>
    <x v="1"/>
    <x v="5"/>
    <x v="3"/>
    <n v="2600"/>
  </r>
  <r>
    <x v="1"/>
    <x v="2"/>
    <x v="5"/>
    <x v="3"/>
    <n v="1900"/>
  </r>
  <r>
    <x v="1"/>
    <x v="3"/>
    <x v="5"/>
    <x v="3"/>
    <n v="1000"/>
  </r>
  <r>
    <x v="1"/>
    <x v="4"/>
    <x v="5"/>
    <x v="3"/>
    <n v="6900"/>
  </r>
  <r>
    <x v="1"/>
    <x v="5"/>
    <x v="5"/>
    <x v="3"/>
    <n v="300"/>
  </r>
  <r>
    <x v="1"/>
    <x v="6"/>
    <x v="5"/>
    <x v="3"/>
    <n v="500"/>
  </r>
  <r>
    <x v="1"/>
    <x v="7"/>
    <x v="5"/>
    <x v="3"/>
    <n v="1300"/>
  </r>
  <r>
    <x v="1"/>
    <x v="8"/>
    <x v="5"/>
    <x v="3"/>
    <n v="1500"/>
  </r>
  <r>
    <x v="1"/>
    <x v="9"/>
    <x v="5"/>
    <x v="3"/>
    <n v="2300"/>
  </r>
  <r>
    <x v="1"/>
    <x v="10"/>
    <x v="5"/>
    <x v="3"/>
    <n v="2100"/>
  </r>
  <r>
    <x v="1"/>
    <x v="11"/>
    <x v="5"/>
    <x v="3"/>
    <n v="1000"/>
  </r>
  <r>
    <x v="1"/>
    <x v="12"/>
    <x v="5"/>
    <x v="3"/>
    <n v="3600"/>
  </r>
  <r>
    <x v="1"/>
    <x v="13"/>
    <x v="5"/>
    <x v="3"/>
    <n v="900"/>
  </r>
  <r>
    <x v="1"/>
    <x v="14"/>
    <x v="5"/>
    <x v="3"/>
    <n v="0"/>
  </r>
  <r>
    <x v="1"/>
    <x v="15"/>
    <x v="5"/>
    <x v="3"/>
    <n v="2700"/>
  </r>
  <r>
    <x v="1"/>
    <x v="16"/>
    <x v="5"/>
    <x v="3"/>
    <n v="1900"/>
  </r>
  <r>
    <x v="1"/>
    <x v="17"/>
    <x v="5"/>
    <x v="3"/>
    <n v="400"/>
  </r>
  <r>
    <x v="1"/>
    <x v="0"/>
    <x v="6"/>
    <x v="3"/>
    <n v="123"/>
  </r>
  <r>
    <x v="1"/>
    <x v="1"/>
    <x v="6"/>
    <x v="3"/>
    <m/>
  </r>
  <r>
    <x v="1"/>
    <x v="2"/>
    <x v="6"/>
    <x v="3"/>
    <n v="171"/>
  </r>
  <r>
    <x v="1"/>
    <x v="3"/>
    <x v="6"/>
    <x v="3"/>
    <n v="167"/>
  </r>
  <r>
    <x v="1"/>
    <x v="4"/>
    <x v="6"/>
    <x v="3"/>
    <n v="151"/>
  </r>
  <r>
    <x v="1"/>
    <x v="5"/>
    <x v="6"/>
    <x v="3"/>
    <n v="140"/>
  </r>
  <r>
    <x v="1"/>
    <x v="6"/>
    <x v="6"/>
    <x v="3"/>
    <n v="174"/>
  </r>
  <r>
    <x v="1"/>
    <x v="7"/>
    <x v="6"/>
    <x v="3"/>
    <n v="191"/>
  </r>
  <r>
    <x v="1"/>
    <x v="8"/>
    <x v="6"/>
    <x v="3"/>
    <n v="156"/>
  </r>
  <r>
    <x v="1"/>
    <x v="9"/>
    <x v="6"/>
    <x v="3"/>
    <n v="157"/>
  </r>
  <r>
    <x v="1"/>
    <x v="10"/>
    <x v="6"/>
    <x v="3"/>
    <n v="229"/>
  </r>
  <r>
    <x v="1"/>
    <x v="11"/>
    <x v="6"/>
    <x v="3"/>
    <n v="140"/>
  </r>
  <r>
    <x v="1"/>
    <x v="12"/>
    <x v="6"/>
    <x v="3"/>
    <n v="148"/>
  </r>
  <r>
    <x v="1"/>
    <x v="13"/>
    <x v="6"/>
    <x v="3"/>
    <n v="209"/>
  </r>
  <r>
    <x v="1"/>
    <x v="14"/>
    <x v="6"/>
    <x v="3"/>
    <m/>
  </r>
  <r>
    <x v="1"/>
    <x v="15"/>
    <x v="6"/>
    <x v="3"/>
    <n v="190"/>
  </r>
  <r>
    <x v="1"/>
    <x v="16"/>
    <x v="6"/>
    <x v="3"/>
    <n v="158"/>
  </r>
  <r>
    <x v="1"/>
    <x v="17"/>
    <x v="6"/>
    <x v="3"/>
    <n v="145"/>
  </r>
  <r>
    <x v="2"/>
    <x v="0"/>
    <x v="0"/>
    <x v="0"/>
    <n v="151000"/>
  </r>
  <r>
    <x v="2"/>
    <x v="1"/>
    <x v="0"/>
    <x v="0"/>
    <n v="587000"/>
  </r>
  <r>
    <x v="2"/>
    <x v="2"/>
    <x v="0"/>
    <x v="0"/>
    <n v="359000"/>
  </r>
  <r>
    <x v="2"/>
    <x v="3"/>
    <x v="0"/>
    <x v="0"/>
    <n v="260000"/>
  </r>
  <r>
    <x v="2"/>
    <x v="4"/>
    <x v="0"/>
    <x v="0"/>
    <n v="773000"/>
  </r>
  <r>
    <x v="2"/>
    <x v="5"/>
    <x v="0"/>
    <x v="0"/>
    <n v="0"/>
  </r>
  <r>
    <x v="2"/>
    <x v="6"/>
    <x v="0"/>
    <x v="0"/>
    <n v="0"/>
  </r>
  <r>
    <x v="2"/>
    <x v="7"/>
    <x v="0"/>
    <x v="0"/>
    <n v="780000"/>
  </r>
  <r>
    <x v="2"/>
    <x v="8"/>
    <x v="0"/>
    <x v="0"/>
    <n v="349000"/>
  </r>
  <r>
    <x v="2"/>
    <x v="9"/>
    <x v="0"/>
    <x v="0"/>
    <n v="414000"/>
  </r>
  <r>
    <x v="2"/>
    <x v="10"/>
    <x v="0"/>
    <x v="0"/>
    <n v="178000"/>
  </r>
  <r>
    <x v="2"/>
    <x v="11"/>
    <x v="0"/>
    <x v="0"/>
    <n v="230000"/>
  </r>
  <r>
    <x v="2"/>
    <x v="12"/>
    <x v="0"/>
    <x v="0"/>
    <n v="1484000"/>
  </r>
  <r>
    <x v="2"/>
    <x v="13"/>
    <x v="0"/>
    <x v="0"/>
    <n v="172000"/>
  </r>
  <r>
    <x v="2"/>
    <x v="14"/>
    <x v="0"/>
    <x v="0"/>
    <n v="0"/>
  </r>
  <r>
    <x v="2"/>
    <x v="15"/>
    <x v="0"/>
    <x v="0"/>
    <n v="472000"/>
  </r>
  <r>
    <x v="2"/>
    <x v="16"/>
    <x v="0"/>
    <x v="0"/>
    <n v="253000"/>
  </r>
  <r>
    <x v="2"/>
    <x v="17"/>
    <x v="0"/>
    <x v="0"/>
    <n v="253000"/>
  </r>
  <r>
    <x v="2"/>
    <x v="19"/>
    <x v="0"/>
    <x v="0"/>
    <n v="10000"/>
  </r>
  <r>
    <x v="2"/>
    <x v="0"/>
    <x v="1"/>
    <x v="0"/>
    <n v="-31000"/>
  </r>
  <r>
    <x v="2"/>
    <x v="1"/>
    <x v="1"/>
    <x v="0"/>
    <n v="-126000"/>
  </r>
  <r>
    <x v="2"/>
    <x v="2"/>
    <x v="1"/>
    <x v="0"/>
    <n v="-94000"/>
  </r>
  <r>
    <x v="2"/>
    <x v="3"/>
    <x v="1"/>
    <x v="0"/>
    <n v="-37000"/>
  </r>
  <r>
    <x v="2"/>
    <x v="4"/>
    <x v="1"/>
    <x v="0"/>
    <n v="-148000"/>
  </r>
  <r>
    <x v="2"/>
    <x v="5"/>
    <x v="1"/>
    <x v="0"/>
    <n v="0"/>
  </r>
  <r>
    <x v="2"/>
    <x v="6"/>
    <x v="1"/>
    <x v="0"/>
    <n v="0"/>
  </r>
  <r>
    <x v="2"/>
    <x v="7"/>
    <x v="1"/>
    <x v="0"/>
    <n v="-124000"/>
  </r>
  <r>
    <x v="2"/>
    <x v="8"/>
    <x v="1"/>
    <x v="0"/>
    <n v="-84000"/>
  </r>
  <r>
    <x v="2"/>
    <x v="9"/>
    <x v="1"/>
    <x v="0"/>
    <n v="-75000"/>
  </r>
  <r>
    <x v="2"/>
    <x v="10"/>
    <x v="1"/>
    <x v="0"/>
    <n v="-27000"/>
  </r>
  <r>
    <x v="2"/>
    <x v="11"/>
    <x v="1"/>
    <x v="0"/>
    <n v="-35000"/>
  </r>
  <r>
    <x v="2"/>
    <x v="12"/>
    <x v="1"/>
    <x v="0"/>
    <n v="-304000"/>
  </r>
  <r>
    <x v="2"/>
    <x v="13"/>
    <x v="1"/>
    <x v="0"/>
    <n v="-26000"/>
  </r>
  <r>
    <x v="2"/>
    <x v="14"/>
    <x v="1"/>
    <x v="0"/>
    <n v="0"/>
  </r>
  <r>
    <x v="2"/>
    <x v="15"/>
    <x v="1"/>
    <x v="0"/>
    <n v="-70000"/>
  </r>
  <r>
    <x v="2"/>
    <x v="16"/>
    <x v="1"/>
    <x v="0"/>
    <n v="-43000"/>
  </r>
  <r>
    <x v="2"/>
    <x v="17"/>
    <x v="1"/>
    <x v="0"/>
    <n v="-58000"/>
  </r>
  <r>
    <x v="2"/>
    <x v="19"/>
    <x v="1"/>
    <x v="0"/>
    <n v="0"/>
  </r>
  <r>
    <x v="2"/>
    <x v="0"/>
    <x v="2"/>
    <x v="0"/>
    <n v="120000"/>
  </r>
  <r>
    <x v="2"/>
    <x v="1"/>
    <x v="2"/>
    <x v="0"/>
    <n v="461000"/>
  </r>
  <r>
    <x v="2"/>
    <x v="2"/>
    <x v="2"/>
    <x v="0"/>
    <n v="265000"/>
  </r>
  <r>
    <x v="2"/>
    <x v="3"/>
    <x v="2"/>
    <x v="0"/>
    <n v="223000"/>
  </r>
  <r>
    <x v="2"/>
    <x v="4"/>
    <x v="2"/>
    <x v="0"/>
    <n v="625000"/>
  </r>
  <r>
    <x v="2"/>
    <x v="5"/>
    <x v="2"/>
    <x v="0"/>
    <n v="0"/>
  </r>
  <r>
    <x v="2"/>
    <x v="6"/>
    <x v="2"/>
    <x v="0"/>
    <n v="0"/>
  </r>
  <r>
    <x v="2"/>
    <x v="7"/>
    <x v="2"/>
    <x v="0"/>
    <n v="656000"/>
  </r>
  <r>
    <x v="2"/>
    <x v="8"/>
    <x v="2"/>
    <x v="0"/>
    <n v="265000"/>
  </r>
  <r>
    <x v="2"/>
    <x v="9"/>
    <x v="2"/>
    <x v="0"/>
    <n v="339000"/>
  </r>
  <r>
    <x v="2"/>
    <x v="10"/>
    <x v="2"/>
    <x v="0"/>
    <n v="151000"/>
  </r>
  <r>
    <x v="2"/>
    <x v="11"/>
    <x v="2"/>
    <x v="0"/>
    <n v="195000"/>
  </r>
  <r>
    <x v="2"/>
    <x v="12"/>
    <x v="2"/>
    <x v="0"/>
    <n v="1180000"/>
  </r>
  <r>
    <x v="2"/>
    <x v="13"/>
    <x v="2"/>
    <x v="0"/>
    <n v="146000"/>
  </r>
  <r>
    <x v="2"/>
    <x v="14"/>
    <x v="2"/>
    <x v="0"/>
    <n v="0"/>
  </r>
  <r>
    <x v="2"/>
    <x v="15"/>
    <x v="2"/>
    <x v="0"/>
    <n v="402000"/>
  </r>
  <r>
    <x v="2"/>
    <x v="16"/>
    <x v="2"/>
    <x v="0"/>
    <n v="210000"/>
  </r>
  <r>
    <x v="2"/>
    <x v="17"/>
    <x v="2"/>
    <x v="0"/>
    <n v="195000"/>
  </r>
  <r>
    <x v="2"/>
    <x v="19"/>
    <x v="2"/>
    <x v="0"/>
    <n v="10000"/>
  </r>
  <r>
    <x v="2"/>
    <x v="0"/>
    <x v="3"/>
    <x v="0"/>
    <n v="24000"/>
  </r>
  <r>
    <x v="2"/>
    <x v="1"/>
    <x v="3"/>
    <x v="0"/>
    <n v="101000"/>
  </r>
  <r>
    <x v="2"/>
    <x v="2"/>
    <x v="3"/>
    <x v="0"/>
    <n v="74000"/>
  </r>
  <r>
    <x v="2"/>
    <x v="3"/>
    <x v="3"/>
    <x v="0"/>
    <n v="29000"/>
  </r>
  <r>
    <x v="2"/>
    <x v="4"/>
    <x v="3"/>
    <x v="0"/>
    <n v="115000"/>
  </r>
  <r>
    <x v="2"/>
    <x v="5"/>
    <x v="3"/>
    <x v="0"/>
    <n v="0"/>
  </r>
  <r>
    <x v="2"/>
    <x v="6"/>
    <x v="3"/>
    <x v="0"/>
    <n v="0"/>
  </r>
  <r>
    <x v="2"/>
    <x v="7"/>
    <x v="3"/>
    <x v="0"/>
    <n v="97000"/>
  </r>
  <r>
    <x v="2"/>
    <x v="8"/>
    <x v="3"/>
    <x v="0"/>
    <n v="65000"/>
  </r>
  <r>
    <x v="2"/>
    <x v="9"/>
    <x v="3"/>
    <x v="0"/>
    <n v="59000"/>
  </r>
  <r>
    <x v="2"/>
    <x v="10"/>
    <x v="3"/>
    <x v="0"/>
    <n v="21000"/>
  </r>
  <r>
    <x v="2"/>
    <x v="11"/>
    <x v="3"/>
    <x v="0"/>
    <n v="28000"/>
  </r>
  <r>
    <x v="2"/>
    <x v="12"/>
    <x v="3"/>
    <x v="0"/>
    <n v="239000"/>
  </r>
  <r>
    <x v="2"/>
    <x v="13"/>
    <x v="3"/>
    <x v="0"/>
    <n v="20000"/>
  </r>
  <r>
    <x v="2"/>
    <x v="14"/>
    <x v="3"/>
    <x v="0"/>
    <n v="0"/>
  </r>
  <r>
    <x v="2"/>
    <x v="15"/>
    <x v="3"/>
    <x v="0"/>
    <n v="55000"/>
  </r>
  <r>
    <x v="2"/>
    <x v="16"/>
    <x v="3"/>
    <x v="0"/>
    <n v="33000"/>
  </r>
  <r>
    <x v="2"/>
    <x v="17"/>
    <x v="3"/>
    <x v="0"/>
    <n v="46000"/>
  </r>
  <r>
    <x v="2"/>
    <x v="19"/>
    <x v="3"/>
    <x v="0"/>
    <n v="0"/>
  </r>
  <r>
    <x v="2"/>
    <x v="18"/>
    <x v="3"/>
    <x v="0"/>
    <n v="0"/>
  </r>
  <r>
    <x v="2"/>
    <x v="0"/>
    <x v="4"/>
    <x v="0"/>
    <n v="144000"/>
  </r>
  <r>
    <x v="2"/>
    <x v="1"/>
    <x v="4"/>
    <x v="0"/>
    <n v="562000"/>
  </r>
  <r>
    <x v="2"/>
    <x v="2"/>
    <x v="4"/>
    <x v="0"/>
    <n v="339000"/>
  </r>
  <r>
    <x v="2"/>
    <x v="3"/>
    <x v="4"/>
    <x v="0"/>
    <n v="252000"/>
  </r>
  <r>
    <x v="2"/>
    <x v="4"/>
    <x v="4"/>
    <x v="0"/>
    <n v="740000"/>
  </r>
  <r>
    <x v="2"/>
    <x v="5"/>
    <x v="4"/>
    <x v="0"/>
    <n v="0"/>
  </r>
  <r>
    <x v="2"/>
    <x v="6"/>
    <x v="4"/>
    <x v="0"/>
    <n v="0"/>
  </r>
  <r>
    <x v="2"/>
    <x v="7"/>
    <x v="4"/>
    <x v="0"/>
    <n v="753000"/>
  </r>
  <r>
    <x v="2"/>
    <x v="8"/>
    <x v="4"/>
    <x v="0"/>
    <n v="330000"/>
  </r>
  <r>
    <x v="2"/>
    <x v="9"/>
    <x v="4"/>
    <x v="0"/>
    <n v="398000"/>
  </r>
  <r>
    <x v="2"/>
    <x v="10"/>
    <x v="4"/>
    <x v="0"/>
    <n v="172000"/>
  </r>
  <r>
    <x v="2"/>
    <x v="11"/>
    <x v="4"/>
    <x v="0"/>
    <n v="223000"/>
  </r>
  <r>
    <x v="2"/>
    <x v="12"/>
    <x v="4"/>
    <x v="0"/>
    <n v="1419000"/>
  </r>
  <r>
    <x v="2"/>
    <x v="13"/>
    <x v="4"/>
    <x v="0"/>
    <n v="166000"/>
  </r>
  <r>
    <x v="2"/>
    <x v="14"/>
    <x v="4"/>
    <x v="0"/>
    <n v="0"/>
  </r>
  <r>
    <x v="2"/>
    <x v="15"/>
    <x v="4"/>
    <x v="0"/>
    <n v="457000"/>
  </r>
  <r>
    <x v="2"/>
    <x v="16"/>
    <x v="4"/>
    <x v="0"/>
    <n v="243000"/>
  </r>
  <r>
    <x v="2"/>
    <x v="17"/>
    <x v="4"/>
    <x v="0"/>
    <n v="241000"/>
  </r>
  <r>
    <x v="2"/>
    <x v="19"/>
    <x v="4"/>
    <x v="0"/>
    <n v="10000"/>
  </r>
  <r>
    <x v="2"/>
    <x v="18"/>
    <x v="4"/>
    <x v="0"/>
    <n v="0"/>
  </r>
  <r>
    <x v="2"/>
    <x v="0"/>
    <x v="5"/>
    <x v="0"/>
    <n v="760"/>
  </r>
  <r>
    <x v="2"/>
    <x v="1"/>
    <x v="5"/>
    <x v="0"/>
    <n v="3100"/>
  </r>
  <r>
    <x v="2"/>
    <x v="2"/>
    <x v="5"/>
    <x v="0"/>
    <n v="2310"/>
  </r>
  <r>
    <x v="2"/>
    <x v="3"/>
    <x v="5"/>
    <x v="0"/>
    <n v="920"/>
  </r>
  <r>
    <x v="2"/>
    <x v="4"/>
    <x v="5"/>
    <x v="0"/>
    <n v="3600"/>
  </r>
  <r>
    <x v="2"/>
    <x v="5"/>
    <x v="5"/>
    <x v="0"/>
    <n v="0"/>
  </r>
  <r>
    <x v="2"/>
    <x v="6"/>
    <x v="5"/>
    <x v="0"/>
    <n v="0"/>
  </r>
  <r>
    <x v="2"/>
    <x v="7"/>
    <x v="5"/>
    <x v="0"/>
    <n v="3030"/>
  </r>
  <r>
    <x v="2"/>
    <x v="8"/>
    <x v="5"/>
    <x v="0"/>
    <n v="2040"/>
  </r>
  <r>
    <x v="2"/>
    <x v="9"/>
    <x v="5"/>
    <x v="0"/>
    <n v="1820"/>
  </r>
  <r>
    <x v="2"/>
    <x v="10"/>
    <x v="5"/>
    <x v="0"/>
    <n v="670"/>
  </r>
  <r>
    <x v="2"/>
    <x v="11"/>
    <x v="5"/>
    <x v="0"/>
    <n v="860"/>
  </r>
  <r>
    <x v="2"/>
    <x v="12"/>
    <x v="5"/>
    <x v="0"/>
    <n v="7470"/>
  </r>
  <r>
    <x v="2"/>
    <x v="13"/>
    <x v="5"/>
    <x v="0"/>
    <n v="640"/>
  </r>
  <r>
    <x v="2"/>
    <x v="14"/>
    <x v="5"/>
    <x v="0"/>
    <n v="0"/>
  </r>
  <r>
    <x v="2"/>
    <x v="15"/>
    <x v="5"/>
    <x v="0"/>
    <n v="1720"/>
  </r>
  <r>
    <x v="2"/>
    <x v="16"/>
    <x v="5"/>
    <x v="0"/>
    <n v="1070"/>
  </r>
  <r>
    <x v="2"/>
    <x v="17"/>
    <x v="5"/>
    <x v="0"/>
    <n v="1430"/>
  </r>
  <r>
    <x v="2"/>
    <x v="19"/>
    <x v="5"/>
    <x v="0"/>
    <n v="20"/>
  </r>
  <r>
    <x v="2"/>
    <x v="0"/>
    <x v="6"/>
    <x v="0"/>
    <n v="189.47368421052633"/>
  </r>
  <r>
    <x v="2"/>
    <x v="1"/>
    <x v="6"/>
    <x v="0"/>
    <n v="181.29032258064515"/>
  </r>
  <r>
    <x v="2"/>
    <x v="2"/>
    <x v="6"/>
    <x v="0"/>
    <n v="146.75324675324674"/>
  </r>
  <r>
    <x v="2"/>
    <x v="3"/>
    <x v="6"/>
    <x v="0"/>
    <n v="273.91304347826087"/>
  </r>
  <r>
    <x v="2"/>
    <x v="4"/>
    <x v="6"/>
    <x v="0"/>
    <n v="205.55555555555554"/>
  </r>
  <r>
    <x v="2"/>
    <x v="5"/>
    <x v="6"/>
    <x v="0"/>
    <s v=""/>
  </r>
  <r>
    <x v="2"/>
    <x v="6"/>
    <x v="6"/>
    <x v="0"/>
    <s v=""/>
  </r>
  <r>
    <x v="2"/>
    <x v="7"/>
    <x v="6"/>
    <x v="0"/>
    <n v="248.51485148514851"/>
  </r>
  <r>
    <x v="2"/>
    <x v="8"/>
    <x v="6"/>
    <x v="0"/>
    <n v="161.76470588235293"/>
  </r>
  <r>
    <x v="2"/>
    <x v="9"/>
    <x v="6"/>
    <x v="0"/>
    <n v="218.68131868131869"/>
  </r>
  <r>
    <x v="2"/>
    <x v="10"/>
    <x v="6"/>
    <x v="0"/>
    <n v="256.71641791044777"/>
  </r>
  <r>
    <x v="2"/>
    <x v="11"/>
    <x v="6"/>
    <x v="0"/>
    <n v="259.30232558139534"/>
  </r>
  <r>
    <x v="2"/>
    <x v="12"/>
    <x v="6"/>
    <x v="0"/>
    <n v="189.95983935742973"/>
  </r>
  <r>
    <x v="2"/>
    <x v="13"/>
    <x v="6"/>
    <x v="0"/>
    <n v="259.375"/>
  </r>
  <r>
    <x v="2"/>
    <x v="14"/>
    <x v="6"/>
    <x v="0"/>
    <s v=""/>
  </r>
  <r>
    <x v="2"/>
    <x v="15"/>
    <x v="6"/>
    <x v="0"/>
    <n v="265.69767441860466"/>
  </r>
  <r>
    <x v="2"/>
    <x v="16"/>
    <x v="6"/>
    <x v="0"/>
    <n v="227.10280373831776"/>
  </r>
  <r>
    <x v="2"/>
    <x v="17"/>
    <x v="6"/>
    <x v="0"/>
    <n v="168.53146853146853"/>
  </r>
  <r>
    <x v="2"/>
    <x v="19"/>
    <x v="6"/>
    <x v="0"/>
    <n v="500"/>
  </r>
  <r>
    <x v="2"/>
    <x v="0"/>
    <x v="0"/>
    <x v="1"/>
    <n v="63247.02"/>
  </r>
  <r>
    <x v="2"/>
    <x v="1"/>
    <x v="0"/>
    <x v="1"/>
    <n v="598788.25"/>
  </r>
  <r>
    <x v="2"/>
    <x v="2"/>
    <x v="0"/>
    <x v="1"/>
    <n v="84600.19"/>
  </r>
  <r>
    <x v="2"/>
    <x v="3"/>
    <x v="0"/>
    <x v="1"/>
    <n v="236564.12"/>
  </r>
  <r>
    <x v="2"/>
    <x v="4"/>
    <x v="0"/>
    <x v="1"/>
    <n v="698174.07"/>
  </r>
  <r>
    <x v="2"/>
    <x v="5"/>
    <x v="0"/>
    <x v="1"/>
    <n v="0"/>
  </r>
  <r>
    <x v="2"/>
    <x v="6"/>
    <x v="0"/>
    <x v="1"/>
    <n v="62294.58"/>
  </r>
  <r>
    <x v="2"/>
    <x v="7"/>
    <x v="0"/>
    <x v="1"/>
    <n v="630566.52"/>
  </r>
  <r>
    <x v="2"/>
    <x v="8"/>
    <x v="0"/>
    <x v="1"/>
    <n v="320282.09999999998"/>
  </r>
  <r>
    <x v="2"/>
    <x v="9"/>
    <x v="0"/>
    <x v="1"/>
    <n v="335650.36"/>
  </r>
  <r>
    <x v="2"/>
    <x v="10"/>
    <x v="0"/>
    <x v="1"/>
    <n v="143620.19"/>
  </r>
  <r>
    <x v="2"/>
    <x v="11"/>
    <x v="0"/>
    <x v="1"/>
    <n v="156495.66"/>
  </r>
  <r>
    <x v="2"/>
    <x v="12"/>
    <x v="0"/>
    <x v="1"/>
    <n v="1252559.7"/>
  </r>
  <r>
    <x v="2"/>
    <x v="13"/>
    <x v="0"/>
    <x v="1"/>
    <n v="114255.01"/>
  </r>
  <r>
    <x v="2"/>
    <x v="14"/>
    <x v="0"/>
    <x v="1"/>
    <n v="0"/>
  </r>
  <r>
    <x v="2"/>
    <x v="15"/>
    <x v="0"/>
    <x v="1"/>
    <n v="470364.14"/>
  </r>
  <r>
    <x v="2"/>
    <x v="16"/>
    <x v="0"/>
    <x v="1"/>
    <n v="108739.8"/>
  </r>
  <r>
    <x v="2"/>
    <x v="17"/>
    <x v="0"/>
    <x v="1"/>
    <n v="223028.67"/>
  </r>
  <r>
    <x v="2"/>
    <x v="19"/>
    <x v="0"/>
    <x v="1"/>
    <n v="239440.52"/>
  </r>
  <r>
    <x v="2"/>
    <x v="0"/>
    <x v="1"/>
    <x v="1"/>
    <n v="-8625.23"/>
  </r>
  <r>
    <x v="2"/>
    <x v="1"/>
    <x v="1"/>
    <x v="1"/>
    <n v="-100771.81"/>
  </r>
  <r>
    <x v="2"/>
    <x v="2"/>
    <x v="1"/>
    <x v="1"/>
    <n v="-12229.56"/>
  </r>
  <r>
    <x v="2"/>
    <x v="3"/>
    <x v="1"/>
    <x v="1"/>
    <n v="-33348.83"/>
  </r>
  <r>
    <x v="2"/>
    <x v="4"/>
    <x v="1"/>
    <x v="1"/>
    <n v="-130036.55"/>
  </r>
  <r>
    <x v="2"/>
    <x v="5"/>
    <x v="1"/>
    <x v="1"/>
    <n v="0"/>
  </r>
  <r>
    <x v="2"/>
    <x v="6"/>
    <x v="1"/>
    <x v="1"/>
    <n v="-8011.88"/>
  </r>
  <r>
    <x v="2"/>
    <x v="7"/>
    <x v="1"/>
    <x v="1"/>
    <n v="-86970.84"/>
  </r>
  <r>
    <x v="2"/>
    <x v="8"/>
    <x v="1"/>
    <x v="1"/>
    <n v="-56855.08"/>
  </r>
  <r>
    <x v="2"/>
    <x v="9"/>
    <x v="1"/>
    <x v="1"/>
    <n v="-44392.21"/>
  </r>
  <r>
    <x v="2"/>
    <x v="10"/>
    <x v="1"/>
    <x v="1"/>
    <n v="-11281.58"/>
  </r>
  <r>
    <x v="2"/>
    <x v="11"/>
    <x v="1"/>
    <x v="1"/>
    <n v="-21663.66"/>
  </r>
  <r>
    <x v="2"/>
    <x v="12"/>
    <x v="1"/>
    <x v="1"/>
    <n v="-295223.24"/>
  </r>
  <r>
    <x v="2"/>
    <x v="13"/>
    <x v="1"/>
    <x v="1"/>
    <n v="-12830.36"/>
  </r>
  <r>
    <x v="2"/>
    <x v="14"/>
    <x v="1"/>
    <x v="1"/>
    <n v="0"/>
  </r>
  <r>
    <x v="2"/>
    <x v="15"/>
    <x v="1"/>
    <x v="1"/>
    <n v="-49865.16"/>
  </r>
  <r>
    <x v="2"/>
    <x v="16"/>
    <x v="1"/>
    <x v="1"/>
    <n v="-14459.85"/>
  </r>
  <r>
    <x v="2"/>
    <x v="17"/>
    <x v="1"/>
    <x v="1"/>
    <n v="-38545.620000000003"/>
  </r>
  <r>
    <x v="2"/>
    <x v="19"/>
    <x v="1"/>
    <x v="1"/>
    <n v="-38588.089999999997"/>
  </r>
  <r>
    <x v="2"/>
    <x v="0"/>
    <x v="2"/>
    <x v="1"/>
    <n v="54621.789999999994"/>
  </r>
  <r>
    <x v="2"/>
    <x v="1"/>
    <x v="2"/>
    <x v="1"/>
    <n v="498016.44"/>
  </r>
  <r>
    <x v="2"/>
    <x v="2"/>
    <x v="2"/>
    <x v="1"/>
    <n v="72370.63"/>
  </r>
  <r>
    <x v="2"/>
    <x v="3"/>
    <x v="2"/>
    <x v="1"/>
    <n v="203215.28999999998"/>
  </r>
  <r>
    <x v="2"/>
    <x v="4"/>
    <x v="2"/>
    <x v="1"/>
    <n v="568137.5199999999"/>
  </r>
  <r>
    <x v="2"/>
    <x v="5"/>
    <x v="2"/>
    <x v="1"/>
    <n v="0"/>
  </r>
  <r>
    <x v="2"/>
    <x v="6"/>
    <x v="2"/>
    <x v="1"/>
    <n v="54282.700000000004"/>
  </r>
  <r>
    <x v="2"/>
    <x v="7"/>
    <x v="2"/>
    <x v="1"/>
    <n v="543595.68000000005"/>
  </r>
  <r>
    <x v="2"/>
    <x v="8"/>
    <x v="2"/>
    <x v="1"/>
    <n v="263427.01999999996"/>
  </r>
  <r>
    <x v="2"/>
    <x v="9"/>
    <x v="2"/>
    <x v="1"/>
    <n v="291258.14999999997"/>
  </r>
  <r>
    <x v="2"/>
    <x v="10"/>
    <x v="2"/>
    <x v="1"/>
    <n v="132338.61000000002"/>
  </r>
  <r>
    <x v="2"/>
    <x v="11"/>
    <x v="2"/>
    <x v="1"/>
    <n v="134832"/>
  </r>
  <r>
    <x v="2"/>
    <x v="12"/>
    <x v="2"/>
    <x v="1"/>
    <n v="957336.46"/>
  </r>
  <r>
    <x v="2"/>
    <x v="13"/>
    <x v="2"/>
    <x v="1"/>
    <n v="101424.65"/>
  </r>
  <r>
    <x v="2"/>
    <x v="14"/>
    <x v="2"/>
    <x v="1"/>
    <n v="0"/>
  </r>
  <r>
    <x v="2"/>
    <x v="15"/>
    <x v="2"/>
    <x v="1"/>
    <n v="420498.98"/>
  </r>
  <r>
    <x v="2"/>
    <x v="16"/>
    <x v="2"/>
    <x v="1"/>
    <n v="94279.95"/>
  </r>
  <r>
    <x v="2"/>
    <x v="17"/>
    <x v="2"/>
    <x v="1"/>
    <n v="184483.05000000002"/>
  </r>
  <r>
    <x v="2"/>
    <x v="19"/>
    <x v="2"/>
    <x v="1"/>
    <n v="200852.43"/>
  </r>
  <r>
    <x v="2"/>
    <x v="0"/>
    <x v="3"/>
    <x v="1"/>
    <n v="12294.22"/>
  </r>
  <r>
    <x v="2"/>
    <x v="1"/>
    <x v="3"/>
    <x v="1"/>
    <n v="99496.69"/>
  </r>
  <r>
    <x v="2"/>
    <x v="2"/>
    <x v="3"/>
    <x v="1"/>
    <n v="16989.5"/>
  </r>
  <r>
    <x v="2"/>
    <x v="3"/>
    <x v="3"/>
    <x v="1"/>
    <n v="21684.78"/>
  </r>
  <r>
    <x v="2"/>
    <x v="4"/>
    <x v="3"/>
    <x v="1"/>
    <n v="106323.38"/>
  </r>
  <r>
    <x v="2"/>
    <x v="5"/>
    <x v="3"/>
    <x v="1"/>
    <n v="0"/>
  </r>
  <r>
    <x v="2"/>
    <x v="6"/>
    <x v="3"/>
    <x v="1"/>
    <n v="12016.21"/>
  </r>
  <r>
    <x v="2"/>
    <x v="7"/>
    <x v="3"/>
    <x v="1"/>
    <n v="74290.45"/>
  </r>
  <r>
    <x v="2"/>
    <x v="8"/>
    <x v="3"/>
    <x v="1"/>
    <n v="60976.86"/>
  </r>
  <r>
    <x v="2"/>
    <x v="9"/>
    <x v="3"/>
    <x v="1"/>
    <n v="43802.02"/>
  </r>
  <r>
    <x v="2"/>
    <x v="10"/>
    <x v="3"/>
    <x v="1"/>
    <n v="15136.1"/>
  </r>
  <r>
    <x v="2"/>
    <x v="11"/>
    <x v="3"/>
    <x v="1"/>
    <n v="20047.61"/>
  </r>
  <r>
    <x v="2"/>
    <x v="12"/>
    <x v="3"/>
    <x v="1"/>
    <n v="194514.33"/>
  </r>
  <r>
    <x v="2"/>
    <x v="13"/>
    <x v="3"/>
    <x v="1"/>
    <n v="13962.28"/>
  </r>
  <r>
    <x v="2"/>
    <x v="14"/>
    <x v="3"/>
    <x v="1"/>
    <n v="0"/>
  </r>
  <r>
    <x v="2"/>
    <x v="15"/>
    <x v="3"/>
    <x v="1"/>
    <n v="47508.82"/>
  </r>
  <r>
    <x v="2"/>
    <x v="16"/>
    <x v="3"/>
    <x v="1"/>
    <n v="16587.93"/>
  </r>
  <r>
    <x v="2"/>
    <x v="17"/>
    <x v="3"/>
    <x v="1"/>
    <n v="38828.730000000003"/>
  </r>
  <r>
    <x v="2"/>
    <x v="19"/>
    <x v="3"/>
    <x v="1"/>
    <n v="36450.199999999997"/>
  </r>
  <r>
    <x v="2"/>
    <x v="18"/>
    <x v="3"/>
    <x v="1"/>
    <n v="14332.96"/>
  </r>
  <r>
    <x v="2"/>
    <x v="0"/>
    <x v="4"/>
    <x v="1"/>
    <n v="66916.009999999995"/>
  </r>
  <r>
    <x v="2"/>
    <x v="1"/>
    <x v="4"/>
    <x v="1"/>
    <n v="597513.13"/>
  </r>
  <r>
    <x v="2"/>
    <x v="2"/>
    <x v="4"/>
    <x v="1"/>
    <n v="89360.13"/>
  </r>
  <r>
    <x v="2"/>
    <x v="3"/>
    <x v="4"/>
    <x v="1"/>
    <n v="224900.06999999998"/>
  </r>
  <r>
    <x v="2"/>
    <x v="4"/>
    <x v="4"/>
    <x v="1"/>
    <n v="674460.89999999991"/>
  </r>
  <r>
    <x v="2"/>
    <x v="5"/>
    <x v="4"/>
    <x v="1"/>
    <n v="0"/>
  </r>
  <r>
    <x v="2"/>
    <x v="6"/>
    <x v="4"/>
    <x v="1"/>
    <n v="66298.91"/>
  </r>
  <r>
    <x v="2"/>
    <x v="7"/>
    <x v="4"/>
    <x v="1"/>
    <n v="617886.13"/>
  </r>
  <r>
    <x v="2"/>
    <x v="8"/>
    <x v="4"/>
    <x v="1"/>
    <n v="324403.87999999995"/>
  </r>
  <r>
    <x v="2"/>
    <x v="9"/>
    <x v="4"/>
    <x v="1"/>
    <n v="335060.17"/>
  </r>
  <r>
    <x v="2"/>
    <x v="10"/>
    <x v="4"/>
    <x v="1"/>
    <n v="147474.71000000002"/>
  </r>
  <r>
    <x v="2"/>
    <x v="11"/>
    <x v="4"/>
    <x v="1"/>
    <n v="154879.60999999999"/>
  </r>
  <r>
    <x v="2"/>
    <x v="12"/>
    <x v="4"/>
    <x v="1"/>
    <n v="1151850.79"/>
  </r>
  <r>
    <x v="2"/>
    <x v="13"/>
    <x v="4"/>
    <x v="1"/>
    <n v="115386.93"/>
  </r>
  <r>
    <x v="2"/>
    <x v="14"/>
    <x v="4"/>
    <x v="1"/>
    <n v="0"/>
  </r>
  <r>
    <x v="2"/>
    <x v="15"/>
    <x v="4"/>
    <x v="1"/>
    <n v="468007.8"/>
  </r>
  <r>
    <x v="2"/>
    <x v="16"/>
    <x v="4"/>
    <x v="1"/>
    <n v="110867.88"/>
  </r>
  <r>
    <x v="2"/>
    <x v="17"/>
    <x v="4"/>
    <x v="1"/>
    <n v="223311.78000000003"/>
  </r>
  <r>
    <x v="2"/>
    <x v="19"/>
    <x v="4"/>
    <x v="1"/>
    <n v="237302.63"/>
  </r>
  <r>
    <x v="2"/>
    <x v="18"/>
    <x v="4"/>
    <x v="1"/>
    <n v="14332.96"/>
  </r>
  <r>
    <x v="2"/>
    <x v="0"/>
    <x v="5"/>
    <x v="1"/>
    <n v="398"/>
  </r>
  <r>
    <x v="2"/>
    <x v="1"/>
    <x v="5"/>
    <x v="1"/>
    <n v="3221"/>
  </r>
  <r>
    <x v="2"/>
    <x v="2"/>
    <x v="5"/>
    <x v="1"/>
    <n v="550"/>
  </r>
  <r>
    <x v="2"/>
    <x v="3"/>
    <x v="5"/>
    <x v="1"/>
    <n v="702"/>
  </r>
  <r>
    <x v="2"/>
    <x v="4"/>
    <x v="5"/>
    <x v="1"/>
    <n v="3442"/>
  </r>
  <r>
    <x v="2"/>
    <x v="5"/>
    <x v="5"/>
    <x v="1"/>
    <m/>
  </r>
  <r>
    <x v="2"/>
    <x v="6"/>
    <x v="5"/>
    <x v="1"/>
    <n v="389"/>
  </r>
  <r>
    <x v="2"/>
    <x v="7"/>
    <x v="5"/>
    <x v="1"/>
    <n v="2405"/>
  </r>
  <r>
    <x v="2"/>
    <x v="8"/>
    <x v="5"/>
    <x v="1"/>
    <n v="1974"/>
  </r>
  <r>
    <x v="2"/>
    <x v="9"/>
    <x v="5"/>
    <x v="1"/>
    <n v="1418"/>
  </r>
  <r>
    <x v="2"/>
    <x v="10"/>
    <x v="5"/>
    <x v="1"/>
    <n v="490"/>
  </r>
  <r>
    <x v="2"/>
    <x v="11"/>
    <x v="5"/>
    <x v="1"/>
    <n v="649"/>
  </r>
  <r>
    <x v="2"/>
    <x v="12"/>
    <x v="5"/>
    <x v="1"/>
    <n v="6297"/>
  </r>
  <r>
    <x v="2"/>
    <x v="13"/>
    <x v="5"/>
    <x v="1"/>
    <n v="452"/>
  </r>
  <r>
    <x v="2"/>
    <x v="14"/>
    <x v="5"/>
    <x v="1"/>
    <m/>
  </r>
  <r>
    <x v="2"/>
    <x v="15"/>
    <x v="5"/>
    <x v="1"/>
    <n v="1538"/>
  </r>
  <r>
    <x v="2"/>
    <x v="16"/>
    <x v="5"/>
    <x v="1"/>
    <n v="537"/>
  </r>
  <r>
    <x v="2"/>
    <x v="17"/>
    <x v="5"/>
    <x v="1"/>
    <n v="1257"/>
  </r>
  <r>
    <x v="2"/>
    <x v="19"/>
    <x v="5"/>
    <x v="1"/>
    <n v="1180"/>
  </r>
  <r>
    <x v="2"/>
    <x v="0"/>
    <x v="6"/>
    <x v="1"/>
    <n v="168.13067839195978"/>
  </r>
  <r>
    <x v="2"/>
    <x v="1"/>
    <x v="6"/>
    <x v="1"/>
    <n v="185.50547345544862"/>
  </r>
  <r>
    <x v="2"/>
    <x v="2"/>
    <x v="6"/>
    <x v="1"/>
    <n v="162.47296363636366"/>
  </r>
  <r>
    <x v="2"/>
    <x v="3"/>
    <x v="6"/>
    <x v="1"/>
    <n v="320.37047008547006"/>
  </r>
  <r>
    <x v="2"/>
    <x v="4"/>
    <x v="6"/>
    <x v="1"/>
    <n v="195.95029052876231"/>
  </r>
  <r>
    <x v="2"/>
    <x v="5"/>
    <x v="6"/>
    <x v="1"/>
    <s v=""/>
  </r>
  <r>
    <x v="2"/>
    <x v="6"/>
    <x v="6"/>
    <x v="1"/>
    <n v="170.43421593830334"/>
  </r>
  <r>
    <x v="2"/>
    <x v="7"/>
    <x v="6"/>
    <x v="1"/>
    <n v="256.91730977130976"/>
  </r>
  <r>
    <x v="2"/>
    <x v="8"/>
    <x v="6"/>
    <x v="1"/>
    <n v="164.33833839918944"/>
  </r>
  <r>
    <x v="2"/>
    <x v="9"/>
    <x v="6"/>
    <x v="1"/>
    <n v="236.29066995768687"/>
  </r>
  <r>
    <x v="2"/>
    <x v="10"/>
    <x v="6"/>
    <x v="1"/>
    <n v="300.96879591836739"/>
  </r>
  <r>
    <x v="2"/>
    <x v="11"/>
    <x v="6"/>
    <x v="1"/>
    <n v="238.64346687211091"/>
  </r>
  <r>
    <x v="2"/>
    <x v="12"/>
    <x v="6"/>
    <x v="1"/>
    <n v="182.92056376052088"/>
  </r>
  <r>
    <x v="2"/>
    <x v="13"/>
    <x v="6"/>
    <x v="1"/>
    <n v="255.28081858407077"/>
  </r>
  <r>
    <x v="2"/>
    <x v="14"/>
    <x v="6"/>
    <x v="1"/>
    <s v=""/>
  </r>
  <r>
    <x v="2"/>
    <x v="15"/>
    <x v="6"/>
    <x v="1"/>
    <n v="304.2963589076723"/>
  </r>
  <r>
    <x v="2"/>
    <x v="16"/>
    <x v="6"/>
    <x v="1"/>
    <n v="206.45787709497208"/>
  </r>
  <r>
    <x v="2"/>
    <x v="17"/>
    <x v="6"/>
    <x v="1"/>
    <n v="177.65455847255373"/>
  </r>
  <r>
    <x v="2"/>
    <x v="19"/>
    <x v="6"/>
    <x v="1"/>
    <n v="201.10392372881356"/>
  </r>
  <r>
    <x v="2"/>
    <x v="0"/>
    <x v="0"/>
    <x v="2"/>
    <n v="84000"/>
  </r>
  <r>
    <x v="2"/>
    <x v="1"/>
    <x v="0"/>
    <x v="2"/>
    <n v="528000"/>
  </r>
  <r>
    <x v="2"/>
    <x v="2"/>
    <x v="0"/>
    <x v="2"/>
    <n v="111000"/>
  </r>
  <r>
    <x v="2"/>
    <x v="3"/>
    <x v="0"/>
    <x v="2"/>
    <n v="101000"/>
  </r>
  <r>
    <x v="2"/>
    <x v="4"/>
    <x v="0"/>
    <x v="2"/>
    <n v="876000"/>
  </r>
  <r>
    <x v="2"/>
    <x v="5"/>
    <x v="0"/>
    <x v="2"/>
    <m/>
  </r>
  <r>
    <x v="2"/>
    <x v="6"/>
    <x v="0"/>
    <x v="2"/>
    <n v="79000"/>
  </r>
  <r>
    <x v="2"/>
    <x v="7"/>
    <x v="0"/>
    <x v="2"/>
    <n v="619000"/>
  </r>
  <r>
    <x v="2"/>
    <x v="8"/>
    <x v="0"/>
    <x v="2"/>
    <n v="292000"/>
  </r>
  <r>
    <x v="2"/>
    <x v="9"/>
    <x v="0"/>
    <x v="2"/>
    <n v="273000"/>
  </r>
  <r>
    <x v="2"/>
    <x v="10"/>
    <x v="0"/>
    <x v="2"/>
    <n v="96000"/>
  </r>
  <r>
    <x v="2"/>
    <x v="11"/>
    <x v="0"/>
    <x v="2"/>
    <n v="178000"/>
  </r>
  <r>
    <x v="2"/>
    <x v="12"/>
    <x v="0"/>
    <x v="2"/>
    <n v="1226000"/>
  </r>
  <r>
    <x v="2"/>
    <x v="13"/>
    <x v="0"/>
    <x v="2"/>
    <n v="66000"/>
  </r>
  <r>
    <x v="2"/>
    <x v="14"/>
    <x v="0"/>
    <x v="2"/>
    <m/>
  </r>
  <r>
    <x v="2"/>
    <x v="15"/>
    <x v="0"/>
    <x v="2"/>
    <n v="445000"/>
  </r>
  <r>
    <x v="2"/>
    <x v="16"/>
    <x v="0"/>
    <x v="2"/>
    <n v="256000"/>
  </r>
  <r>
    <x v="2"/>
    <x v="17"/>
    <x v="0"/>
    <x v="2"/>
    <n v="177000"/>
  </r>
  <r>
    <x v="2"/>
    <x v="19"/>
    <x v="0"/>
    <x v="2"/>
    <m/>
  </r>
  <r>
    <x v="2"/>
    <x v="0"/>
    <x v="1"/>
    <x v="2"/>
    <n v="-12000"/>
  </r>
  <r>
    <x v="2"/>
    <x v="1"/>
    <x v="1"/>
    <x v="2"/>
    <n v="-18000"/>
  </r>
  <r>
    <x v="2"/>
    <x v="2"/>
    <x v="1"/>
    <x v="2"/>
    <n v="-15000"/>
  </r>
  <r>
    <x v="2"/>
    <x v="3"/>
    <x v="1"/>
    <x v="2"/>
    <n v="-14000"/>
  </r>
  <r>
    <x v="2"/>
    <x v="4"/>
    <x v="1"/>
    <x v="2"/>
    <n v="-34000"/>
  </r>
  <r>
    <x v="2"/>
    <x v="5"/>
    <x v="1"/>
    <x v="2"/>
    <m/>
  </r>
  <r>
    <x v="2"/>
    <x v="6"/>
    <x v="1"/>
    <x v="2"/>
    <n v="-3000"/>
  </r>
  <r>
    <x v="2"/>
    <x v="7"/>
    <x v="1"/>
    <x v="2"/>
    <n v="-31000"/>
  </r>
  <r>
    <x v="2"/>
    <x v="8"/>
    <x v="1"/>
    <x v="2"/>
    <n v="-25000"/>
  </r>
  <r>
    <x v="2"/>
    <x v="9"/>
    <x v="1"/>
    <x v="2"/>
    <n v="-7000"/>
  </r>
  <r>
    <x v="2"/>
    <x v="10"/>
    <x v="1"/>
    <x v="2"/>
    <n v="-7000"/>
  </r>
  <r>
    <x v="2"/>
    <x v="11"/>
    <x v="1"/>
    <x v="2"/>
    <n v="-8000"/>
  </r>
  <r>
    <x v="2"/>
    <x v="12"/>
    <x v="1"/>
    <x v="2"/>
    <n v="-52000"/>
  </r>
  <r>
    <x v="2"/>
    <x v="13"/>
    <x v="1"/>
    <x v="2"/>
    <n v="-6000"/>
  </r>
  <r>
    <x v="2"/>
    <x v="14"/>
    <x v="1"/>
    <x v="2"/>
    <m/>
  </r>
  <r>
    <x v="2"/>
    <x v="15"/>
    <x v="1"/>
    <x v="2"/>
    <n v="-24000"/>
  </r>
  <r>
    <x v="2"/>
    <x v="16"/>
    <x v="1"/>
    <x v="2"/>
    <n v="-8000"/>
  </r>
  <r>
    <x v="2"/>
    <x v="17"/>
    <x v="1"/>
    <x v="2"/>
    <n v="-10000"/>
  </r>
  <r>
    <x v="2"/>
    <x v="19"/>
    <x v="1"/>
    <x v="2"/>
    <m/>
  </r>
  <r>
    <x v="2"/>
    <x v="0"/>
    <x v="2"/>
    <x v="2"/>
    <n v="72000"/>
  </r>
  <r>
    <x v="2"/>
    <x v="1"/>
    <x v="2"/>
    <x v="2"/>
    <n v="510000"/>
  </r>
  <r>
    <x v="2"/>
    <x v="2"/>
    <x v="2"/>
    <x v="2"/>
    <n v="96000"/>
  </r>
  <r>
    <x v="2"/>
    <x v="3"/>
    <x v="2"/>
    <x v="2"/>
    <n v="87000"/>
  </r>
  <r>
    <x v="2"/>
    <x v="4"/>
    <x v="2"/>
    <x v="2"/>
    <n v="842000"/>
  </r>
  <r>
    <x v="2"/>
    <x v="5"/>
    <x v="2"/>
    <x v="2"/>
    <n v="0"/>
  </r>
  <r>
    <x v="2"/>
    <x v="6"/>
    <x v="2"/>
    <x v="2"/>
    <n v="76000"/>
  </r>
  <r>
    <x v="2"/>
    <x v="7"/>
    <x v="2"/>
    <x v="2"/>
    <n v="588000"/>
  </r>
  <r>
    <x v="2"/>
    <x v="8"/>
    <x v="2"/>
    <x v="2"/>
    <n v="267000"/>
  </r>
  <r>
    <x v="2"/>
    <x v="9"/>
    <x v="2"/>
    <x v="2"/>
    <n v="266000"/>
  </r>
  <r>
    <x v="2"/>
    <x v="10"/>
    <x v="2"/>
    <x v="2"/>
    <n v="89000"/>
  </r>
  <r>
    <x v="2"/>
    <x v="11"/>
    <x v="2"/>
    <x v="2"/>
    <n v="170000"/>
  </r>
  <r>
    <x v="2"/>
    <x v="12"/>
    <x v="2"/>
    <x v="2"/>
    <n v="1174000"/>
  </r>
  <r>
    <x v="2"/>
    <x v="13"/>
    <x v="2"/>
    <x v="2"/>
    <n v="60000"/>
  </r>
  <r>
    <x v="2"/>
    <x v="14"/>
    <x v="2"/>
    <x v="2"/>
    <n v="0"/>
  </r>
  <r>
    <x v="2"/>
    <x v="15"/>
    <x v="2"/>
    <x v="2"/>
    <n v="421000"/>
  </r>
  <r>
    <x v="2"/>
    <x v="16"/>
    <x v="2"/>
    <x v="2"/>
    <n v="248000"/>
  </r>
  <r>
    <x v="2"/>
    <x v="17"/>
    <x v="2"/>
    <x v="2"/>
    <n v="167000"/>
  </r>
  <r>
    <x v="2"/>
    <x v="19"/>
    <x v="2"/>
    <x v="2"/>
    <m/>
  </r>
  <r>
    <x v="2"/>
    <x v="0"/>
    <x v="3"/>
    <x v="2"/>
    <n v="19000"/>
  </r>
  <r>
    <x v="2"/>
    <x v="1"/>
    <x v="3"/>
    <x v="2"/>
    <n v="90000"/>
  </r>
  <r>
    <x v="2"/>
    <x v="2"/>
    <x v="3"/>
    <x v="2"/>
    <n v="23000"/>
  </r>
  <r>
    <x v="2"/>
    <x v="3"/>
    <x v="3"/>
    <x v="2"/>
    <n v="10000"/>
  </r>
  <r>
    <x v="2"/>
    <x v="4"/>
    <x v="3"/>
    <x v="2"/>
    <n v="154000"/>
  </r>
  <r>
    <x v="2"/>
    <x v="5"/>
    <x v="3"/>
    <x v="2"/>
    <m/>
  </r>
  <r>
    <x v="2"/>
    <x v="6"/>
    <x v="3"/>
    <x v="2"/>
    <n v="13000"/>
  </r>
  <r>
    <x v="2"/>
    <x v="7"/>
    <x v="3"/>
    <x v="2"/>
    <n v="71000"/>
  </r>
  <r>
    <x v="2"/>
    <x v="8"/>
    <x v="3"/>
    <x v="2"/>
    <n v="61000"/>
  </r>
  <r>
    <x v="2"/>
    <x v="9"/>
    <x v="3"/>
    <x v="2"/>
    <n v="32000"/>
  </r>
  <r>
    <x v="2"/>
    <x v="10"/>
    <x v="3"/>
    <x v="2"/>
    <n v="6000"/>
  </r>
  <r>
    <x v="2"/>
    <x v="11"/>
    <x v="3"/>
    <x v="2"/>
    <n v="23000"/>
  </r>
  <r>
    <x v="2"/>
    <x v="12"/>
    <x v="3"/>
    <x v="2"/>
    <n v="199000"/>
  </r>
  <r>
    <x v="2"/>
    <x v="13"/>
    <x v="3"/>
    <x v="2"/>
    <n v="10000"/>
  </r>
  <r>
    <x v="2"/>
    <x v="14"/>
    <x v="3"/>
    <x v="2"/>
    <m/>
  </r>
  <r>
    <x v="2"/>
    <x v="15"/>
    <x v="3"/>
    <x v="2"/>
    <n v="45000"/>
  </r>
  <r>
    <x v="2"/>
    <x v="16"/>
    <x v="3"/>
    <x v="2"/>
    <n v="42000"/>
  </r>
  <r>
    <x v="2"/>
    <x v="17"/>
    <x v="3"/>
    <x v="2"/>
    <n v="35000"/>
  </r>
  <r>
    <x v="2"/>
    <x v="19"/>
    <x v="3"/>
    <x v="2"/>
    <m/>
  </r>
  <r>
    <x v="2"/>
    <x v="18"/>
    <x v="3"/>
    <x v="2"/>
    <m/>
  </r>
  <r>
    <x v="2"/>
    <x v="0"/>
    <x v="4"/>
    <x v="2"/>
    <n v="91000"/>
  </r>
  <r>
    <x v="2"/>
    <x v="1"/>
    <x v="4"/>
    <x v="2"/>
    <n v="600000"/>
  </r>
  <r>
    <x v="2"/>
    <x v="2"/>
    <x v="4"/>
    <x v="2"/>
    <n v="119000"/>
  </r>
  <r>
    <x v="2"/>
    <x v="3"/>
    <x v="4"/>
    <x v="2"/>
    <n v="97000"/>
  </r>
  <r>
    <x v="2"/>
    <x v="4"/>
    <x v="4"/>
    <x v="2"/>
    <n v="996000"/>
  </r>
  <r>
    <x v="2"/>
    <x v="5"/>
    <x v="4"/>
    <x v="2"/>
    <n v="0"/>
  </r>
  <r>
    <x v="2"/>
    <x v="6"/>
    <x v="4"/>
    <x v="2"/>
    <n v="89000"/>
  </r>
  <r>
    <x v="2"/>
    <x v="7"/>
    <x v="4"/>
    <x v="2"/>
    <n v="659000"/>
  </r>
  <r>
    <x v="2"/>
    <x v="8"/>
    <x v="4"/>
    <x v="2"/>
    <n v="328000"/>
  </r>
  <r>
    <x v="2"/>
    <x v="9"/>
    <x v="4"/>
    <x v="2"/>
    <n v="298000"/>
  </r>
  <r>
    <x v="2"/>
    <x v="10"/>
    <x v="4"/>
    <x v="2"/>
    <n v="89000"/>
  </r>
  <r>
    <x v="2"/>
    <x v="11"/>
    <x v="4"/>
    <x v="2"/>
    <n v="176000"/>
  </r>
  <r>
    <x v="2"/>
    <x v="12"/>
    <x v="4"/>
    <x v="2"/>
    <n v="1197000"/>
  </r>
  <r>
    <x v="2"/>
    <x v="13"/>
    <x v="4"/>
    <x v="2"/>
    <n v="259000"/>
  </r>
  <r>
    <x v="2"/>
    <x v="14"/>
    <x v="4"/>
    <x v="2"/>
    <n v="0"/>
  </r>
  <r>
    <x v="2"/>
    <x v="15"/>
    <x v="4"/>
    <x v="2"/>
    <n v="466000"/>
  </r>
  <r>
    <x v="2"/>
    <x v="16"/>
    <x v="4"/>
    <x v="2"/>
    <n v="290000"/>
  </r>
  <r>
    <x v="2"/>
    <x v="17"/>
    <x v="4"/>
    <x v="2"/>
    <n v="202000"/>
  </r>
  <r>
    <x v="2"/>
    <x v="19"/>
    <x v="4"/>
    <x v="2"/>
    <m/>
  </r>
  <r>
    <x v="2"/>
    <x v="18"/>
    <x v="4"/>
    <x v="2"/>
    <m/>
  </r>
  <r>
    <x v="2"/>
    <x v="0"/>
    <x v="5"/>
    <x v="2"/>
    <n v="600"/>
  </r>
  <r>
    <x v="2"/>
    <x v="1"/>
    <x v="5"/>
    <x v="2"/>
    <n v="2800"/>
  </r>
  <r>
    <x v="2"/>
    <x v="2"/>
    <x v="5"/>
    <x v="2"/>
    <n v="700"/>
  </r>
  <r>
    <x v="2"/>
    <x v="3"/>
    <x v="5"/>
    <x v="2"/>
    <n v="500"/>
  </r>
  <r>
    <x v="2"/>
    <x v="4"/>
    <x v="5"/>
    <x v="2"/>
    <n v="4200"/>
  </r>
  <r>
    <x v="2"/>
    <x v="5"/>
    <x v="5"/>
    <x v="2"/>
    <m/>
  </r>
  <r>
    <x v="2"/>
    <x v="6"/>
    <x v="5"/>
    <x v="2"/>
    <n v="400"/>
  </r>
  <r>
    <x v="2"/>
    <x v="7"/>
    <x v="5"/>
    <x v="2"/>
    <n v="2200"/>
  </r>
  <r>
    <x v="2"/>
    <x v="8"/>
    <x v="5"/>
    <x v="2"/>
    <n v="1900"/>
  </r>
  <r>
    <x v="2"/>
    <x v="9"/>
    <x v="5"/>
    <x v="2"/>
    <n v="1000"/>
  </r>
  <r>
    <x v="2"/>
    <x v="10"/>
    <x v="5"/>
    <x v="2"/>
    <n v="200"/>
  </r>
  <r>
    <x v="2"/>
    <x v="11"/>
    <x v="5"/>
    <x v="2"/>
    <n v="500"/>
  </r>
  <r>
    <x v="2"/>
    <x v="12"/>
    <x v="5"/>
    <x v="2"/>
    <n v="6200"/>
  </r>
  <r>
    <x v="2"/>
    <x v="13"/>
    <x v="5"/>
    <x v="2"/>
    <n v="300"/>
  </r>
  <r>
    <x v="2"/>
    <x v="14"/>
    <x v="5"/>
    <x v="2"/>
    <m/>
  </r>
  <r>
    <x v="2"/>
    <x v="15"/>
    <x v="5"/>
    <x v="2"/>
    <n v="1400"/>
  </r>
  <r>
    <x v="2"/>
    <x v="16"/>
    <x v="5"/>
    <x v="2"/>
    <n v="300"/>
  </r>
  <r>
    <x v="2"/>
    <x v="17"/>
    <x v="5"/>
    <x v="2"/>
    <n v="1100"/>
  </r>
  <r>
    <x v="2"/>
    <x v="19"/>
    <x v="5"/>
    <x v="2"/>
    <m/>
  </r>
  <r>
    <x v="2"/>
    <x v="0"/>
    <x v="6"/>
    <x v="2"/>
    <n v="151.66666666666666"/>
  </r>
  <r>
    <x v="2"/>
    <x v="1"/>
    <x v="6"/>
    <x v="2"/>
    <n v="214.28571428571428"/>
  </r>
  <r>
    <x v="2"/>
    <x v="2"/>
    <x v="6"/>
    <x v="2"/>
    <n v="170"/>
  </r>
  <r>
    <x v="2"/>
    <x v="3"/>
    <x v="6"/>
    <x v="2"/>
    <n v="194"/>
  </r>
  <r>
    <x v="2"/>
    <x v="4"/>
    <x v="6"/>
    <x v="2"/>
    <n v="237.14285714285714"/>
  </r>
  <r>
    <x v="2"/>
    <x v="5"/>
    <x v="6"/>
    <x v="2"/>
    <m/>
  </r>
  <r>
    <x v="2"/>
    <x v="6"/>
    <x v="6"/>
    <x v="2"/>
    <n v="222.5"/>
  </r>
  <r>
    <x v="2"/>
    <x v="7"/>
    <x v="6"/>
    <x v="2"/>
    <n v="299.54545454545456"/>
  </r>
  <r>
    <x v="2"/>
    <x v="8"/>
    <x v="6"/>
    <x v="2"/>
    <n v="172.63157894736841"/>
  </r>
  <r>
    <x v="2"/>
    <x v="9"/>
    <x v="6"/>
    <x v="2"/>
    <n v="298"/>
  </r>
  <r>
    <x v="2"/>
    <x v="10"/>
    <x v="6"/>
    <x v="2"/>
    <n v="445"/>
  </r>
  <r>
    <x v="2"/>
    <x v="11"/>
    <x v="6"/>
    <x v="2"/>
    <n v="352"/>
  </r>
  <r>
    <x v="2"/>
    <x v="12"/>
    <x v="6"/>
    <x v="2"/>
    <n v="193.06451612903226"/>
  </r>
  <r>
    <x v="2"/>
    <x v="13"/>
    <x v="6"/>
    <x v="2"/>
    <n v="863.33333333333337"/>
  </r>
  <r>
    <x v="2"/>
    <x v="14"/>
    <x v="6"/>
    <x v="2"/>
    <m/>
  </r>
  <r>
    <x v="2"/>
    <x v="15"/>
    <x v="6"/>
    <x v="2"/>
    <n v="332.85714285714283"/>
  </r>
  <r>
    <x v="2"/>
    <x v="16"/>
    <x v="6"/>
    <x v="2"/>
    <n v="966.66666666666663"/>
  </r>
  <r>
    <x v="2"/>
    <x v="17"/>
    <x v="6"/>
    <x v="2"/>
    <n v="183.63636363636363"/>
  </r>
  <r>
    <x v="2"/>
    <x v="19"/>
    <x v="6"/>
    <x v="2"/>
    <m/>
  </r>
  <r>
    <x v="2"/>
    <x v="0"/>
    <x v="0"/>
    <x v="3"/>
    <n v="94000"/>
  </r>
  <r>
    <x v="2"/>
    <x v="1"/>
    <x v="0"/>
    <x v="3"/>
    <n v="537000"/>
  </r>
  <r>
    <x v="2"/>
    <x v="2"/>
    <x v="0"/>
    <x v="3"/>
    <n v="124000"/>
  </r>
  <r>
    <x v="2"/>
    <x v="3"/>
    <x v="0"/>
    <x v="3"/>
    <n v="39000"/>
  </r>
  <r>
    <x v="2"/>
    <x v="4"/>
    <x v="0"/>
    <x v="3"/>
    <n v="1018000"/>
  </r>
  <r>
    <x v="2"/>
    <x v="5"/>
    <x v="0"/>
    <x v="3"/>
    <n v="0"/>
  </r>
  <r>
    <x v="2"/>
    <x v="6"/>
    <x v="0"/>
    <x v="3"/>
    <n v="83000"/>
  </r>
  <r>
    <x v="2"/>
    <x v="7"/>
    <x v="0"/>
    <x v="3"/>
    <n v="645000"/>
  </r>
  <r>
    <x v="2"/>
    <x v="8"/>
    <x v="0"/>
    <x v="3"/>
    <n v="302000"/>
  </r>
  <r>
    <x v="2"/>
    <x v="9"/>
    <x v="0"/>
    <x v="3"/>
    <n v="275000"/>
  </r>
  <r>
    <x v="2"/>
    <x v="10"/>
    <x v="0"/>
    <x v="3"/>
    <n v="127000"/>
  </r>
  <r>
    <x v="2"/>
    <x v="11"/>
    <x v="0"/>
    <x v="3"/>
    <n v="245000"/>
  </r>
  <r>
    <x v="2"/>
    <x v="12"/>
    <x v="0"/>
    <x v="3"/>
    <n v="1296000"/>
  </r>
  <r>
    <x v="2"/>
    <x v="13"/>
    <x v="0"/>
    <x v="3"/>
    <n v="80000"/>
  </r>
  <r>
    <x v="2"/>
    <x v="14"/>
    <x v="0"/>
    <x v="3"/>
    <n v="0"/>
  </r>
  <r>
    <x v="2"/>
    <x v="15"/>
    <x v="0"/>
    <x v="3"/>
    <n v="477000"/>
  </r>
  <r>
    <x v="2"/>
    <x v="16"/>
    <x v="0"/>
    <x v="3"/>
    <n v="465000"/>
  </r>
  <r>
    <x v="2"/>
    <x v="17"/>
    <x v="0"/>
    <x v="3"/>
    <n v="191000"/>
  </r>
  <r>
    <x v="2"/>
    <x v="19"/>
    <x v="0"/>
    <x v="3"/>
    <m/>
  </r>
  <r>
    <x v="2"/>
    <x v="0"/>
    <x v="1"/>
    <x v="3"/>
    <n v="-13000"/>
  </r>
  <r>
    <x v="2"/>
    <x v="1"/>
    <x v="1"/>
    <x v="3"/>
    <n v="-18000"/>
  </r>
  <r>
    <x v="2"/>
    <x v="2"/>
    <x v="1"/>
    <x v="3"/>
    <n v="-16000"/>
  </r>
  <r>
    <x v="2"/>
    <x v="3"/>
    <x v="1"/>
    <x v="3"/>
    <n v="-20000"/>
  </r>
  <r>
    <x v="2"/>
    <x v="4"/>
    <x v="1"/>
    <x v="3"/>
    <n v="-35000"/>
  </r>
  <r>
    <x v="2"/>
    <x v="5"/>
    <x v="1"/>
    <x v="3"/>
    <n v="0"/>
  </r>
  <r>
    <x v="2"/>
    <x v="6"/>
    <x v="1"/>
    <x v="3"/>
    <n v="-3000"/>
  </r>
  <r>
    <x v="2"/>
    <x v="7"/>
    <x v="1"/>
    <x v="3"/>
    <n v="-31000"/>
  </r>
  <r>
    <x v="2"/>
    <x v="8"/>
    <x v="1"/>
    <x v="3"/>
    <n v="-26000"/>
  </r>
  <r>
    <x v="2"/>
    <x v="9"/>
    <x v="1"/>
    <x v="3"/>
    <n v="-7000"/>
  </r>
  <r>
    <x v="2"/>
    <x v="10"/>
    <x v="1"/>
    <x v="3"/>
    <n v="-8000"/>
  </r>
  <r>
    <x v="2"/>
    <x v="11"/>
    <x v="1"/>
    <x v="3"/>
    <n v="-8000"/>
  </r>
  <r>
    <x v="2"/>
    <x v="12"/>
    <x v="1"/>
    <x v="3"/>
    <n v="-55000"/>
  </r>
  <r>
    <x v="2"/>
    <x v="13"/>
    <x v="1"/>
    <x v="3"/>
    <n v="-7000"/>
  </r>
  <r>
    <x v="2"/>
    <x v="14"/>
    <x v="1"/>
    <x v="3"/>
    <n v="0"/>
  </r>
  <r>
    <x v="2"/>
    <x v="15"/>
    <x v="1"/>
    <x v="3"/>
    <n v="-25000"/>
  </r>
  <r>
    <x v="2"/>
    <x v="16"/>
    <x v="1"/>
    <x v="3"/>
    <n v="-8000"/>
  </r>
  <r>
    <x v="2"/>
    <x v="17"/>
    <x v="1"/>
    <x v="3"/>
    <n v="-11000"/>
  </r>
  <r>
    <x v="2"/>
    <x v="19"/>
    <x v="1"/>
    <x v="3"/>
    <m/>
  </r>
  <r>
    <x v="2"/>
    <x v="0"/>
    <x v="2"/>
    <x v="3"/>
    <n v="81000"/>
  </r>
  <r>
    <x v="2"/>
    <x v="1"/>
    <x v="2"/>
    <x v="3"/>
    <n v="519000"/>
  </r>
  <r>
    <x v="2"/>
    <x v="2"/>
    <x v="2"/>
    <x v="3"/>
    <n v="108000"/>
  </r>
  <r>
    <x v="2"/>
    <x v="3"/>
    <x v="2"/>
    <x v="3"/>
    <n v="19000"/>
  </r>
  <r>
    <x v="2"/>
    <x v="4"/>
    <x v="2"/>
    <x v="3"/>
    <n v="983000"/>
  </r>
  <r>
    <x v="2"/>
    <x v="5"/>
    <x v="2"/>
    <x v="3"/>
    <n v="0"/>
  </r>
  <r>
    <x v="2"/>
    <x v="6"/>
    <x v="2"/>
    <x v="3"/>
    <n v="80000"/>
  </r>
  <r>
    <x v="2"/>
    <x v="7"/>
    <x v="2"/>
    <x v="3"/>
    <n v="614000"/>
  </r>
  <r>
    <x v="2"/>
    <x v="8"/>
    <x v="2"/>
    <x v="3"/>
    <n v="276000"/>
  </r>
  <r>
    <x v="2"/>
    <x v="9"/>
    <x v="2"/>
    <x v="3"/>
    <n v="268000"/>
  </r>
  <r>
    <x v="2"/>
    <x v="10"/>
    <x v="2"/>
    <x v="3"/>
    <n v="119000"/>
  </r>
  <r>
    <x v="2"/>
    <x v="11"/>
    <x v="2"/>
    <x v="3"/>
    <n v="237000"/>
  </r>
  <r>
    <x v="2"/>
    <x v="12"/>
    <x v="2"/>
    <x v="3"/>
    <n v="1241000"/>
  </r>
  <r>
    <x v="2"/>
    <x v="13"/>
    <x v="2"/>
    <x v="3"/>
    <n v="73000"/>
  </r>
  <r>
    <x v="2"/>
    <x v="14"/>
    <x v="2"/>
    <x v="3"/>
    <n v="0"/>
  </r>
  <r>
    <x v="2"/>
    <x v="15"/>
    <x v="2"/>
    <x v="3"/>
    <n v="452000"/>
  </r>
  <r>
    <x v="2"/>
    <x v="16"/>
    <x v="2"/>
    <x v="3"/>
    <n v="457000"/>
  </r>
  <r>
    <x v="2"/>
    <x v="17"/>
    <x v="2"/>
    <x v="3"/>
    <n v="180000"/>
  </r>
  <r>
    <x v="2"/>
    <x v="19"/>
    <x v="2"/>
    <x v="3"/>
    <n v="0"/>
  </r>
  <r>
    <x v="2"/>
    <x v="0"/>
    <x v="3"/>
    <x v="3"/>
    <n v="20000"/>
  </r>
  <r>
    <x v="2"/>
    <x v="1"/>
    <x v="3"/>
    <x v="3"/>
    <n v="94000"/>
  </r>
  <r>
    <x v="2"/>
    <x v="2"/>
    <x v="3"/>
    <x v="3"/>
    <n v="23000"/>
  </r>
  <r>
    <x v="2"/>
    <x v="3"/>
    <x v="3"/>
    <x v="3"/>
    <n v="3000"/>
  </r>
  <r>
    <x v="2"/>
    <x v="4"/>
    <x v="3"/>
    <x v="3"/>
    <n v="181000"/>
  </r>
  <r>
    <x v="2"/>
    <x v="5"/>
    <x v="3"/>
    <x v="3"/>
    <n v="0"/>
  </r>
  <r>
    <x v="2"/>
    <x v="6"/>
    <x v="3"/>
    <x v="3"/>
    <n v="13000"/>
  </r>
  <r>
    <x v="2"/>
    <x v="7"/>
    <x v="3"/>
    <x v="3"/>
    <n v="74000"/>
  </r>
  <r>
    <x v="2"/>
    <x v="8"/>
    <x v="3"/>
    <x v="3"/>
    <n v="64000"/>
  </r>
  <r>
    <x v="2"/>
    <x v="9"/>
    <x v="3"/>
    <x v="3"/>
    <n v="33000"/>
  </r>
  <r>
    <x v="2"/>
    <x v="10"/>
    <x v="3"/>
    <x v="3"/>
    <n v="10000"/>
  </r>
  <r>
    <x v="2"/>
    <x v="11"/>
    <x v="3"/>
    <x v="3"/>
    <n v="33000"/>
  </r>
  <r>
    <x v="2"/>
    <x v="12"/>
    <x v="3"/>
    <x v="3"/>
    <n v="214000"/>
  </r>
  <r>
    <x v="2"/>
    <x v="13"/>
    <x v="3"/>
    <x v="3"/>
    <n v="10000"/>
  </r>
  <r>
    <x v="2"/>
    <x v="14"/>
    <x v="3"/>
    <x v="3"/>
    <n v="0"/>
  </r>
  <r>
    <x v="2"/>
    <x v="15"/>
    <x v="3"/>
    <x v="3"/>
    <n v="50000"/>
  </r>
  <r>
    <x v="2"/>
    <x v="16"/>
    <x v="3"/>
    <x v="3"/>
    <n v="77000"/>
  </r>
  <r>
    <x v="2"/>
    <x v="17"/>
    <x v="3"/>
    <x v="3"/>
    <n v="40000"/>
  </r>
  <r>
    <x v="2"/>
    <x v="19"/>
    <x v="3"/>
    <x v="3"/>
    <m/>
  </r>
  <r>
    <x v="2"/>
    <x v="18"/>
    <x v="3"/>
    <x v="3"/>
    <m/>
  </r>
  <r>
    <x v="2"/>
    <x v="0"/>
    <x v="4"/>
    <x v="3"/>
    <n v="101000"/>
  </r>
  <r>
    <x v="2"/>
    <x v="1"/>
    <x v="4"/>
    <x v="3"/>
    <n v="613000"/>
  </r>
  <r>
    <x v="2"/>
    <x v="2"/>
    <x v="4"/>
    <x v="3"/>
    <n v="131000"/>
  </r>
  <r>
    <x v="2"/>
    <x v="3"/>
    <x v="4"/>
    <x v="3"/>
    <n v="22000"/>
  </r>
  <r>
    <x v="2"/>
    <x v="4"/>
    <x v="4"/>
    <x v="3"/>
    <n v="1164000"/>
  </r>
  <r>
    <x v="2"/>
    <x v="5"/>
    <x v="4"/>
    <x v="3"/>
    <n v="0"/>
  </r>
  <r>
    <x v="2"/>
    <x v="6"/>
    <x v="4"/>
    <x v="3"/>
    <n v="93000"/>
  </r>
  <r>
    <x v="2"/>
    <x v="7"/>
    <x v="4"/>
    <x v="3"/>
    <n v="688000"/>
  </r>
  <r>
    <x v="2"/>
    <x v="8"/>
    <x v="4"/>
    <x v="3"/>
    <n v="340000"/>
  </r>
  <r>
    <x v="2"/>
    <x v="9"/>
    <x v="4"/>
    <x v="3"/>
    <n v="301000"/>
  </r>
  <r>
    <x v="2"/>
    <x v="10"/>
    <x v="4"/>
    <x v="3"/>
    <n v="129000"/>
  </r>
  <r>
    <x v="2"/>
    <x v="11"/>
    <x v="4"/>
    <x v="3"/>
    <n v="270000"/>
  </r>
  <r>
    <x v="2"/>
    <x v="12"/>
    <x v="4"/>
    <x v="3"/>
    <n v="1455000"/>
  </r>
  <r>
    <x v="2"/>
    <x v="13"/>
    <x v="4"/>
    <x v="3"/>
    <n v="83000"/>
  </r>
  <r>
    <x v="2"/>
    <x v="14"/>
    <x v="4"/>
    <x v="3"/>
    <n v="0"/>
  </r>
  <r>
    <x v="2"/>
    <x v="15"/>
    <x v="4"/>
    <x v="3"/>
    <n v="502000"/>
  </r>
  <r>
    <x v="2"/>
    <x v="16"/>
    <x v="4"/>
    <x v="3"/>
    <n v="534000"/>
  </r>
  <r>
    <x v="2"/>
    <x v="17"/>
    <x v="4"/>
    <x v="3"/>
    <n v="220000"/>
  </r>
  <r>
    <x v="2"/>
    <x v="19"/>
    <x v="4"/>
    <x v="3"/>
    <n v="0"/>
  </r>
  <r>
    <x v="2"/>
    <x v="18"/>
    <x v="4"/>
    <x v="3"/>
    <n v="0"/>
  </r>
  <r>
    <x v="2"/>
    <x v="0"/>
    <x v="5"/>
    <x v="3"/>
    <n v="600"/>
  </r>
  <r>
    <x v="2"/>
    <x v="1"/>
    <x v="5"/>
    <x v="3"/>
    <n v="2800"/>
  </r>
  <r>
    <x v="2"/>
    <x v="2"/>
    <x v="5"/>
    <x v="3"/>
    <n v="700"/>
  </r>
  <r>
    <x v="2"/>
    <x v="3"/>
    <x v="5"/>
    <x v="3"/>
    <n v="100"/>
  </r>
  <r>
    <x v="2"/>
    <x v="4"/>
    <x v="5"/>
    <x v="3"/>
    <n v="5400"/>
  </r>
  <r>
    <x v="2"/>
    <x v="5"/>
    <x v="5"/>
    <x v="3"/>
    <n v="0"/>
  </r>
  <r>
    <x v="2"/>
    <x v="6"/>
    <x v="5"/>
    <x v="3"/>
    <n v="400"/>
  </r>
  <r>
    <x v="2"/>
    <x v="7"/>
    <x v="5"/>
    <x v="3"/>
    <n v="2200"/>
  </r>
  <r>
    <x v="2"/>
    <x v="8"/>
    <x v="5"/>
    <x v="3"/>
    <n v="1900"/>
  </r>
  <r>
    <x v="2"/>
    <x v="9"/>
    <x v="5"/>
    <x v="3"/>
    <n v="1000"/>
  </r>
  <r>
    <x v="2"/>
    <x v="10"/>
    <x v="5"/>
    <x v="3"/>
    <n v="300"/>
  </r>
  <r>
    <x v="2"/>
    <x v="11"/>
    <x v="5"/>
    <x v="3"/>
    <n v="1000"/>
  </r>
  <r>
    <x v="2"/>
    <x v="12"/>
    <x v="5"/>
    <x v="3"/>
    <n v="6400"/>
  </r>
  <r>
    <x v="2"/>
    <x v="13"/>
    <x v="5"/>
    <x v="3"/>
    <n v="300"/>
  </r>
  <r>
    <x v="2"/>
    <x v="14"/>
    <x v="5"/>
    <x v="3"/>
    <n v="0"/>
  </r>
  <r>
    <x v="2"/>
    <x v="15"/>
    <x v="5"/>
    <x v="3"/>
    <n v="1500"/>
  </r>
  <r>
    <x v="2"/>
    <x v="16"/>
    <x v="5"/>
    <x v="3"/>
    <n v="2300"/>
  </r>
  <r>
    <x v="2"/>
    <x v="17"/>
    <x v="5"/>
    <x v="3"/>
    <n v="1200"/>
  </r>
  <r>
    <x v="2"/>
    <x v="19"/>
    <x v="5"/>
    <x v="3"/>
    <m/>
  </r>
  <r>
    <x v="2"/>
    <x v="0"/>
    <x v="6"/>
    <x v="3"/>
    <n v="168.33333333333334"/>
  </r>
  <r>
    <x v="2"/>
    <x v="1"/>
    <x v="6"/>
    <x v="3"/>
    <n v="218.92857142857142"/>
  </r>
  <r>
    <x v="2"/>
    <x v="2"/>
    <x v="6"/>
    <x v="3"/>
    <n v="187.14285714285714"/>
  </r>
  <r>
    <x v="2"/>
    <x v="3"/>
    <x v="6"/>
    <x v="3"/>
    <n v="220"/>
  </r>
  <r>
    <x v="2"/>
    <x v="4"/>
    <x v="6"/>
    <x v="3"/>
    <n v="215.55555555555554"/>
  </r>
  <r>
    <x v="2"/>
    <x v="5"/>
    <x v="6"/>
    <x v="3"/>
    <s v=""/>
  </r>
  <r>
    <x v="2"/>
    <x v="6"/>
    <x v="6"/>
    <x v="3"/>
    <n v="232.5"/>
  </r>
  <r>
    <x v="2"/>
    <x v="7"/>
    <x v="6"/>
    <x v="3"/>
    <n v="312.72727272727275"/>
  </r>
  <r>
    <x v="2"/>
    <x v="8"/>
    <x v="6"/>
    <x v="3"/>
    <n v="178.94736842105263"/>
  </r>
  <r>
    <x v="2"/>
    <x v="9"/>
    <x v="6"/>
    <x v="3"/>
    <n v="301"/>
  </r>
  <r>
    <x v="2"/>
    <x v="10"/>
    <x v="6"/>
    <x v="3"/>
    <n v="430"/>
  </r>
  <r>
    <x v="2"/>
    <x v="11"/>
    <x v="6"/>
    <x v="3"/>
    <n v="270"/>
  </r>
  <r>
    <x v="2"/>
    <x v="12"/>
    <x v="6"/>
    <x v="3"/>
    <n v="227.34375"/>
  </r>
  <r>
    <x v="2"/>
    <x v="13"/>
    <x v="6"/>
    <x v="3"/>
    <n v="276.66666666666669"/>
  </r>
  <r>
    <x v="2"/>
    <x v="14"/>
    <x v="6"/>
    <x v="3"/>
    <s v=""/>
  </r>
  <r>
    <x v="2"/>
    <x v="15"/>
    <x v="6"/>
    <x v="3"/>
    <n v="334.66666666666669"/>
  </r>
  <r>
    <x v="2"/>
    <x v="16"/>
    <x v="6"/>
    <x v="3"/>
    <n v="232.17391304347825"/>
  </r>
  <r>
    <x v="2"/>
    <x v="17"/>
    <x v="6"/>
    <x v="3"/>
    <n v="183.33333333333334"/>
  </r>
  <r>
    <x v="2"/>
    <x v="19"/>
    <x v="6"/>
    <x v="3"/>
    <s v=""/>
  </r>
  <r>
    <x v="3"/>
    <x v="0"/>
    <x v="0"/>
    <x v="0"/>
    <n v="2152000"/>
  </r>
  <r>
    <x v="3"/>
    <x v="1"/>
    <x v="0"/>
    <x v="0"/>
    <n v="3087000"/>
  </r>
  <r>
    <x v="3"/>
    <x v="2"/>
    <x v="0"/>
    <x v="0"/>
    <n v="4460000"/>
  </r>
  <r>
    <x v="3"/>
    <x v="3"/>
    <x v="0"/>
    <x v="0"/>
    <n v="3277000"/>
  </r>
  <r>
    <x v="3"/>
    <x v="4"/>
    <x v="0"/>
    <x v="0"/>
    <n v="5140000"/>
  </r>
  <r>
    <x v="3"/>
    <x v="5"/>
    <x v="0"/>
    <x v="0"/>
    <n v="2179000"/>
  </r>
  <r>
    <x v="3"/>
    <x v="6"/>
    <x v="0"/>
    <x v="0"/>
    <n v="1260000"/>
  </r>
  <r>
    <x v="3"/>
    <x v="7"/>
    <x v="0"/>
    <x v="0"/>
    <n v="2133000"/>
  </r>
  <r>
    <x v="3"/>
    <x v="8"/>
    <x v="0"/>
    <x v="0"/>
    <n v="1871000"/>
  </r>
  <r>
    <x v="3"/>
    <x v="9"/>
    <x v="0"/>
    <x v="0"/>
    <n v="6888000"/>
  </r>
  <r>
    <x v="3"/>
    <x v="10"/>
    <x v="0"/>
    <x v="0"/>
    <n v="3555000"/>
  </r>
  <r>
    <x v="3"/>
    <x v="20"/>
    <x v="0"/>
    <x v="0"/>
    <n v="40000"/>
  </r>
  <r>
    <x v="3"/>
    <x v="11"/>
    <x v="0"/>
    <x v="0"/>
    <n v="5035000"/>
  </r>
  <r>
    <x v="3"/>
    <x v="12"/>
    <x v="0"/>
    <x v="0"/>
    <n v="2891000"/>
  </r>
  <r>
    <x v="3"/>
    <x v="13"/>
    <x v="0"/>
    <x v="0"/>
    <n v="3757000"/>
  </r>
  <r>
    <x v="3"/>
    <x v="14"/>
    <x v="0"/>
    <x v="0"/>
    <n v="1552000"/>
  </r>
  <r>
    <x v="3"/>
    <x v="15"/>
    <x v="0"/>
    <x v="0"/>
    <n v="2671000"/>
  </r>
  <r>
    <x v="3"/>
    <x v="16"/>
    <x v="0"/>
    <x v="0"/>
    <n v="8242000"/>
  </r>
  <r>
    <x v="3"/>
    <x v="17"/>
    <x v="0"/>
    <x v="0"/>
    <n v="28613000"/>
  </r>
  <r>
    <x v="3"/>
    <x v="0"/>
    <x v="1"/>
    <x v="0"/>
    <n v="-488000"/>
  </r>
  <r>
    <x v="3"/>
    <x v="1"/>
    <x v="1"/>
    <x v="0"/>
    <n v="-630000"/>
  </r>
  <r>
    <x v="3"/>
    <x v="2"/>
    <x v="1"/>
    <x v="0"/>
    <n v="-739000"/>
  </r>
  <r>
    <x v="3"/>
    <x v="3"/>
    <x v="1"/>
    <x v="0"/>
    <n v="-617000"/>
  </r>
  <r>
    <x v="3"/>
    <x v="4"/>
    <x v="1"/>
    <x v="0"/>
    <n v="-1112000"/>
  </r>
  <r>
    <x v="3"/>
    <x v="5"/>
    <x v="1"/>
    <x v="0"/>
    <n v="-486000"/>
  </r>
  <r>
    <x v="3"/>
    <x v="6"/>
    <x v="1"/>
    <x v="0"/>
    <n v="-217000"/>
  </r>
  <r>
    <x v="3"/>
    <x v="7"/>
    <x v="1"/>
    <x v="0"/>
    <n v="-382000"/>
  </r>
  <r>
    <x v="3"/>
    <x v="8"/>
    <x v="1"/>
    <x v="0"/>
    <n v="-355000"/>
  </r>
  <r>
    <x v="3"/>
    <x v="9"/>
    <x v="1"/>
    <x v="0"/>
    <n v="-1343000"/>
  </r>
  <r>
    <x v="3"/>
    <x v="10"/>
    <x v="1"/>
    <x v="0"/>
    <n v="-646000"/>
  </r>
  <r>
    <x v="3"/>
    <x v="20"/>
    <x v="1"/>
    <x v="0"/>
    <n v="0"/>
  </r>
  <r>
    <x v="3"/>
    <x v="11"/>
    <x v="1"/>
    <x v="0"/>
    <n v="-1002000"/>
  </r>
  <r>
    <x v="3"/>
    <x v="12"/>
    <x v="1"/>
    <x v="0"/>
    <n v="-518000"/>
  </r>
  <r>
    <x v="3"/>
    <x v="13"/>
    <x v="1"/>
    <x v="0"/>
    <n v="-695000"/>
  </r>
  <r>
    <x v="3"/>
    <x v="14"/>
    <x v="1"/>
    <x v="0"/>
    <n v="-272000"/>
  </r>
  <r>
    <x v="3"/>
    <x v="15"/>
    <x v="1"/>
    <x v="0"/>
    <n v="-479000"/>
  </r>
  <r>
    <x v="3"/>
    <x v="16"/>
    <x v="1"/>
    <x v="0"/>
    <n v="-1425000"/>
  </r>
  <r>
    <x v="3"/>
    <x v="17"/>
    <x v="1"/>
    <x v="0"/>
    <n v="-5486000"/>
  </r>
  <r>
    <x v="3"/>
    <x v="0"/>
    <x v="2"/>
    <x v="0"/>
    <n v="1664000"/>
  </r>
  <r>
    <x v="3"/>
    <x v="1"/>
    <x v="2"/>
    <x v="0"/>
    <n v="2457000"/>
  </r>
  <r>
    <x v="3"/>
    <x v="2"/>
    <x v="2"/>
    <x v="0"/>
    <n v="3721000"/>
  </r>
  <r>
    <x v="3"/>
    <x v="3"/>
    <x v="2"/>
    <x v="0"/>
    <n v="2660000"/>
  </r>
  <r>
    <x v="3"/>
    <x v="4"/>
    <x v="2"/>
    <x v="0"/>
    <n v="4028000"/>
  </r>
  <r>
    <x v="3"/>
    <x v="5"/>
    <x v="2"/>
    <x v="0"/>
    <n v="1693000"/>
  </r>
  <r>
    <x v="3"/>
    <x v="6"/>
    <x v="2"/>
    <x v="0"/>
    <n v="1043000"/>
  </r>
  <r>
    <x v="3"/>
    <x v="7"/>
    <x v="2"/>
    <x v="0"/>
    <n v="1751000"/>
  </r>
  <r>
    <x v="3"/>
    <x v="8"/>
    <x v="2"/>
    <x v="0"/>
    <n v="1516000"/>
  </r>
  <r>
    <x v="3"/>
    <x v="9"/>
    <x v="2"/>
    <x v="0"/>
    <n v="5545000"/>
  </r>
  <r>
    <x v="3"/>
    <x v="10"/>
    <x v="2"/>
    <x v="0"/>
    <n v="2909000"/>
  </r>
  <r>
    <x v="3"/>
    <x v="20"/>
    <x v="2"/>
    <x v="0"/>
    <n v="40000"/>
  </r>
  <r>
    <x v="3"/>
    <x v="11"/>
    <x v="2"/>
    <x v="0"/>
    <n v="4033000"/>
  </r>
  <r>
    <x v="3"/>
    <x v="12"/>
    <x v="2"/>
    <x v="0"/>
    <n v="2373000"/>
  </r>
  <r>
    <x v="3"/>
    <x v="13"/>
    <x v="2"/>
    <x v="0"/>
    <n v="3062000"/>
  </r>
  <r>
    <x v="3"/>
    <x v="14"/>
    <x v="2"/>
    <x v="0"/>
    <n v="1280000"/>
  </r>
  <r>
    <x v="3"/>
    <x v="15"/>
    <x v="2"/>
    <x v="0"/>
    <n v="2192000"/>
  </r>
  <r>
    <x v="3"/>
    <x v="16"/>
    <x v="2"/>
    <x v="0"/>
    <n v="6817000"/>
  </r>
  <r>
    <x v="3"/>
    <x v="17"/>
    <x v="2"/>
    <x v="0"/>
    <n v="23127000"/>
  </r>
  <r>
    <x v="3"/>
    <x v="0"/>
    <x v="5"/>
    <x v="0"/>
    <n v="5500"/>
  </r>
  <r>
    <x v="3"/>
    <x v="1"/>
    <x v="5"/>
    <x v="0"/>
    <n v="7900"/>
  </r>
  <r>
    <x v="3"/>
    <x v="2"/>
    <x v="5"/>
    <x v="0"/>
    <n v="9000"/>
  </r>
  <r>
    <x v="3"/>
    <x v="3"/>
    <x v="5"/>
    <x v="0"/>
    <n v="9600"/>
  </r>
  <r>
    <x v="3"/>
    <x v="4"/>
    <x v="5"/>
    <x v="0"/>
    <n v="15100"/>
  </r>
  <r>
    <x v="3"/>
    <x v="5"/>
    <x v="5"/>
    <x v="0"/>
    <n v="5100"/>
  </r>
  <r>
    <x v="3"/>
    <x v="6"/>
    <x v="5"/>
    <x v="0"/>
    <n v="2300"/>
  </r>
  <r>
    <x v="3"/>
    <x v="7"/>
    <x v="5"/>
    <x v="0"/>
    <n v="4200"/>
  </r>
  <r>
    <x v="3"/>
    <x v="8"/>
    <x v="5"/>
    <x v="0"/>
    <n v="4700"/>
  </r>
  <r>
    <x v="3"/>
    <x v="9"/>
    <x v="5"/>
    <x v="0"/>
    <n v="21200"/>
  </r>
  <r>
    <x v="3"/>
    <x v="10"/>
    <x v="5"/>
    <x v="0"/>
    <n v="7400"/>
  </r>
  <r>
    <x v="3"/>
    <x v="20"/>
    <x v="5"/>
    <x v="0"/>
    <n v="100"/>
  </r>
  <r>
    <x v="3"/>
    <x v="11"/>
    <x v="5"/>
    <x v="0"/>
    <n v="14200"/>
  </r>
  <r>
    <x v="3"/>
    <x v="12"/>
    <x v="5"/>
    <x v="0"/>
    <n v="8000"/>
  </r>
  <r>
    <x v="3"/>
    <x v="13"/>
    <x v="5"/>
    <x v="0"/>
    <n v="8300"/>
  </r>
  <r>
    <x v="3"/>
    <x v="14"/>
    <x v="5"/>
    <x v="0"/>
    <n v="3400"/>
  </r>
  <r>
    <x v="3"/>
    <x v="15"/>
    <x v="5"/>
    <x v="0"/>
    <n v="5400"/>
  </r>
  <r>
    <x v="3"/>
    <x v="16"/>
    <x v="5"/>
    <x v="0"/>
    <n v="18200"/>
  </r>
  <r>
    <x v="3"/>
    <x v="17"/>
    <x v="5"/>
    <x v="0"/>
    <n v="93300"/>
  </r>
  <r>
    <x v="3"/>
    <x v="0"/>
    <x v="7"/>
    <x v="0"/>
    <n v="302.54545454545456"/>
  </r>
  <r>
    <x v="3"/>
    <x v="1"/>
    <x v="7"/>
    <x v="0"/>
    <n v="311.01265822784808"/>
  </r>
  <r>
    <x v="3"/>
    <x v="2"/>
    <x v="7"/>
    <x v="0"/>
    <n v="413.44444444444446"/>
  </r>
  <r>
    <x v="3"/>
    <x v="3"/>
    <x v="7"/>
    <x v="0"/>
    <n v="277.08333333333331"/>
  </r>
  <r>
    <x v="3"/>
    <x v="4"/>
    <x v="7"/>
    <x v="0"/>
    <n v="266.7549668874172"/>
  </r>
  <r>
    <x v="3"/>
    <x v="5"/>
    <x v="7"/>
    <x v="0"/>
    <n v="331.96078431372547"/>
  </r>
  <r>
    <x v="3"/>
    <x v="6"/>
    <x v="7"/>
    <x v="0"/>
    <n v="453.47826086956519"/>
  </r>
  <r>
    <x v="3"/>
    <x v="7"/>
    <x v="7"/>
    <x v="0"/>
    <n v="416.90476190476193"/>
  </r>
  <r>
    <x v="3"/>
    <x v="8"/>
    <x v="7"/>
    <x v="0"/>
    <n v="322.55319148936172"/>
  </r>
  <r>
    <x v="3"/>
    <x v="9"/>
    <x v="7"/>
    <x v="0"/>
    <n v="261.55660377358492"/>
  </r>
  <r>
    <x v="3"/>
    <x v="10"/>
    <x v="7"/>
    <x v="0"/>
    <n v="393.10810810810813"/>
  </r>
  <r>
    <x v="3"/>
    <x v="20"/>
    <x v="7"/>
    <x v="0"/>
    <n v="400"/>
  </r>
  <r>
    <x v="3"/>
    <x v="11"/>
    <x v="7"/>
    <x v="0"/>
    <n v="284.01408450704224"/>
  </r>
  <r>
    <x v="3"/>
    <x v="12"/>
    <x v="7"/>
    <x v="0"/>
    <n v="296.625"/>
  </r>
  <r>
    <x v="3"/>
    <x v="13"/>
    <x v="7"/>
    <x v="0"/>
    <n v="368.91566265060243"/>
  </r>
  <r>
    <x v="3"/>
    <x v="14"/>
    <x v="7"/>
    <x v="0"/>
    <n v="376.47058823529414"/>
  </r>
  <r>
    <x v="3"/>
    <x v="15"/>
    <x v="7"/>
    <x v="0"/>
    <n v="405.92592592592592"/>
  </r>
  <r>
    <x v="3"/>
    <x v="16"/>
    <x v="7"/>
    <x v="0"/>
    <n v="374.56043956043953"/>
  </r>
  <r>
    <x v="3"/>
    <x v="17"/>
    <x v="7"/>
    <x v="0"/>
    <n v="247.87781350482314"/>
  </r>
  <r>
    <x v="3"/>
    <x v="0"/>
    <x v="0"/>
    <x v="1"/>
    <n v="2260871.6800000002"/>
  </r>
  <r>
    <x v="3"/>
    <x v="1"/>
    <x v="0"/>
    <x v="1"/>
    <n v="2944002.42"/>
  </r>
  <r>
    <x v="3"/>
    <x v="2"/>
    <x v="0"/>
    <x v="1"/>
    <n v="3771923.1"/>
  </r>
  <r>
    <x v="3"/>
    <x v="3"/>
    <x v="0"/>
    <x v="1"/>
    <n v="3117946.56"/>
  </r>
  <r>
    <x v="3"/>
    <x v="4"/>
    <x v="0"/>
    <x v="1"/>
    <n v="4344277.42"/>
  </r>
  <r>
    <x v="3"/>
    <x v="5"/>
    <x v="0"/>
    <x v="1"/>
    <n v="1788506.58"/>
  </r>
  <r>
    <x v="3"/>
    <x v="6"/>
    <x v="0"/>
    <x v="1"/>
    <n v="1288443.93"/>
  </r>
  <r>
    <x v="3"/>
    <x v="7"/>
    <x v="0"/>
    <x v="1"/>
    <n v="1966885.67"/>
  </r>
  <r>
    <x v="3"/>
    <x v="8"/>
    <x v="0"/>
    <x v="1"/>
    <n v="1689824.43"/>
  </r>
  <r>
    <x v="3"/>
    <x v="9"/>
    <x v="0"/>
    <x v="1"/>
    <n v="6768592.2400000002"/>
  </r>
  <r>
    <x v="3"/>
    <x v="10"/>
    <x v="0"/>
    <x v="1"/>
    <n v="3208096.07"/>
  </r>
  <r>
    <x v="3"/>
    <x v="20"/>
    <x v="0"/>
    <x v="1"/>
    <n v="30133.25"/>
  </r>
  <r>
    <x v="3"/>
    <x v="11"/>
    <x v="0"/>
    <x v="1"/>
    <n v="4689613.01"/>
  </r>
  <r>
    <x v="3"/>
    <x v="12"/>
    <x v="0"/>
    <x v="1"/>
    <n v="2697366.91"/>
  </r>
  <r>
    <x v="3"/>
    <x v="13"/>
    <x v="0"/>
    <x v="1"/>
    <n v="2996223.22"/>
  </r>
  <r>
    <x v="3"/>
    <x v="14"/>
    <x v="0"/>
    <x v="1"/>
    <n v="1404636.46"/>
  </r>
  <r>
    <x v="3"/>
    <x v="15"/>
    <x v="0"/>
    <x v="1"/>
    <n v="2375508.58"/>
  </r>
  <r>
    <x v="3"/>
    <x v="16"/>
    <x v="0"/>
    <x v="1"/>
    <n v="7063431.6299999999"/>
  </r>
  <r>
    <x v="3"/>
    <x v="17"/>
    <x v="0"/>
    <x v="1"/>
    <n v="26667191.91"/>
  </r>
  <r>
    <x v="3"/>
    <x v="0"/>
    <x v="1"/>
    <x v="1"/>
    <n v="-410258"/>
  </r>
  <r>
    <x v="3"/>
    <x v="1"/>
    <x v="1"/>
    <x v="1"/>
    <n v="-507683"/>
  </r>
  <r>
    <x v="3"/>
    <x v="2"/>
    <x v="1"/>
    <x v="1"/>
    <n v="-577439"/>
  </r>
  <r>
    <x v="3"/>
    <x v="3"/>
    <x v="1"/>
    <x v="1"/>
    <n v="-519704"/>
  </r>
  <r>
    <x v="3"/>
    <x v="4"/>
    <x v="1"/>
    <x v="1"/>
    <n v="-823640"/>
  </r>
  <r>
    <x v="3"/>
    <x v="5"/>
    <x v="1"/>
    <x v="1"/>
    <n v="-346713"/>
  </r>
  <r>
    <x v="3"/>
    <x v="6"/>
    <x v="1"/>
    <x v="1"/>
    <n v="-203745"/>
  </r>
  <r>
    <x v="3"/>
    <x v="7"/>
    <x v="1"/>
    <x v="1"/>
    <n v="-328861"/>
  </r>
  <r>
    <x v="3"/>
    <x v="8"/>
    <x v="1"/>
    <x v="1"/>
    <n v="-285908"/>
  </r>
  <r>
    <x v="3"/>
    <x v="9"/>
    <x v="1"/>
    <x v="1"/>
    <n v="-1133597"/>
  </r>
  <r>
    <x v="3"/>
    <x v="10"/>
    <x v="1"/>
    <x v="1"/>
    <n v="-496016"/>
  </r>
  <r>
    <x v="3"/>
    <x v="20"/>
    <x v="1"/>
    <x v="1"/>
    <n v="-7351"/>
  </r>
  <r>
    <x v="3"/>
    <x v="11"/>
    <x v="1"/>
    <x v="1"/>
    <n v="-779901"/>
  </r>
  <r>
    <x v="3"/>
    <x v="12"/>
    <x v="1"/>
    <x v="1"/>
    <n v="-440012"/>
  </r>
  <r>
    <x v="3"/>
    <x v="13"/>
    <x v="1"/>
    <x v="1"/>
    <n v="-481918"/>
  </r>
  <r>
    <x v="3"/>
    <x v="14"/>
    <x v="1"/>
    <x v="1"/>
    <n v="-224986"/>
  </r>
  <r>
    <x v="3"/>
    <x v="15"/>
    <x v="1"/>
    <x v="1"/>
    <n v="-377511"/>
  </r>
  <r>
    <x v="3"/>
    <x v="16"/>
    <x v="1"/>
    <x v="1"/>
    <n v="-1128430"/>
  </r>
  <r>
    <x v="3"/>
    <x v="17"/>
    <x v="1"/>
    <x v="1"/>
    <n v="-4577903"/>
  </r>
  <r>
    <x v="3"/>
    <x v="0"/>
    <x v="2"/>
    <x v="1"/>
    <n v="1850613.6800000002"/>
  </r>
  <r>
    <x v="3"/>
    <x v="1"/>
    <x v="2"/>
    <x v="1"/>
    <n v="2436319.42"/>
  </r>
  <r>
    <x v="3"/>
    <x v="2"/>
    <x v="2"/>
    <x v="1"/>
    <n v="3194484.1"/>
  </r>
  <r>
    <x v="3"/>
    <x v="3"/>
    <x v="2"/>
    <x v="1"/>
    <n v="2598242.56"/>
  </r>
  <r>
    <x v="3"/>
    <x v="4"/>
    <x v="2"/>
    <x v="1"/>
    <n v="3520637.42"/>
  </r>
  <r>
    <x v="3"/>
    <x v="5"/>
    <x v="2"/>
    <x v="1"/>
    <n v="1441793.58"/>
  </r>
  <r>
    <x v="3"/>
    <x v="6"/>
    <x v="2"/>
    <x v="1"/>
    <n v="1084698.93"/>
  </r>
  <r>
    <x v="3"/>
    <x v="7"/>
    <x v="2"/>
    <x v="1"/>
    <n v="1638024.67"/>
  </r>
  <r>
    <x v="3"/>
    <x v="8"/>
    <x v="2"/>
    <x v="1"/>
    <n v="1403916.43"/>
  </r>
  <r>
    <x v="3"/>
    <x v="9"/>
    <x v="2"/>
    <x v="1"/>
    <n v="5634995.2400000002"/>
  </r>
  <r>
    <x v="3"/>
    <x v="10"/>
    <x v="2"/>
    <x v="1"/>
    <n v="2712080.07"/>
  </r>
  <r>
    <x v="3"/>
    <x v="20"/>
    <x v="2"/>
    <x v="1"/>
    <n v="22782.25"/>
  </r>
  <r>
    <x v="3"/>
    <x v="11"/>
    <x v="2"/>
    <x v="1"/>
    <n v="3909712.01"/>
  </r>
  <r>
    <x v="3"/>
    <x v="12"/>
    <x v="2"/>
    <x v="1"/>
    <n v="2257354.91"/>
  </r>
  <r>
    <x v="3"/>
    <x v="13"/>
    <x v="2"/>
    <x v="1"/>
    <n v="2514305.2200000002"/>
  </r>
  <r>
    <x v="3"/>
    <x v="14"/>
    <x v="2"/>
    <x v="1"/>
    <n v="1179650.46"/>
  </r>
  <r>
    <x v="3"/>
    <x v="15"/>
    <x v="2"/>
    <x v="1"/>
    <n v="1997997.58"/>
  </r>
  <r>
    <x v="3"/>
    <x v="16"/>
    <x v="2"/>
    <x v="1"/>
    <n v="5935001.6299999999"/>
  </r>
  <r>
    <x v="3"/>
    <x v="17"/>
    <x v="2"/>
    <x v="1"/>
    <n v="22089288.91"/>
  </r>
  <r>
    <x v="3"/>
    <x v="0"/>
    <x v="5"/>
    <x v="1"/>
    <n v="5611"/>
  </r>
  <r>
    <x v="3"/>
    <x v="1"/>
    <x v="5"/>
    <x v="1"/>
    <n v="8222"/>
  </r>
  <r>
    <x v="3"/>
    <x v="2"/>
    <x v="5"/>
    <x v="1"/>
    <n v="8279"/>
  </r>
  <r>
    <x v="3"/>
    <x v="3"/>
    <x v="5"/>
    <x v="1"/>
    <n v="8919"/>
  </r>
  <r>
    <x v="3"/>
    <x v="4"/>
    <x v="5"/>
    <x v="1"/>
    <n v="14708"/>
  </r>
  <r>
    <x v="3"/>
    <x v="5"/>
    <x v="5"/>
    <x v="1"/>
    <n v="4522"/>
  </r>
  <r>
    <x v="3"/>
    <x v="6"/>
    <x v="5"/>
    <x v="1"/>
    <n v="2729"/>
  </r>
  <r>
    <x v="3"/>
    <x v="7"/>
    <x v="5"/>
    <x v="1"/>
    <n v="4443"/>
  </r>
  <r>
    <x v="3"/>
    <x v="8"/>
    <x v="5"/>
    <x v="1"/>
    <n v="4802"/>
  </r>
  <r>
    <x v="3"/>
    <x v="9"/>
    <x v="5"/>
    <x v="1"/>
    <n v="21751"/>
  </r>
  <r>
    <x v="3"/>
    <x v="10"/>
    <x v="5"/>
    <x v="1"/>
    <n v="6515"/>
  </r>
  <r>
    <x v="3"/>
    <x v="20"/>
    <x v="5"/>
    <x v="1"/>
    <n v="42"/>
  </r>
  <r>
    <x v="3"/>
    <x v="11"/>
    <x v="5"/>
    <x v="1"/>
    <n v="13276"/>
  </r>
  <r>
    <x v="3"/>
    <x v="12"/>
    <x v="5"/>
    <x v="1"/>
    <n v="7792"/>
  </r>
  <r>
    <x v="3"/>
    <x v="13"/>
    <x v="5"/>
    <x v="1"/>
    <n v="7088"/>
  </r>
  <r>
    <x v="3"/>
    <x v="14"/>
    <x v="5"/>
    <x v="1"/>
    <n v="3256"/>
  </r>
  <r>
    <x v="3"/>
    <x v="15"/>
    <x v="5"/>
    <x v="1"/>
    <n v="5076"/>
  </r>
  <r>
    <x v="3"/>
    <x v="16"/>
    <x v="5"/>
    <x v="1"/>
    <n v="17718"/>
  </r>
  <r>
    <x v="3"/>
    <x v="17"/>
    <x v="5"/>
    <x v="1"/>
    <n v="91817"/>
  </r>
  <r>
    <x v="3"/>
    <x v="0"/>
    <x v="7"/>
    <x v="1"/>
    <n v="329.81887007663522"/>
  </r>
  <r>
    <x v="3"/>
    <x v="1"/>
    <x v="7"/>
    <x v="1"/>
    <n v="296.31712721965459"/>
  </r>
  <r>
    <x v="3"/>
    <x v="2"/>
    <x v="7"/>
    <x v="1"/>
    <n v="385.85385916173453"/>
  </r>
  <r>
    <x v="3"/>
    <x v="3"/>
    <x v="7"/>
    <x v="1"/>
    <n v="291.31545688978588"/>
  </r>
  <r>
    <x v="3"/>
    <x v="4"/>
    <x v="7"/>
    <x v="1"/>
    <n v="239.36887544193635"/>
  </r>
  <r>
    <x v="3"/>
    <x v="5"/>
    <x v="7"/>
    <x v="1"/>
    <n v="318.83980097302083"/>
  </r>
  <r>
    <x v="3"/>
    <x v="6"/>
    <x v="7"/>
    <x v="1"/>
    <n v="397.47120923415167"/>
  </r>
  <r>
    <x v="3"/>
    <x v="7"/>
    <x v="7"/>
    <x v="1"/>
    <n v="368.6753702453297"/>
  </r>
  <r>
    <x v="3"/>
    <x v="8"/>
    <x v="7"/>
    <x v="1"/>
    <n v="292.36077259475218"/>
  </r>
  <r>
    <x v="3"/>
    <x v="9"/>
    <x v="7"/>
    <x v="1"/>
    <n v="259.06832973196634"/>
  </r>
  <r>
    <x v="3"/>
    <x v="10"/>
    <x v="7"/>
    <x v="1"/>
    <n v="416.2824359171143"/>
  </r>
  <r>
    <x v="3"/>
    <x v="20"/>
    <x v="7"/>
    <x v="1"/>
    <n v="542.43452380952385"/>
  </r>
  <r>
    <x v="3"/>
    <x v="11"/>
    <x v="7"/>
    <x v="1"/>
    <n v="294.49472808074722"/>
  </r>
  <r>
    <x v="3"/>
    <x v="12"/>
    <x v="7"/>
    <x v="1"/>
    <n v="289.70160549281314"/>
  </r>
  <r>
    <x v="3"/>
    <x v="13"/>
    <x v="7"/>
    <x v="1"/>
    <n v="354.72703442437927"/>
  </r>
  <r>
    <x v="3"/>
    <x v="14"/>
    <x v="7"/>
    <x v="1"/>
    <n v="362.30050982800981"/>
  </r>
  <r>
    <x v="3"/>
    <x v="15"/>
    <x v="7"/>
    <x v="1"/>
    <n v="393.61654452324666"/>
  </r>
  <r>
    <x v="3"/>
    <x v="16"/>
    <x v="7"/>
    <x v="1"/>
    <n v="334.97017891409865"/>
  </r>
  <r>
    <x v="3"/>
    <x v="17"/>
    <x v="7"/>
    <x v="1"/>
    <n v="240.57951043924328"/>
  </r>
  <r>
    <x v="3"/>
    <x v="0"/>
    <x v="0"/>
    <x v="2"/>
    <n v="2574000"/>
  </r>
  <r>
    <x v="3"/>
    <x v="1"/>
    <x v="0"/>
    <x v="2"/>
    <n v="3532000"/>
  </r>
  <r>
    <x v="3"/>
    <x v="2"/>
    <x v="0"/>
    <x v="2"/>
    <n v="4003000"/>
  </r>
  <r>
    <x v="3"/>
    <x v="3"/>
    <x v="0"/>
    <x v="2"/>
    <n v="4262000"/>
  </r>
  <r>
    <x v="3"/>
    <x v="4"/>
    <x v="0"/>
    <x v="2"/>
    <n v="4451000"/>
  </r>
  <r>
    <x v="3"/>
    <x v="5"/>
    <x v="0"/>
    <x v="2"/>
    <n v="1769000"/>
  </r>
  <r>
    <x v="3"/>
    <x v="6"/>
    <x v="0"/>
    <x v="2"/>
    <n v="1473000"/>
  </r>
  <r>
    <x v="3"/>
    <x v="7"/>
    <x v="0"/>
    <x v="2"/>
    <n v="1957000"/>
  </r>
  <r>
    <x v="3"/>
    <x v="8"/>
    <x v="0"/>
    <x v="2"/>
    <n v="1635000"/>
  </r>
  <r>
    <x v="3"/>
    <x v="9"/>
    <x v="0"/>
    <x v="2"/>
    <n v="7204000"/>
  </r>
  <r>
    <x v="3"/>
    <x v="10"/>
    <x v="0"/>
    <x v="2"/>
    <n v="3737000"/>
  </r>
  <r>
    <x v="3"/>
    <x v="20"/>
    <x v="0"/>
    <x v="2"/>
    <n v="12000"/>
  </r>
  <r>
    <x v="3"/>
    <x v="11"/>
    <x v="0"/>
    <x v="2"/>
    <n v="5020000"/>
  </r>
  <r>
    <x v="3"/>
    <x v="12"/>
    <x v="0"/>
    <x v="2"/>
    <n v="2491000"/>
  </r>
  <r>
    <x v="3"/>
    <x v="13"/>
    <x v="0"/>
    <x v="2"/>
    <n v="2799000"/>
  </r>
  <r>
    <x v="3"/>
    <x v="14"/>
    <x v="0"/>
    <x v="2"/>
    <n v="1841000"/>
  </r>
  <r>
    <x v="3"/>
    <x v="15"/>
    <x v="0"/>
    <x v="2"/>
    <n v="1727000"/>
  </r>
  <r>
    <x v="3"/>
    <x v="16"/>
    <x v="0"/>
    <x v="2"/>
    <n v="7650000"/>
  </r>
  <r>
    <x v="3"/>
    <x v="17"/>
    <x v="0"/>
    <x v="2"/>
    <n v="29452000"/>
  </r>
  <r>
    <x v="3"/>
    <x v="0"/>
    <x v="1"/>
    <x v="2"/>
    <n v="-523000"/>
  </r>
  <r>
    <x v="3"/>
    <x v="1"/>
    <x v="1"/>
    <x v="2"/>
    <n v="-633000"/>
  </r>
  <r>
    <x v="3"/>
    <x v="2"/>
    <x v="1"/>
    <x v="2"/>
    <n v="-664000"/>
  </r>
  <r>
    <x v="3"/>
    <x v="3"/>
    <x v="1"/>
    <x v="2"/>
    <n v="-679000"/>
  </r>
  <r>
    <x v="3"/>
    <x v="4"/>
    <x v="1"/>
    <x v="2"/>
    <n v="-1049000"/>
  </r>
  <r>
    <x v="3"/>
    <x v="5"/>
    <x v="1"/>
    <x v="2"/>
    <n v="-363000"/>
  </r>
  <r>
    <x v="3"/>
    <x v="6"/>
    <x v="1"/>
    <x v="2"/>
    <n v="-258000"/>
  </r>
  <r>
    <x v="3"/>
    <x v="7"/>
    <x v="1"/>
    <x v="2"/>
    <n v="-370000"/>
  </r>
  <r>
    <x v="3"/>
    <x v="8"/>
    <x v="1"/>
    <x v="2"/>
    <n v="-342000"/>
  </r>
  <r>
    <x v="3"/>
    <x v="9"/>
    <x v="1"/>
    <x v="2"/>
    <n v="-1306000"/>
  </r>
  <r>
    <x v="3"/>
    <x v="10"/>
    <x v="1"/>
    <x v="2"/>
    <n v="-571000"/>
  </r>
  <r>
    <x v="3"/>
    <x v="20"/>
    <x v="1"/>
    <x v="2"/>
    <n v="-1000"/>
  </r>
  <r>
    <x v="3"/>
    <x v="11"/>
    <x v="1"/>
    <x v="2"/>
    <n v="-905000"/>
  </r>
  <r>
    <x v="3"/>
    <x v="12"/>
    <x v="1"/>
    <x v="2"/>
    <n v="-470000"/>
  </r>
  <r>
    <x v="3"/>
    <x v="13"/>
    <x v="1"/>
    <x v="2"/>
    <n v="-524000"/>
  </r>
  <r>
    <x v="3"/>
    <x v="14"/>
    <x v="1"/>
    <x v="2"/>
    <n v="-279000"/>
  </r>
  <r>
    <x v="3"/>
    <x v="15"/>
    <x v="1"/>
    <x v="2"/>
    <n v="-293000"/>
  </r>
  <r>
    <x v="3"/>
    <x v="16"/>
    <x v="1"/>
    <x v="2"/>
    <n v="-1367000"/>
  </r>
  <r>
    <x v="3"/>
    <x v="17"/>
    <x v="1"/>
    <x v="2"/>
    <n v="-5622000"/>
  </r>
  <r>
    <x v="3"/>
    <x v="0"/>
    <x v="2"/>
    <x v="2"/>
    <n v="2051000"/>
  </r>
  <r>
    <x v="3"/>
    <x v="1"/>
    <x v="2"/>
    <x v="2"/>
    <n v="2899000"/>
  </r>
  <r>
    <x v="3"/>
    <x v="2"/>
    <x v="2"/>
    <x v="2"/>
    <n v="3339000"/>
  </r>
  <r>
    <x v="3"/>
    <x v="3"/>
    <x v="2"/>
    <x v="2"/>
    <n v="3583000"/>
  </r>
  <r>
    <x v="3"/>
    <x v="4"/>
    <x v="2"/>
    <x v="2"/>
    <n v="3402000"/>
  </r>
  <r>
    <x v="3"/>
    <x v="5"/>
    <x v="2"/>
    <x v="2"/>
    <n v="1406000"/>
  </r>
  <r>
    <x v="3"/>
    <x v="6"/>
    <x v="2"/>
    <x v="2"/>
    <n v="1215000"/>
  </r>
  <r>
    <x v="3"/>
    <x v="7"/>
    <x v="2"/>
    <x v="2"/>
    <n v="1587000"/>
  </r>
  <r>
    <x v="3"/>
    <x v="8"/>
    <x v="2"/>
    <x v="2"/>
    <n v="1293000"/>
  </r>
  <r>
    <x v="3"/>
    <x v="9"/>
    <x v="2"/>
    <x v="2"/>
    <n v="5898000"/>
  </r>
  <r>
    <x v="3"/>
    <x v="10"/>
    <x v="2"/>
    <x v="2"/>
    <n v="3166000"/>
  </r>
  <r>
    <x v="3"/>
    <x v="20"/>
    <x v="2"/>
    <x v="2"/>
    <n v="11000"/>
  </r>
  <r>
    <x v="3"/>
    <x v="11"/>
    <x v="2"/>
    <x v="2"/>
    <n v="4115000"/>
  </r>
  <r>
    <x v="3"/>
    <x v="12"/>
    <x v="2"/>
    <x v="2"/>
    <n v="2021000"/>
  </r>
  <r>
    <x v="3"/>
    <x v="13"/>
    <x v="2"/>
    <x v="2"/>
    <n v="2275000"/>
  </r>
  <r>
    <x v="3"/>
    <x v="14"/>
    <x v="2"/>
    <x v="2"/>
    <n v="1562000"/>
  </r>
  <r>
    <x v="3"/>
    <x v="15"/>
    <x v="2"/>
    <x v="2"/>
    <n v="1434000"/>
  </r>
  <r>
    <x v="3"/>
    <x v="16"/>
    <x v="2"/>
    <x v="2"/>
    <n v="6283000"/>
  </r>
  <r>
    <x v="3"/>
    <x v="17"/>
    <x v="2"/>
    <x v="2"/>
    <n v="23830000"/>
  </r>
  <r>
    <x v="3"/>
    <x v="0"/>
    <x v="5"/>
    <x v="2"/>
    <n v="5900"/>
  </r>
  <r>
    <x v="3"/>
    <x v="1"/>
    <x v="5"/>
    <x v="2"/>
    <n v="9300"/>
  </r>
  <r>
    <x v="3"/>
    <x v="2"/>
    <x v="5"/>
    <x v="2"/>
    <n v="8200"/>
  </r>
  <r>
    <x v="3"/>
    <x v="3"/>
    <x v="5"/>
    <x v="2"/>
    <n v="9800"/>
  </r>
  <r>
    <x v="3"/>
    <x v="4"/>
    <x v="5"/>
    <x v="2"/>
    <n v="14300"/>
  </r>
  <r>
    <x v="3"/>
    <x v="5"/>
    <x v="5"/>
    <x v="2"/>
    <n v="4700"/>
  </r>
  <r>
    <x v="3"/>
    <x v="6"/>
    <x v="5"/>
    <x v="2"/>
    <n v="3300"/>
  </r>
  <r>
    <x v="3"/>
    <x v="7"/>
    <x v="5"/>
    <x v="2"/>
    <n v="4500"/>
  </r>
  <r>
    <x v="3"/>
    <x v="8"/>
    <x v="5"/>
    <x v="2"/>
    <n v="4600"/>
  </r>
  <r>
    <x v="3"/>
    <x v="9"/>
    <x v="5"/>
    <x v="2"/>
    <n v="22000"/>
  </r>
  <r>
    <x v="3"/>
    <x v="10"/>
    <x v="5"/>
    <x v="2"/>
    <n v="6800"/>
  </r>
  <r>
    <x v="3"/>
    <x v="20"/>
    <x v="5"/>
    <x v="2"/>
    <n v="100"/>
  </r>
  <r>
    <x v="3"/>
    <x v="11"/>
    <x v="5"/>
    <x v="2"/>
    <n v="13700"/>
  </r>
  <r>
    <x v="3"/>
    <x v="12"/>
    <x v="5"/>
    <x v="2"/>
    <n v="7900"/>
  </r>
  <r>
    <x v="3"/>
    <x v="13"/>
    <x v="5"/>
    <x v="2"/>
    <n v="6200"/>
  </r>
  <r>
    <x v="3"/>
    <x v="14"/>
    <x v="5"/>
    <x v="2"/>
    <n v="3300"/>
  </r>
  <r>
    <x v="3"/>
    <x v="15"/>
    <x v="5"/>
    <x v="2"/>
    <n v="3900"/>
  </r>
  <r>
    <x v="3"/>
    <x v="16"/>
    <x v="5"/>
    <x v="2"/>
    <n v="19200"/>
  </r>
  <r>
    <x v="3"/>
    <x v="17"/>
    <x v="5"/>
    <x v="2"/>
    <n v="96400"/>
  </r>
  <r>
    <x v="3"/>
    <x v="0"/>
    <x v="7"/>
    <x v="2"/>
    <n v="347.62711864406782"/>
  </r>
  <r>
    <x v="3"/>
    <x v="1"/>
    <x v="7"/>
    <x v="2"/>
    <n v="311.72043010752691"/>
  </r>
  <r>
    <x v="3"/>
    <x v="2"/>
    <x v="7"/>
    <x v="2"/>
    <n v="407.19512195121951"/>
  </r>
  <r>
    <x v="3"/>
    <x v="3"/>
    <x v="7"/>
    <x v="2"/>
    <n v="365.61224489795916"/>
  </r>
  <r>
    <x v="3"/>
    <x v="4"/>
    <x v="7"/>
    <x v="2"/>
    <n v="237.90209790209789"/>
  </r>
  <r>
    <x v="3"/>
    <x v="5"/>
    <x v="7"/>
    <x v="2"/>
    <n v="299.14893617021278"/>
  </r>
  <r>
    <x v="3"/>
    <x v="6"/>
    <x v="7"/>
    <x v="2"/>
    <n v="368.18181818181819"/>
  </r>
  <r>
    <x v="3"/>
    <x v="7"/>
    <x v="7"/>
    <x v="2"/>
    <n v="352.66666666666669"/>
  </r>
  <r>
    <x v="3"/>
    <x v="8"/>
    <x v="7"/>
    <x v="2"/>
    <n v="281.08695652173913"/>
  </r>
  <r>
    <x v="3"/>
    <x v="9"/>
    <x v="7"/>
    <x v="2"/>
    <n v="268.09090909090907"/>
  </r>
  <r>
    <x v="3"/>
    <x v="10"/>
    <x v="7"/>
    <x v="2"/>
    <n v="465.58823529411762"/>
  </r>
  <r>
    <x v="3"/>
    <x v="20"/>
    <x v="7"/>
    <x v="2"/>
    <n v="110"/>
  </r>
  <r>
    <x v="3"/>
    <x v="11"/>
    <x v="7"/>
    <x v="2"/>
    <n v="300.36496350364962"/>
  </r>
  <r>
    <x v="3"/>
    <x v="12"/>
    <x v="7"/>
    <x v="2"/>
    <n v="255.82278481012659"/>
  </r>
  <r>
    <x v="3"/>
    <x v="13"/>
    <x v="7"/>
    <x v="2"/>
    <n v="366.93548387096774"/>
  </r>
  <r>
    <x v="3"/>
    <x v="14"/>
    <x v="7"/>
    <x v="2"/>
    <n v="473.33333333333331"/>
  </r>
  <r>
    <x v="3"/>
    <x v="15"/>
    <x v="7"/>
    <x v="2"/>
    <n v="367.69230769230768"/>
  </r>
  <r>
    <x v="3"/>
    <x v="16"/>
    <x v="7"/>
    <x v="2"/>
    <n v="327.23958333333331"/>
  </r>
  <r>
    <x v="3"/>
    <x v="17"/>
    <x v="7"/>
    <x v="2"/>
    <n v="247.19917012448133"/>
  </r>
  <r>
    <x v="3"/>
    <x v="0"/>
    <x v="0"/>
    <x v="3"/>
    <n v="2822000"/>
  </r>
  <r>
    <x v="3"/>
    <x v="1"/>
    <x v="0"/>
    <x v="3"/>
    <n v="4207000"/>
  </r>
  <r>
    <x v="3"/>
    <x v="2"/>
    <x v="0"/>
    <x v="3"/>
    <n v="4901000"/>
  </r>
  <r>
    <x v="3"/>
    <x v="3"/>
    <x v="0"/>
    <x v="3"/>
    <n v="4050000"/>
  </r>
  <r>
    <x v="3"/>
    <x v="4"/>
    <x v="0"/>
    <x v="3"/>
    <n v="5280000"/>
  </r>
  <r>
    <x v="3"/>
    <x v="5"/>
    <x v="0"/>
    <x v="3"/>
    <n v="2075000"/>
  </r>
  <r>
    <x v="3"/>
    <x v="6"/>
    <x v="0"/>
    <x v="3"/>
    <n v="1792000"/>
  </r>
  <r>
    <x v="3"/>
    <x v="7"/>
    <x v="0"/>
    <x v="3"/>
    <n v="2361000"/>
  </r>
  <r>
    <x v="3"/>
    <x v="8"/>
    <x v="0"/>
    <x v="3"/>
    <n v="1960000"/>
  </r>
  <r>
    <x v="3"/>
    <x v="9"/>
    <x v="0"/>
    <x v="3"/>
    <n v="8621000"/>
  </r>
  <r>
    <x v="3"/>
    <x v="10"/>
    <x v="0"/>
    <x v="3"/>
    <n v="4459000"/>
  </r>
  <r>
    <x v="3"/>
    <x v="20"/>
    <x v="0"/>
    <x v="3"/>
    <n v="31000"/>
  </r>
  <r>
    <x v="3"/>
    <x v="11"/>
    <x v="0"/>
    <x v="3"/>
    <n v="6063000"/>
  </r>
  <r>
    <x v="3"/>
    <x v="12"/>
    <x v="0"/>
    <x v="3"/>
    <n v="2993000"/>
  </r>
  <r>
    <x v="3"/>
    <x v="13"/>
    <x v="0"/>
    <x v="3"/>
    <n v="3331000"/>
  </r>
  <r>
    <x v="3"/>
    <x v="14"/>
    <x v="0"/>
    <x v="3"/>
    <n v="2218000"/>
  </r>
  <r>
    <x v="3"/>
    <x v="15"/>
    <x v="0"/>
    <x v="3"/>
    <n v="1947000"/>
  </r>
  <r>
    <x v="3"/>
    <x v="16"/>
    <x v="0"/>
    <x v="3"/>
    <n v="9147000"/>
  </r>
  <r>
    <x v="3"/>
    <x v="17"/>
    <x v="0"/>
    <x v="3"/>
    <n v="34499000"/>
  </r>
  <r>
    <x v="3"/>
    <x v="0"/>
    <x v="1"/>
    <x v="3"/>
    <n v="-621000"/>
  </r>
  <r>
    <x v="3"/>
    <x v="1"/>
    <x v="1"/>
    <x v="3"/>
    <n v="-739000"/>
  </r>
  <r>
    <x v="3"/>
    <x v="2"/>
    <x v="1"/>
    <x v="3"/>
    <n v="-800000"/>
  </r>
  <r>
    <x v="3"/>
    <x v="3"/>
    <x v="1"/>
    <x v="3"/>
    <n v="-714000"/>
  </r>
  <r>
    <x v="3"/>
    <x v="4"/>
    <x v="1"/>
    <x v="3"/>
    <n v="-1229000"/>
  </r>
  <r>
    <x v="3"/>
    <x v="5"/>
    <x v="1"/>
    <x v="3"/>
    <n v="-420000"/>
  </r>
  <r>
    <x v="3"/>
    <x v="6"/>
    <x v="1"/>
    <x v="3"/>
    <n v="-310000"/>
  </r>
  <r>
    <x v="3"/>
    <x v="7"/>
    <x v="1"/>
    <x v="3"/>
    <n v="-429000"/>
  </r>
  <r>
    <x v="3"/>
    <x v="8"/>
    <x v="1"/>
    <x v="3"/>
    <n v="-412000"/>
  </r>
  <r>
    <x v="3"/>
    <x v="9"/>
    <x v="1"/>
    <x v="3"/>
    <n v="-1504000"/>
  </r>
  <r>
    <x v="3"/>
    <x v="10"/>
    <x v="1"/>
    <x v="3"/>
    <n v="-655000"/>
  </r>
  <r>
    <x v="3"/>
    <x v="20"/>
    <x v="1"/>
    <x v="3"/>
    <n v="-3000"/>
  </r>
  <r>
    <x v="3"/>
    <x v="11"/>
    <x v="1"/>
    <x v="3"/>
    <n v="-1075000"/>
  </r>
  <r>
    <x v="3"/>
    <x v="12"/>
    <x v="1"/>
    <x v="3"/>
    <n v="-571000"/>
  </r>
  <r>
    <x v="3"/>
    <x v="13"/>
    <x v="1"/>
    <x v="3"/>
    <n v="-617000"/>
  </r>
  <r>
    <x v="3"/>
    <x v="14"/>
    <x v="1"/>
    <x v="3"/>
    <n v="-325000"/>
  </r>
  <r>
    <x v="3"/>
    <x v="15"/>
    <x v="1"/>
    <x v="3"/>
    <n v="-333000"/>
  </r>
  <r>
    <x v="3"/>
    <x v="16"/>
    <x v="1"/>
    <x v="3"/>
    <n v="-1570000"/>
  </r>
  <r>
    <x v="3"/>
    <x v="17"/>
    <x v="1"/>
    <x v="3"/>
    <n v="-6432000"/>
  </r>
  <r>
    <x v="3"/>
    <x v="0"/>
    <x v="2"/>
    <x v="3"/>
    <n v="2201000"/>
  </r>
  <r>
    <x v="3"/>
    <x v="1"/>
    <x v="2"/>
    <x v="3"/>
    <n v="3468000"/>
  </r>
  <r>
    <x v="3"/>
    <x v="2"/>
    <x v="2"/>
    <x v="3"/>
    <n v="4101000"/>
  </r>
  <r>
    <x v="3"/>
    <x v="3"/>
    <x v="2"/>
    <x v="3"/>
    <n v="3336000"/>
  </r>
  <r>
    <x v="3"/>
    <x v="4"/>
    <x v="2"/>
    <x v="3"/>
    <n v="4051000"/>
  </r>
  <r>
    <x v="3"/>
    <x v="5"/>
    <x v="2"/>
    <x v="3"/>
    <n v="1655000"/>
  </r>
  <r>
    <x v="3"/>
    <x v="6"/>
    <x v="2"/>
    <x v="3"/>
    <n v="1482000"/>
  </r>
  <r>
    <x v="3"/>
    <x v="7"/>
    <x v="2"/>
    <x v="3"/>
    <n v="1932000"/>
  </r>
  <r>
    <x v="3"/>
    <x v="8"/>
    <x v="2"/>
    <x v="3"/>
    <n v="1548000"/>
  </r>
  <r>
    <x v="3"/>
    <x v="9"/>
    <x v="2"/>
    <x v="3"/>
    <n v="7117000"/>
  </r>
  <r>
    <x v="3"/>
    <x v="10"/>
    <x v="2"/>
    <x v="3"/>
    <n v="3804000"/>
  </r>
  <r>
    <x v="3"/>
    <x v="20"/>
    <x v="2"/>
    <x v="3"/>
    <n v="28000"/>
  </r>
  <r>
    <x v="3"/>
    <x v="11"/>
    <x v="2"/>
    <x v="3"/>
    <n v="4988000"/>
  </r>
  <r>
    <x v="3"/>
    <x v="12"/>
    <x v="2"/>
    <x v="3"/>
    <n v="2422000"/>
  </r>
  <r>
    <x v="3"/>
    <x v="13"/>
    <x v="2"/>
    <x v="3"/>
    <n v="2714000"/>
  </r>
  <r>
    <x v="3"/>
    <x v="14"/>
    <x v="2"/>
    <x v="3"/>
    <n v="1893000"/>
  </r>
  <r>
    <x v="3"/>
    <x v="15"/>
    <x v="2"/>
    <x v="3"/>
    <n v="1614000"/>
  </r>
  <r>
    <x v="3"/>
    <x v="16"/>
    <x v="2"/>
    <x v="3"/>
    <n v="7577000"/>
  </r>
  <r>
    <x v="3"/>
    <x v="17"/>
    <x v="2"/>
    <x v="3"/>
    <n v="28067000"/>
  </r>
  <r>
    <x v="3"/>
    <x v="0"/>
    <x v="5"/>
    <x v="3"/>
    <n v="6200"/>
  </r>
  <r>
    <x v="3"/>
    <x v="1"/>
    <x v="5"/>
    <x v="3"/>
    <n v="9800"/>
  </r>
  <r>
    <x v="3"/>
    <x v="2"/>
    <x v="5"/>
    <x v="3"/>
    <n v="8700"/>
  </r>
  <r>
    <x v="3"/>
    <x v="3"/>
    <x v="5"/>
    <x v="3"/>
    <n v="9300"/>
  </r>
  <r>
    <x v="3"/>
    <x v="4"/>
    <x v="5"/>
    <x v="3"/>
    <n v="14900"/>
  </r>
  <r>
    <x v="3"/>
    <x v="5"/>
    <x v="5"/>
    <x v="3"/>
    <n v="4800"/>
  </r>
  <r>
    <x v="3"/>
    <x v="6"/>
    <x v="5"/>
    <x v="3"/>
    <n v="3500"/>
  </r>
  <r>
    <x v="3"/>
    <x v="7"/>
    <x v="5"/>
    <x v="3"/>
    <n v="4700"/>
  </r>
  <r>
    <x v="3"/>
    <x v="8"/>
    <x v="5"/>
    <x v="3"/>
    <n v="4800"/>
  </r>
  <r>
    <x v="3"/>
    <x v="9"/>
    <x v="5"/>
    <x v="3"/>
    <n v="22900"/>
  </r>
  <r>
    <x v="3"/>
    <x v="10"/>
    <x v="5"/>
    <x v="3"/>
    <n v="7000"/>
  </r>
  <r>
    <x v="3"/>
    <x v="20"/>
    <x v="5"/>
    <x v="3"/>
    <n v="50"/>
  </r>
  <r>
    <x v="3"/>
    <x v="11"/>
    <x v="5"/>
    <x v="3"/>
    <n v="14500"/>
  </r>
  <r>
    <x v="3"/>
    <x v="12"/>
    <x v="5"/>
    <x v="3"/>
    <n v="8400"/>
  </r>
  <r>
    <x v="3"/>
    <x v="13"/>
    <x v="5"/>
    <x v="3"/>
    <n v="6500"/>
  </r>
  <r>
    <x v="3"/>
    <x v="14"/>
    <x v="5"/>
    <x v="3"/>
    <n v="3500"/>
  </r>
  <r>
    <x v="3"/>
    <x v="15"/>
    <x v="5"/>
    <x v="3"/>
    <n v="3900"/>
  </r>
  <r>
    <x v="3"/>
    <x v="16"/>
    <x v="5"/>
    <x v="3"/>
    <n v="20000"/>
  </r>
  <r>
    <x v="3"/>
    <x v="17"/>
    <x v="5"/>
    <x v="3"/>
    <n v="98900"/>
  </r>
  <r>
    <x v="3"/>
    <x v="0"/>
    <x v="7"/>
    <x v="3"/>
    <n v="355"/>
  </r>
  <r>
    <x v="3"/>
    <x v="1"/>
    <x v="7"/>
    <x v="3"/>
    <n v="353.87755102040819"/>
  </r>
  <r>
    <x v="3"/>
    <x v="2"/>
    <x v="7"/>
    <x v="3"/>
    <n v="471.37931034482756"/>
  </r>
  <r>
    <x v="3"/>
    <x v="3"/>
    <x v="7"/>
    <x v="3"/>
    <n v="358.70967741935482"/>
  </r>
  <r>
    <x v="3"/>
    <x v="4"/>
    <x v="7"/>
    <x v="3"/>
    <n v="271.87919463087246"/>
  </r>
  <r>
    <x v="3"/>
    <x v="5"/>
    <x v="7"/>
    <x v="3"/>
    <n v="344.79166666666669"/>
  </r>
  <r>
    <x v="3"/>
    <x v="6"/>
    <x v="7"/>
    <x v="3"/>
    <n v="423.42857142857144"/>
  </r>
  <r>
    <x v="3"/>
    <x v="7"/>
    <x v="7"/>
    <x v="3"/>
    <n v="411.06382978723406"/>
  </r>
  <r>
    <x v="3"/>
    <x v="8"/>
    <x v="7"/>
    <x v="3"/>
    <n v="322.5"/>
  </r>
  <r>
    <x v="3"/>
    <x v="9"/>
    <x v="7"/>
    <x v="3"/>
    <n v="310.78602620087338"/>
  </r>
  <r>
    <x v="3"/>
    <x v="10"/>
    <x v="7"/>
    <x v="3"/>
    <n v="543.42857142857144"/>
  </r>
  <r>
    <x v="3"/>
    <x v="20"/>
    <x v="7"/>
    <x v="3"/>
    <n v="560"/>
  </r>
  <r>
    <x v="3"/>
    <x v="11"/>
    <x v="7"/>
    <x v="3"/>
    <n v="344"/>
  </r>
  <r>
    <x v="3"/>
    <x v="12"/>
    <x v="7"/>
    <x v="3"/>
    <n v="288.33333333333331"/>
  </r>
  <r>
    <x v="3"/>
    <x v="13"/>
    <x v="7"/>
    <x v="3"/>
    <n v="417.53846153846155"/>
  </r>
  <r>
    <x v="3"/>
    <x v="14"/>
    <x v="7"/>
    <x v="3"/>
    <n v="540.85714285714289"/>
  </r>
  <r>
    <x v="3"/>
    <x v="15"/>
    <x v="7"/>
    <x v="3"/>
    <n v="413.84615384615387"/>
  </r>
  <r>
    <x v="3"/>
    <x v="16"/>
    <x v="7"/>
    <x v="3"/>
    <n v="378.85"/>
  </r>
  <r>
    <x v="3"/>
    <x v="17"/>
    <x v="7"/>
    <x v="3"/>
    <n v="283.7917087967644"/>
  </r>
  <r>
    <x v="0"/>
    <x v="0"/>
    <x v="0"/>
    <x v="4"/>
    <n v="1283000"/>
  </r>
  <r>
    <x v="0"/>
    <x v="1"/>
    <x v="0"/>
    <x v="4"/>
    <n v="2626000"/>
  </r>
  <r>
    <x v="0"/>
    <x v="2"/>
    <x v="0"/>
    <x v="4"/>
    <n v="496000"/>
  </r>
  <r>
    <x v="0"/>
    <x v="3"/>
    <x v="0"/>
    <x v="4"/>
    <n v="1419000"/>
  </r>
  <r>
    <x v="0"/>
    <x v="4"/>
    <x v="0"/>
    <x v="4"/>
    <n v="1653000"/>
  </r>
  <r>
    <x v="0"/>
    <x v="5"/>
    <x v="0"/>
    <x v="4"/>
    <n v="470000"/>
  </r>
  <r>
    <x v="0"/>
    <x v="6"/>
    <x v="0"/>
    <x v="4"/>
    <n v="691000"/>
  </r>
  <r>
    <x v="0"/>
    <x v="7"/>
    <x v="0"/>
    <x v="4"/>
    <n v="1858000"/>
  </r>
  <r>
    <x v="0"/>
    <x v="8"/>
    <x v="0"/>
    <x v="4"/>
    <n v="570000"/>
  </r>
  <r>
    <x v="0"/>
    <x v="9"/>
    <x v="0"/>
    <x v="4"/>
    <n v="902000"/>
  </r>
  <r>
    <x v="0"/>
    <x v="10"/>
    <x v="0"/>
    <x v="4"/>
    <n v="1897000"/>
  </r>
  <r>
    <x v="0"/>
    <x v="11"/>
    <x v="0"/>
    <x v="4"/>
    <n v="782000"/>
  </r>
  <r>
    <x v="0"/>
    <x v="12"/>
    <x v="0"/>
    <x v="4"/>
    <n v="2748000"/>
  </r>
  <r>
    <x v="0"/>
    <x v="13"/>
    <x v="0"/>
    <x v="4"/>
    <n v="412000"/>
  </r>
  <r>
    <x v="0"/>
    <x v="14"/>
    <x v="0"/>
    <x v="4"/>
    <n v="690000"/>
  </r>
  <r>
    <x v="0"/>
    <x v="15"/>
    <x v="0"/>
    <x v="4"/>
    <n v="3161000"/>
  </r>
  <r>
    <x v="0"/>
    <x v="16"/>
    <x v="0"/>
    <x v="4"/>
    <n v="782000"/>
  </r>
  <r>
    <x v="0"/>
    <x v="17"/>
    <x v="0"/>
    <x v="4"/>
    <n v="1382000"/>
  </r>
  <r>
    <x v="0"/>
    <x v="0"/>
    <x v="1"/>
    <x v="4"/>
    <n v="-589000"/>
  </r>
  <r>
    <x v="0"/>
    <x v="1"/>
    <x v="1"/>
    <x v="4"/>
    <n v="-1062000"/>
  </r>
  <r>
    <x v="0"/>
    <x v="2"/>
    <x v="1"/>
    <x v="4"/>
    <n v="-192000"/>
  </r>
  <r>
    <x v="0"/>
    <x v="3"/>
    <x v="1"/>
    <x v="4"/>
    <n v="-357000"/>
  </r>
  <r>
    <x v="0"/>
    <x v="4"/>
    <x v="1"/>
    <x v="4"/>
    <n v="-547000"/>
  </r>
  <r>
    <x v="0"/>
    <x v="5"/>
    <x v="1"/>
    <x v="4"/>
    <n v="-272000"/>
  </r>
  <r>
    <x v="0"/>
    <x v="6"/>
    <x v="1"/>
    <x v="4"/>
    <n v="-175000"/>
  </r>
  <r>
    <x v="0"/>
    <x v="7"/>
    <x v="1"/>
    <x v="4"/>
    <n v="-603000"/>
  </r>
  <r>
    <x v="0"/>
    <x v="8"/>
    <x v="1"/>
    <x v="4"/>
    <n v="-163000"/>
  </r>
  <r>
    <x v="0"/>
    <x v="9"/>
    <x v="1"/>
    <x v="4"/>
    <n v="-293000"/>
  </r>
  <r>
    <x v="0"/>
    <x v="10"/>
    <x v="1"/>
    <x v="4"/>
    <n v="-825000"/>
  </r>
  <r>
    <x v="0"/>
    <x v="11"/>
    <x v="1"/>
    <x v="4"/>
    <n v="-405000"/>
  </r>
  <r>
    <x v="0"/>
    <x v="12"/>
    <x v="1"/>
    <x v="4"/>
    <n v="-1093000"/>
  </r>
  <r>
    <x v="0"/>
    <x v="13"/>
    <x v="1"/>
    <x v="4"/>
    <n v="-133000"/>
  </r>
  <r>
    <x v="0"/>
    <x v="14"/>
    <x v="1"/>
    <x v="4"/>
    <n v="-193000"/>
  </r>
  <r>
    <x v="0"/>
    <x v="15"/>
    <x v="1"/>
    <x v="4"/>
    <n v="-1065000"/>
  </r>
  <r>
    <x v="0"/>
    <x v="16"/>
    <x v="1"/>
    <x v="4"/>
    <n v="-353000"/>
  </r>
  <r>
    <x v="0"/>
    <x v="17"/>
    <x v="1"/>
    <x v="4"/>
    <n v="-505000"/>
  </r>
  <r>
    <x v="0"/>
    <x v="0"/>
    <x v="2"/>
    <x v="4"/>
    <n v="694000"/>
  </r>
  <r>
    <x v="0"/>
    <x v="1"/>
    <x v="2"/>
    <x v="4"/>
    <n v="1564000"/>
  </r>
  <r>
    <x v="0"/>
    <x v="2"/>
    <x v="2"/>
    <x v="4"/>
    <n v="304000"/>
  </r>
  <r>
    <x v="0"/>
    <x v="3"/>
    <x v="2"/>
    <x v="4"/>
    <n v="1062000"/>
  </r>
  <r>
    <x v="0"/>
    <x v="4"/>
    <x v="2"/>
    <x v="4"/>
    <n v="1106000"/>
  </r>
  <r>
    <x v="0"/>
    <x v="5"/>
    <x v="2"/>
    <x v="4"/>
    <n v="198000"/>
  </r>
  <r>
    <x v="0"/>
    <x v="6"/>
    <x v="2"/>
    <x v="4"/>
    <n v="516000"/>
  </r>
  <r>
    <x v="0"/>
    <x v="7"/>
    <x v="2"/>
    <x v="4"/>
    <n v="1255000"/>
  </r>
  <r>
    <x v="0"/>
    <x v="8"/>
    <x v="2"/>
    <x v="4"/>
    <n v="407000"/>
  </r>
  <r>
    <x v="0"/>
    <x v="9"/>
    <x v="2"/>
    <x v="4"/>
    <n v="609000"/>
  </r>
  <r>
    <x v="0"/>
    <x v="10"/>
    <x v="2"/>
    <x v="4"/>
    <n v="1072000"/>
  </r>
  <r>
    <x v="0"/>
    <x v="11"/>
    <x v="2"/>
    <x v="4"/>
    <n v="377000"/>
  </r>
  <r>
    <x v="0"/>
    <x v="12"/>
    <x v="2"/>
    <x v="4"/>
    <n v="1655000"/>
  </r>
  <r>
    <x v="0"/>
    <x v="13"/>
    <x v="2"/>
    <x v="4"/>
    <n v="279000"/>
  </r>
  <r>
    <x v="0"/>
    <x v="14"/>
    <x v="2"/>
    <x v="4"/>
    <n v="497000"/>
  </r>
  <r>
    <x v="0"/>
    <x v="15"/>
    <x v="2"/>
    <x v="4"/>
    <n v="2096000"/>
  </r>
  <r>
    <x v="0"/>
    <x v="16"/>
    <x v="2"/>
    <x v="4"/>
    <n v="429000"/>
  </r>
  <r>
    <x v="0"/>
    <x v="17"/>
    <x v="2"/>
    <x v="4"/>
    <n v="877000"/>
  </r>
  <r>
    <x v="0"/>
    <x v="0"/>
    <x v="3"/>
    <x v="4"/>
    <n v="313000"/>
  </r>
  <r>
    <x v="0"/>
    <x v="1"/>
    <x v="3"/>
    <x v="4"/>
    <n v="502000"/>
  </r>
  <r>
    <x v="0"/>
    <x v="2"/>
    <x v="3"/>
    <x v="4"/>
    <n v="90000"/>
  </r>
  <r>
    <x v="0"/>
    <x v="3"/>
    <x v="3"/>
    <x v="4"/>
    <n v="189000"/>
  </r>
  <r>
    <x v="0"/>
    <x v="4"/>
    <x v="3"/>
    <x v="4"/>
    <n v="285000"/>
  </r>
  <r>
    <x v="0"/>
    <x v="5"/>
    <x v="3"/>
    <x v="4"/>
    <n v="139000"/>
  </r>
  <r>
    <x v="0"/>
    <x v="6"/>
    <x v="3"/>
    <x v="4"/>
    <n v="104000"/>
  </r>
  <r>
    <x v="0"/>
    <x v="7"/>
    <x v="3"/>
    <x v="4"/>
    <n v="343000"/>
  </r>
  <r>
    <x v="0"/>
    <x v="8"/>
    <x v="3"/>
    <x v="4"/>
    <n v="104000"/>
  </r>
  <r>
    <x v="0"/>
    <x v="9"/>
    <x v="3"/>
    <x v="4"/>
    <n v="156000"/>
  </r>
  <r>
    <x v="0"/>
    <x v="10"/>
    <x v="3"/>
    <x v="4"/>
    <n v="323000"/>
  </r>
  <r>
    <x v="0"/>
    <x v="11"/>
    <x v="3"/>
    <x v="4"/>
    <n v="148000"/>
  </r>
  <r>
    <x v="0"/>
    <x v="12"/>
    <x v="3"/>
    <x v="4"/>
    <n v="575000"/>
  </r>
  <r>
    <x v="0"/>
    <x v="13"/>
    <x v="3"/>
    <x v="4"/>
    <n v="63000"/>
  </r>
  <r>
    <x v="0"/>
    <x v="14"/>
    <x v="3"/>
    <x v="4"/>
    <n v="95000"/>
  </r>
  <r>
    <x v="0"/>
    <x v="15"/>
    <x v="3"/>
    <x v="4"/>
    <n v="522000"/>
  </r>
  <r>
    <x v="0"/>
    <x v="16"/>
    <x v="3"/>
    <x v="4"/>
    <n v="153000"/>
  </r>
  <r>
    <x v="0"/>
    <x v="17"/>
    <x v="3"/>
    <x v="4"/>
    <n v="236000"/>
  </r>
  <r>
    <x v="0"/>
    <x v="0"/>
    <x v="4"/>
    <x v="4"/>
    <n v="1007000"/>
  </r>
  <r>
    <x v="0"/>
    <x v="1"/>
    <x v="4"/>
    <x v="4"/>
    <n v="2066000"/>
  </r>
  <r>
    <x v="0"/>
    <x v="2"/>
    <x v="4"/>
    <x v="4"/>
    <n v="394000"/>
  </r>
  <r>
    <x v="0"/>
    <x v="3"/>
    <x v="4"/>
    <x v="4"/>
    <n v="1251000"/>
  </r>
  <r>
    <x v="0"/>
    <x v="4"/>
    <x v="4"/>
    <x v="4"/>
    <n v="1391000"/>
  </r>
  <r>
    <x v="0"/>
    <x v="5"/>
    <x v="4"/>
    <x v="4"/>
    <n v="337000"/>
  </r>
  <r>
    <x v="0"/>
    <x v="6"/>
    <x v="4"/>
    <x v="4"/>
    <n v="620000"/>
  </r>
  <r>
    <x v="0"/>
    <x v="7"/>
    <x v="4"/>
    <x v="4"/>
    <n v="1598000"/>
  </r>
  <r>
    <x v="0"/>
    <x v="8"/>
    <x v="4"/>
    <x v="4"/>
    <n v="511000"/>
  </r>
  <r>
    <x v="0"/>
    <x v="9"/>
    <x v="4"/>
    <x v="4"/>
    <n v="765000"/>
  </r>
  <r>
    <x v="0"/>
    <x v="10"/>
    <x v="4"/>
    <x v="4"/>
    <n v="1395000"/>
  </r>
  <r>
    <x v="0"/>
    <x v="11"/>
    <x v="4"/>
    <x v="4"/>
    <n v="525000"/>
  </r>
  <r>
    <x v="0"/>
    <x v="12"/>
    <x v="4"/>
    <x v="4"/>
    <n v="2230000"/>
  </r>
  <r>
    <x v="0"/>
    <x v="13"/>
    <x v="4"/>
    <x v="4"/>
    <n v="342000"/>
  </r>
  <r>
    <x v="0"/>
    <x v="14"/>
    <x v="4"/>
    <x v="4"/>
    <n v="592000"/>
  </r>
  <r>
    <x v="0"/>
    <x v="15"/>
    <x v="4"/>
    <x v="4"/>
    <n v="2618000"/>
  </r>
  <r>
    <x v="0"/>
    <x v="16"/>
    <x v="4"/>
    <x v="4"/>
    <n v="582000"/>
  </r>
  <r>
    <x v="0"/>
    <x v="17"/>
    <x v="4"/>
    <x v="4"/>
    <n v="1113000"/>
  </r>
  <r>
    <x v="0"/>
    <x v="0"/>
    <x v="5"/>
    <x v="4"/>
    <n v="9700"/>
  </r>
  <r>
    <x v="0"/>
    <x v="1"/>
    <x v="5"/>
    <x v="4"/>
    <n v="15600"/>
  </r>
  <r>
    <x v="0"/>
    <x v="2"/>
    <x v="5"/>
    <x v="4"/>
    <n v="2800"/>
  </r>
  <r>
    <x v="0"/>
    <x v="3"/>
    <x v="5"/>
    <x v="4"/>
    <n v="5900"/>
  </r>
  <r>
    <x v="0"/>
    <x v="4"/>
    <x v="5"/>
    <x v="4"/>
    <n v="8900"/>
  </r>
  <r>
    <x v="0"/>
    <x v="5"/>
    <x v="5"/>
    <x v="4"/>
    <n v="4300"/>
  </r>
  <r>
    <x v="0"/>
    <x v="6"/>
    <x v="5"/>
    <x v="4"/>
    <n v="3200"/>
  </r>
  <r>
    <x v="0"/>
    <x v="7"/>
    <x v="5"/>
    <x v="4"/>
    <n v="10700"/>
  </r>
  <r>
    <x v="0"/>
    <x v="8"/>
    <x v="5"/>
    <x v="4"/>
    <n v="3200"/>
  </r>
  <r>
    <x v="0"/>
    <x v="9"/>
    <x v="5"/>
    <x v="4"/>
    <n v="4900"/>
  </r>
  <r>
    <x v="0"/>
    <x v="10"/>
    <x v="5"/>
    <x v="4"/>
    <n v="10100"/>
  </r>
  <r>
    <x v="0"/>
    <x v="11"/>
    <x v="5"/>
    <x v="4"/>
    <n v="4600"/>
  </r>
  <r>
    <x v="0"/>
    <x v="12"/>
    <x v="5"/>
    <x v="4"/>
    <n v="17900"/>
  </r>
  <r>
    <x v="0"/>
    <x v="13"/>
    <x v="5"/>
    <x v="4"/>
    <n v="2000"/>
  </r>
  <r>
    <x v="0"/>
    <x v="14"/>
    <x v="5"/>
    <x v="4"/>
    <n v="3000"/>
  </r>
  <r>
    <x v="0"/>
    <x v="15"/>
    <x v="5"/>
    <x v="4"/>
    <n v="16200"/>
  </r>
  <r>
    <x v="0"/>
    <x v="16"/>
    <x v="5"/>
    <x v="4"/>
    <n v="4800"/>
  </r>
  <r>
    <x v="0"/>
    <x v="17"/>
    <x v="5"/>
    <x v="4"/>
    <n v="7400"/>
  </r>
  <r>
    <x v="0"/>
    <x v="0"/>
    <x v="6"/>
    <x v="4"/>
    <n v="103.81443298969072"/>
  </r>
  <r>
    <x v="0"/>
    <x v="1"/>
    <x v="6"/>
    <x v="4"/>
    <n v="132.43589743589743"/>
  </r>
  <r>
    <x v="0"/>
    <x v="2"/>
    <x v="6"/>
    <x v="4"/>
    <n v="140.71428571428572"/>
  </r>
  <r>
    <x v="0"/>
    <x v="3"/>
    <x v="6"/>
    <x v="4"/>
    <n v="212.03389830508473"/>
  </r>
  <r>
    <x v="0"/>
    <x v="4"/>
    <x v="6"/>
    <x v="4"/>
    <n v="156.29213483146069"/>
  </r>
  <r>
    <x v="0"/>
    <x v="5"/>
    <x v="6"/>
    <x v="4"/>
    <n v="78.372093023255815"/>
  </r>
  <r>
    <x v="0"/>
    <x v="6"/>
    <x v="6"/>
    <x v="4"/>
    <n v="193.75"/>
  </r>
  <r>
    <x v="0"/>
    <x v="7"/>
    <x v="6"/>
    <x v="4"/>
    <n v="149.34579439252337"/>
  </r>
  <r>
    <x v="0"/>
    <x v="8"/>
    <x v="6"/>
    <x v="4"/>
    <n v="159.6875"/>
  </r>
  <r>
    <x v="0"/>
    <x v="9"/>
    <x v="6"/>
    <x v="4"/>
    <n v="156.12244897959184"/>
  </r>
  <r>
    <x v="0"/>
    <x v="10"/>
    <x v="6"/>
    <x v="4"/>
    <n v="138.11881188118812"/>
  </r>
  <r>
    <x v="0"/>
    <x v="11"/>
    <x v="6"/>
    <x v="4"/>
    <n v="114.1304347826087"/>
  </r>
  <r>
    <x v="0"/>
    <x v="12"/>
    <x v="6"/>
    <x v="4"/>
    <n v="124.58100558659218"/>
  </r>
  <r>
    <x v="0"/>
    <x v="13"/>
    <x v="6"/>
    <x v="4"/>
    <n v="171"/>
  </r>
  <r>
    <x v="0"/>
    <x v="14"/>
    <x v="6"/>
    <x v="4"/>
    <n v="197.33333333333334"/>
  </r>
  <r>
    <x v="0"/>
    <x v="15"/>
    <x v="6"/>
    <x v="4"/>
    <n v="161.60493827160494"/>
  </r>
  <r>
    <x v="0"/>
    <x v="16"/>
    <x v="6"/>
    <x v="4"/>
    <n v="121.25"/>
  </r>
  <r>
    <x v="0"/>
    <x v="17"/>
    <x v="6"/>
    <x v="4"/>
    <n v="150.40540540540542"/>
  </r>
  <r>
    <x v="0"/>
    <x v="18"/>
    <x v="3"/>
    <x v="4"/>
    <m/>
  </r>
  <r>
    <x v="0"/>
    <x v="18"/>
    <x v="4"/>
    <x v="4"/>
    <m/>
  </r>
  <r>
    <x v="1"/>
    <x v="0"/>
    <x v="0"/>
    <x v="4"/>
    <n v="187000"/>
  </r>
  <r>
    <x v="1"/>
    <x v="1"/>
    <x v="0"/>
    <x v="4"/>
    <n v="349000"/>
  </r>
  <r>
    <x v="1"/>
    <x v="2"/>
    <x v="0"/>
    <x v="4"/>
    <n v="237000"/>
  </r>
  <r>
    <x v="1"/>
    <x v="3"/>
    <x v="0"/>
    <x v="4"/>
    <n v="305000"/>
  </r>
  <r>
    <x v="1"/>
    <x v="4"/>
    <x v="0"/>
    <x v="4"/>
    <n v="893000"/>
  </r>
  <r>
    <x v="1"/>
    <x v="5"/>
    <x v="0"/>
    <x v="4"/>
    <n v="59000"/>
  </r>
  <r>
    <x v="1"/>
    <x v="6"/>
    <x v="0"/>
    <x v="4"/>
    <n v="159000"/>
  </r>
  <r>
    <x v="1"/>
    <x v="7"/>
    <x v="0"/>
    <x v="4"/>
    <n v="293000"/>
  </r>
  <r>
    <x v="1"/>
    <x v="8"/>
    <x v="0"/>
    <x v="4"/>
    <n v="250000"/>
  </r>
  <r>
    <x v="1"/>
    <x v="9"/>
    <x v="0"/>
    <x v="4"/>
    <n v="206000"/>
  </r>
  <r>
    <x v="1"/>
    <x v="10"/>
    <x v="0"/>
    <x v="4"/>
    <n v="488000"/>
  </r>
  <r>
    <x v="1"/>
    <x v="11"/>
    <x v="0"/>
    <x v="4"/>
    <n v="89000"/>
  </r>
  <r>
    <x v="1"/>
    <x v="12"/>
    <x v="0"/>
    <x v="4"/>
    <n v="446000"/>
  </r>
  <r>
    <x v="1"/>
    <x v="13"/>
    <x v="0"/>
    <x v="4"/>
    <n v="310000"/>
  </r>
  <r>
    <x v="1"/>
    <x v="14"/>
    <x v="0"/>
    <x v="4"/>
    <n v="1000"/>
  </r>
  <r>
    <x v="1"/>
    <x v="15"/>
    <x v="0"/>
    <x v="4"/>
    <n v="657000"/>
  </r>
  <r>
    <x v="1"/>
    <x v="16"/>
    <x v="0"/>
    <x v="4"/>
    <n v="218000"/>
  </r>
  <r>
    <x v="1"/>
    <x v="17"/>
    <x v="0"/>
    <x v="4"/>
    <n v="60000"/>
  </r>
  <r>
    <x v="1"/>
    <x v="0"/>
    <x v="1"/>
    <x v="4"/>
    <n v="-19000"/>
  </r>
  <r>
    <x v="1"/>
    <x v="1"/>
    <x v="1"/>
    <x v="4"/>
    <n v="-52000"/>
  </r>
  <r>
    <x v="1"/>
    <x v="2"/>
    <x v="1"/>
    <x v="4"/>
    <n v="-30000"/>
  </r>
  <r>
    <x v="1"/>
    <x v="3"/>
    <x v="1"/>
    <x v="4"/>
    <n v="-43000"/>
  </r>
  <r>
    <x v="1"/>
    <x v="4"/>
    <x v="1"/>
    <x v="4"/>
    <n v="-96000"/>
  </r>
  <r>
    <x v="1"/>
    <x v="5"/>
    <x v="1"/>
    <x v="4"/>
    <n v="-8000"/>
  </r>
  <r>
    <x v="1"/>
    <x v="6"/>
    <x v="1"/>
    <x v="4"/>
    <n v="-17000"/>
  </r>
  <r>
    <x v="1"/>
    <x v="7"/>
    <x v="1"/>
    <x v="4"/>
    <n v="-43000"/>
  </r>
  <r>
    <x v="1"/>
    <x v="8"/>
    <x v="1"/>
    <x v="4"/>
    <n v="-44000"/>
  </r>
  <r>
    <x v="1"/>
    <x v="9"/>
    <x v="1"/>
    <x v="4"/>
    <n v="-33000"/>
  </r>
  <r>
    <x v="1"/>
    <x v="10"/>
    <x v="1"/>
    <x v="4"/>
    <n v="-65000"/>
  </r>
  <r>
    <x v="1"/>
    <x v="11"/>
    <x v="1"/>
    <x v="4"/>
    <n v="-14000"/>
  </r>
  <r>
    <x v="1"/>
    <x v="12"/>
    <x v="1"/>
    <x v="4"/>
    <n v="-55000"/>
  </r>
  <r>
    <x v="1"/>
    <x v="13"/>
    <x v="1"/>
    <x v="4"/>
    <n v="-48000"/>
  </r>
  <r>
    <x v="1"/>
    <x v="14"/>
    <x v="1"/>
    <x v="4"/>
    <n v="0"/>
  </r>
  <r>
    <x v="1"/>
    <x v="15"/>
    <x v="1"/>
    <x v="4"/>
    <n v="-120000"/>
  </r>
  <r>
    <x v="1"/>
    <x v="16"/>
    <x v="1"/>
    <x v="4"/>
    <n v="-26000"/>
  </r>
  <r>
    <x v="1"/>
    <x v="17"/>
    <x v="1"/>
    <x v="4"/>
    <n v="-10000"/>
  </r>
  <r>
    <x v="1"/>
    <x v="0"/>
    <x v="2"/>
    <x v="4"/>
    <n v="168000"/>
  </r>
  <r>
    <x v="1"/>
    <x v="1"/>
    <x v="2"/>
    <x v="4"/>
    <n v="297000"/>
  </r>
  <r>
    <x v="1"/>
    <x v="2"/>
    <x v="2"/>
    <x v="4"/>
    <n v="207000"/>
  </r>
  <r>
    <x v="1"/>
    <x v="3"/>
    <x v="2"/>
    <x v="4"/>
    <n v="262000"/>
  </r>
  <r>
    <x v="1"/>
    <x v="4"/>
    <x v="2"/>
    <x v="4"/>
    <n v="797000"/>
  </r>
  <r>
    <x v="1"/>
    <x v="5"/>
    <x v="2"/>
    <x v="4"/>
    <n v="51000"/>
  </r>
  <r>
    <x v="1"/>
    <x v="6"/>
    <x v="2"/>
    <x v="4"/>
    <n v="142000"/>
  </r>
  <r>
    <x v="1"/>
    <x v="7"/>
    <x v="2"/>
    <x v="4"/>
    <n v="250000"/>
  </r>
  <r>
    <x v="1"/>
    <x v="8"/>
    <x v="2"/>
    <x v="4"/>
    <n v="206000"/>
  </r>
  <r>
    <x v="1"/>
    <x v="9"/>
    <x v="2"/>
    <x v="4"/>
    <n v="173000"/>
  </r>
  <r>
    <x v="1"/>
    <x v="10"/>
    <x v="2"/>
    <x v="4"/>
    <n v="423000"/>
  </r>
  <r>
    <x v="1"/>
    <x v="11"/>
    <x v="2"/>
    <x v="4"/>
    <n v="75000"/>
  </r>
  <r>
    <x v="1"/>
    <x v="12"/>
    <x v="2"/>
    <x v="4"/>
    <n v="391000"/>
  </r>
  <r>
    <x v="1"/>
    <x v="13"/>
    <x v="2"/>
    <x v="4"/>
    <n v="262000"/>
  </r>
  <r>
    <x v="1"/>
    <x v="14"/>
    <x v="2"/>
    <x v="4"/>
    <n v="1000"/>
  </r>
  <r>
    <x v="1"/>
    <x v="15"/>
    <x v="2"/>
    <x v="4"/>
    <n v="537000"/>
  </r>
  <r>
    <x v="1"/>
    <x v="16"/>
    <x v="2"/>
    <x v="4"/>
    <n v="192000"/>
  </r>
  <r>
    <x v="1"/>
    <x v="17"/>
    <x v="2"/>
    <x v="4"/>
    <n v="50000"/>
  </r>
  <r>
    <x v="1"/>
    <x v="0"/>
    <x v="3"/>
    <x v="4"/>
    <n v="51000"/>
  </r>
  <r>
    <x v="1"/>
    <x v="1"/>
    <x v="3"/>
    <x v="4"/>
    <n v="66000"/>
  </r>
  <r>
    <x v="1"/>
    <x v="2"/>
    <x v="3"/>
    <x v="4"/>
    <n v="52000"/>
  </r>
  <r>
    <x v="1"/>
    <x v="3"/>
    <x v="3"/>
    <x v="4"/>
    <n v="58000"/>
  </r>
  <r>
    <x v="1"/>
    <x v="4"/>
    <x v="3"/>
    <x v="4"/>
    <n v="191000"/>
  </r>
  <r>
    <x v="1"/>
    <x v="5"/>
    <x v="3"/>
    <x v="4"/>
    <n v="14000"/>
  </r>
  <r>
    <x v="1"/>
    <x v="6"/>
    <x v="3"/>
    <x v="4"/>
    <n v="29000"/>
  </r>
  <r>
    <x v="1"/>
    <x v="7"/>
    <x v="3"/>
    <x v="4"/>
    <n v="53000"/>
  </r>
  <r>
    <x v="1"/>
    <x v="8"/>
    <x v="3"/>
    <x v="4"/>
    <n v="58000"/>
  </r>
  <r>
    <x v="1"/>
    <x v="9"/>
    <x v="3"/>
    <x v="4"/>
    <n v="46000"/>
  </r>
  <r>
    <x v="1"/>
    <x v="10"/>
    <x v="3"/>
    <x v="4"/>
    <n v="72000"/>
  </r>
  <r>
    <x v="1"/>
    <x v="11"/>
    <x v="3"/>
    <x v="4"/>
    <n v="23000"/>
  </r>
  <r>
    <x v="1"/>
    <x v="12"/>
    <x v="3"/>
    <x v="4"/>
    <n v="106000"/>
  </r>
  <r>
    <x v="1"/>
    <x v="13"/>
    <x v="3"/>
    <x v="4"/>
    <n v="43000"/>
  </r>
  <r>
    <x v="1"/>
    <x v="14"/>
    <x v="3"/>
    <x v="4"/>
    <n v="0"/>
  </r>
  <r>
    <x v="1"/>
    <x v="15"/>
    <x v="3"/>
    <x v="4"/>
    <n v="122000"/>
  </r>
  <r>
    <x v="1"/>
    <x v="16"/>
    <x v="3"/>
    <x v="4"/>
    <n v="45000"/>
  </r>
  <r>
    <x v="1"/>
    <x v="17"/>
    <x v="3"/>
    <x v="4"/>
    <n v="16000"/>
  </r>
  <r>
    <x v="1"/>
    <x v="0"/>
    <x v="4"/>
    <x v="4"/>
    <n v="219000"/>
  </r>
  <r>
    <x v="1"/>
    <x v="1"/>
    <x v="4"/>
    <x v="4"/>
    <n v="363000"/>
  </r>
  <r>
    <x v="1"/>
    <x v="2"/>
    <x v="4"/>
    <x v="4"/>
    <n v="259000"/>
  </r>
  <r>
    <x v="1"/>
    <x v="3"/>
    <x v="4"/>
    <x v="4"/>
    <n v="320000"/>
  </r>
  <r>
    <x v="1"/>
    <x v="4"/>
    <x v="4"/>
    <x v="4"/>
    <n v="988000"/>
  </r>
  <r>
    <x v="1"/>
    <x v="5"/>
    <x v="4"/>
    <x v="4"/>
    <n v="65000"/>
  </r>
  <r>
    <x v="1"/>
    <x v="6"/>
    <x v="4"/>
    <x v="4"/>
    <n v="171000"/>
  </r>
  <r>
    <x v="1"/>
    <x v="7"/>
    <x v="4"/>
    <x v="4"/>
    <n v="303000"/>
  </r>
  <r>
    <x v="1"/>
    <x v="8"/>
    <x v="4"/>
    <x v="4"/>
    <n v="264000"/>
  </r>
  <r>
    <x v="1"/>
    <x v="9"/>
    <x v="4"/>
    <x v="4"/>
    <n v="219000"/>
  </r>
  <r>
    <x v="1"/>
    <x v="10"/>
    <x v="4"/>
    <x v="4"/>
    <n v="495000"/>
  </r>
  <r>
    <x v="1"/>
    <x v="11"/>
    <x v="4"/>
    <x v="4"/>
    <n v="98000"/>
  </r>
  <r>
    <x v="1"/>
    <x v="12"/>
    <x v="4"/>
    <x v="4"/>
    <n v="497000"/>
  </r>
  <r>
    <x v="1"/>
    <x v="13"/>
    <x v="4"/>
    <x v="4"/>
    <n v="305000"/>
  </r>
  <r>
    <x v="1"/>
    <x v="14"/>
    <x v="4"/>
    <x v="4"/>
    <n v="1000"/>
  </r>
  <r>
    <x v="1"/>
    <x v="15"/>
    <x v="4"/>
    <x v="4"/>
    <n v="659000"/>
  </r>
  <r>
    <x v="1"/>
    <x v="16"/>
    <x v="4"/>
    <x v="4"/>
    <n v="237000"/>
  </r>
  <r>
    <x v="1"/>
    <x v="17"/>
    <x v="4"/>
    <x v="4"/>
    <n v="66000"/>
  </r>
  <r>
    <x v="1"/>
    <x v="0"/>
    <x v="5"/>
    <x v="4"/>
    <n v="1600"/>
  </r>
  <r>
    <x v="1"/>
    <x v="1"/>
    <x v="5"/>
    <x v="4"/>
    <n v="2000"/>
  </r>
  <r>
    <x v="1"/>
    <x v="2"/>
    <x v="5"/>
    <x v="4"/>
    <n v="1600"/>
  </r>
  <r>
    <x v="1"/>
    <x v="3"/>
    <x v="5"/>
    <x v="4"/>
    <n v="1800"/>
  </r>
  <r>
    <x v="1"/>
    <x v="4"/>
    <x v="5"/>
    <x v="4"/>
    <n v="5900"/>
  </r>
  <r>
    <x v="1"/>
    <x v="5"/>
    <x v="5"/>
    <x v="4"/>
    <n v="400"/>
  </r>
  <r>
    <x v="1"/>
    <x v="6"/>
    <x v="5"/>
    <x v="4"/>
    <n v="900"/>
  </r>
  <r>
    <x v="1"/>
    <x v="7"/>
    <x v="5"/>
    <x v="4"/>
    <n v="1600"/>
  </r>
  <r>
    <x v="1"/>
    <x v="8"/>
    <x v="5"/>
    <x v="4"/>
    <n v="1800"/>
  </r>
  <r>
    <x v="1"/>
    <x v="9"/>
    <x v="5"/>
    <x v="4"/>
    <n v="1400"/>
  </r>
  <r>
    <x v="1"/>
    <x v="10"/>
    <x v="5"/>
    <x v="4"/>
    <n v="2300"/>
  </r>
  <r>
    <x v="1"/>
    <x v="11"/>
    <x v="5"/>
    <x v="4"/>
    <n v="700"/>
  </r>
  <r>
    <x v="1"/>
    <x v="12"/>
    <x v="5"/>
    <x v="4"/>
    <n v="3305"/>
  </r>
  <r>
    <x v="1"/>
    <x v="13"/>
    <x v="5"/>
    <x v="4"/>
    <n v="1305"/>
  </r>
  <r>
    <x v="1"/>
    <x v="14"/>
    <x v="5"/>
    <x v="4"/>
    <n v="5"/>
  </r>
  <r>
    <x v="1"/>
    <x v="15"/>
    <x v="5"/>
    <x v="4"/>
    <n v="3805"/>
  </r>
  <r>
    <x v="1"/>
    <x v="16"/>
    <x v="5"/>
    <x v="4"/>
    <n v="1405"/>
  </r>
  <r>
    <x v="1"/>
    <x v="17"/>
    <x v="5"/>
    <x v="4"/>
    <n v="505"/>
  </r>
  <r>
    <x v="1"/>
    <x v="0"/>
    <x v="6"/>
    <x v="4"/>
    <n v="136.875"/>
  </r>
  <r>
    <x v="1"/>
    <x v="1"/>
    <x v="6"/>
    <x v="4"/>
    <n v="181.5"/>
  </r>
  <r>
    <x v="1"/>
    <x v="2"/>
    <x v="6"/>
    <x v="4"/>
    <n v="161.875"/>
  </r>
  <r>
    <x v="1"/>
    <x v="3"/>
    <x v="6"/>
    <x v="4"/>
    <n v="177.77777777777777"/>
  </r>
  <r>
    <x v="1"/>
    <x v="4"/>
    <x v="6"/>
    <x v="4"/>
    <n v="167.45762711864407"/>
  </r>
  <r>
    <x v="1"/>
    <x v="5"/>
    <x v="6"/>
    <x v="4"/>
    <n v="162.5"/>
  </r>
  <r>
    <x v="1"/>
    <x v="6"/>
    <x v="6"/>
    <x v="4"/>
    <n v="190"/>
  </r>
  <r>
    <x v="1"/>
    <x v="7"/>
    <x v="6"/>
    <x v="4"/>
    <n v="189.375"/>
  </r>
  <r>
    <x v="1"/>
    <x v="8"/>
    <x v="6"/>
    <x v="4"/>
    <n v="146.66666666666666"/>
  </r>
  <r>
    <x v="1"/>
    <x v="9"/>
    <x v="6"/>
    <x v="4"/>
    <n v="156.42857142857142"/>
  </r>
  <r>
    <x v="1"/>
    <x v="10"/>
    <x v="6"/>
    <x v="4"/>
    <n v="215.21739130434781"/>
  </r>
  <r>
    <x v="1"/>
    <x v="11"/>
    <x v="6"/>
    <x v="4"/>
    <n v="140"/>
  </r>
  <r>
    <x v="1"/>
    <x v="12"/>
    <x v="6"/>
    <x v="4"/>
    <n v="150.37821482602118"/>
  </r>
  <r>
    <x v="1"/>
    <x v="13"/>
    <x v="6"/>
    <x v="4"/>
    <n v="233.71647509578543"/>
  </r>
  <r>
    <x v="1"/>
    <x v="14"/>
    <x v="6"/>
    <x v="4"/>
    <n v="200"/>
  </r>
  <r>
    <x v="1"/>
    <x v="15"/>
    <x v="6"/>
    <x v="4"/>
    <n v="173.19316688567673"/>
  </r>
  <r>
    <x v="1"/>
    <x v="16"/>
    <x v="6"/>
    <x v="4"/>
    <n v="168.6832740213523"/>
  </r>
  <r>
    <x v="1"/>
    <x v="17"/>
    <x v="6"/>
    <x v="4"/>
    <n v="130.69306930693068"/>
  </r>
  <r>
    <x v="2"/>
    <x v="0"/>
    <x v="0"/>
    <x v="4"/>
    <n v="54000"/>
  </r>
  <r>
    <x v="2"/>
    <x v="1"/>
    <x v="0"/>
    <x v="4"/>
    <n v="504000"/>
  </r>
  <r>
    <x v="2"/>
    <x v="2"/>
    <x v="0"/>
    <x v="4"/>
    <n v="83000"/>
  </r>
  <r>
    <x v="2"/>
    <x v="3"/>
    <x v="0"/>
    <x v="4"/>
    <n v="178000"/>
  </r>
  <r>
    <x v="2"/>
    <x v="4"/>
    <x v="0"/>
    <x v="4"/>
    <n v="732000"/>
  </r>
  <r>
    <x v="2"/>
    <x v="5"/>
    <x v="0"/>
    <x v="4"/>
    <m/>
  </r>
  <r>
    <x v="2"/>
    <x v="6"/>
    <x v="0"/>
    <x v="4"/>
    <n v="28000"/>
  </r>
  <r>
    <x v="2"/>
    <x v="7"/>
    <x v="0"/>
    <x v="4"/>
    <n v="667000"/>
  </r>
  <r>
    <x v="2"/>
    <x v="8"/>
    <x v="0"/>
    <x v="4"/>
    <n v="291000"/>
  </r>
  <r>
    <x v="2"/>
    <x v="9"/>
    <x v="0"/>
    <x v="4"/>
    <n v="334000"/>
  </r>
  <r>
    <x v="2"/>
    <x v="10"/>
    <x v="0"/>
    <x v="4"/>
    <n v="186000"/>
  </r>
  <r>
    <x v="2"/>
    <x v="11"/>
    <x v="0"/>
    <x v="4"/>
    <n v="150000"/>
  </r>
  <r>
    <x v="2"/>
    <x v="12"/>
    <x v="0"/>
    <x v="4"/>
    <n v="1018000"/>
  </r>
  <r>
    <x v="2"/>
    <x v="13"/>
    <x v="0"/>
    <x v="4"/>
    <n v="117000"/>
  </r>
  <r>
    <x v="2"/>
    <x v="14"/>
    <x v="0"/>
    <x v="4"/>
    <m/>
  </r>
  <r>
    <x v="2"/>
    <x v="15"/>
    <x v="0"/>
    <x v="4"/>
    <n v="478000"/>
  </r>
  <r>
    <x v="2"/>
    <x v="16"/>
    <x v="0"/>
    <x v="4"/>
    <n v="124000"/>
  </r>
  <r>
    <x v="2"/>
    <x v="17"/>
    <x v="0"/>
    <x v="4"/>
    <n v="207000"/>
  </r>
  <r>
    <x v="2"/>
    <x v="19"/>
    <x v="0"/>
    <x v="4"/>
    <m/>
  </r>
  <r>
    <x v="2"/>
    <x v="0"/>
    <x v="1"/>
    <x v="4"/>
    <n v="-6000"/>
  </r>
  <r>
    <x v="2"/>
    <x v="1"/>
    <x v="1"/>
    <x v="4"/>
    <n v="-16000"/>
  </r>
  <r>
    <x v="2"/>
    <x v="2"/>
    <x v="1"/>
    <x v="4"/>
    <n v="-11000"/>
  </r>
  <r>
    <x v="2"/>
    <x v="3"/>
    <x v="1"/>
    <x v="4"/>
    <n v="-10000"/>
  </r>
  <r>
    <x v="2"/>
    <x v="4"/>
    <x v="1"/>
    <x v="4"/>
    <n v="-29000"/>
  </r>
  <r>
    <x v="2"/>
    <x v="5"/>
    <x v="1"/>
    <x v="4"/>
    <m/>
  </r>
  <r>
    <x v="2"/>
    <x v="6"/>
    <x v="1"/>
    <x v="4"/>
    <m/>
  </r>
  <r>
    <x v="2"/>
    <x v="7"/>
    <x v="1"/>
    <x v="4"/>
    <n v="-44000"/>
  </r>
  <r>
    <x v="2"/>
    <x v="8"/>
    <x v="1"/>
    <x v="4"/>
    <n v="-20000"/>
  </r>
  <r>
    <x v="2"/>
    <x v="9"/>
    <x v="1"/>
    <x v="4"/>
    <n v="-8000"/>
  </r>
  <r>
    <x v="2"/>
    <x v="10"/>
    <x v="1"/>
    <x v="4"/>
    <n v="-5000"/>
  </r>
  <r>
    <x v="2"/>
    <x v="11"/>
    <x v="1"/>
    <x v="4"/>
    <n v="-9000"/>
  </r>
  <r>
    <x v="2"/>
    <x v="12"/>
    <x v="1"/>
    <x v="4"/>
    <n v="-41000"/>
  </r>
  <r>
    <x v="2"/>
    <x v="13"/>
    <x v="1"/>
    <x v="4"/>
    <n v="-6000"/>
  </r>
  <r>
    <x v="2"/>
    <x v="14"/>
    <x v="1"/>
    <x v="4"/>
    <m/>
  </r>
  <r>
    <x v="2"/>
    <x v="15"/>
    <x v="1"/>
    <x v="4"/>
    <n v="-23000"/>
  </r>
  <r>
    <x v="2"/>
    <x v="16"/>
    <x v="1"/>
    <x v="4"/>
    <n v="-6000"/>
  </r>
  <r>
    <x v="2"/>
    <x v="17"/>
    <x v="1"/>
    <x v="4"/>
    <n v="-10000"/>
  </r>
  <r>
    <x v="2"/>
    <x v="19"/>
    <x v="1"/>
    <x v="4"/>
    <m/>
  </r>
  <r>
    <x v="2"/>
    <x v="0"/>
    <x v="2"/>
    <x v="4"/>
    <n v="48000"/>
  </r>
  <r>
    <x v="2"/>
    <x v="1"/>
    <x v="2"/>
    <x v="4"/>
    <n v="488000"/>
  </r>
  <r>
    <x v="2"/>
    <x v="2"/>
    <x v="2"/>
    <x v="4"/>
    <n v="72000"/>
  </r>
  <r>
    <x v="2"/>
    <x v="3"/>
    <x v="2"/>
    <x v="4"/>
    <n v="168000"/>
  </r>
  <r>
    <x v="2"/>
    <x v="4"/>
    <x v="2"/>
    <x v="4"/>
    <n v="703000"/>
  </r>
  <r>
    <x v="2"/>
    <x v="5"/>
    <x v="2"/>
    <x v="4"/>
    <n v="0"/>
  </r>
  <r>
    <x v="2"/>
    <x v="6"/>
    <x v="2"/>
    <x v="4"/>
    <n v="28000"/>
  </r>
  <r>
    <x v="2"/>
    <x v="7"/>
    <x v="2"/>
    <x v="4"/>
    <n v="623000"/>
  </r>
  <r>
    <x v="2"/>
    <x v="8"/>
    <x v="2"/>
    <x v="4"/>
    <n v="271000"/>
  </r>
  <r>
    <x v="2"/>
    <x v="9"/>
    <x v="2"/>
    <x v="4"/>
    <n v="326000"/>
  </r>
  <r>
    <x v="2"/>
    <x v="10"/>
    <x v="2"/>
    <x v="4"/>
    <n v="181000"/>
  </r>
  <r>
    <x v="2"/>
    <x v="11"/>
    <x v="2"/>
    <x v="4"/>
    <n v="141000"/>
  </r>
  <r>
    <x v="2"/>
    <x v="12"/>
    <x v="2"/>
    <x v="4"/>
    <n v="977000"/>
  </r>
  <r>
    <x v="2"/>
    <x v="13"/>
    <x v="2"/>
    <x v="4"/>
    <n v="111000"/>
  </r>
  <r>
    <x v="2"/>
    <x v="14"/>
    <x v="2"/>
    <x v="4"/>
    <n v="0"/>
  </r>
  <r>
    <x v="2"/>
    <x v="15"/>
    <x v="2"/>
    <x v="4"/>
    <n v="455000"/>
  </r>
  <r>
    <x v="2"/>
    <x v="16"/>
    <x v="2"/>
    <x v="4"/>
    <n v="118000"/>
  </r>
  <r>
    <x v="2"/>
    <x v="17"/>
    <x v="2"/>
    <x v="4"/>
    <n v="197000"/>
  </r>
  <r>
    <x v="2"/>
    <x v="19"/>
    <x v="2"/>
    <x v="4"/>
    <m/>
  </r>
  <r>
    <x v="2"/>
    <x v="0"/>
    <x v="3"/>
    <x v="4"/>
    <n v="11000"/>
  </r>
  <r>
    <x v="2"/>
    <x v="1"/>
    <x v="3"/>
    <x v="4"/>
    <n v="83000"/>
  </r>
  <r>
    <x v="2"/>
    <x v="2"/>
    <x v="3"/>
    <x v="4"/>
    <n v="15000"/>
  </r>
  <r>
    <x v="2"/>
    <x v="3"/>
    <x v="3"/>
    <x v="4"/>
    <n v="14000"/>
  </r>
  <r>
    <x v="2"/>
    <x v="4"/>
    <x v="3"/>
    <x v="4"/>
    <n v="121000"/>
  </r>
  <r>
    <x v="2"/>
    <x v="5"/>
    <x v="3"/>
    <x v="4"/>
    <m/>
  </r>
  <r>
    <x v="2"/>
    <x v="6"/>
    <x v="3"/>
    <x v="4"/>
    <n v="6000"/>
  </r>
  <r>
    <x v="2"/>
    <x v="7"/>
    <x v="3"/>
    <x v="4"/>
    <n v="77000"/>
  </r>
  <r>
    <x v="2"/>
    <x v="8"/>
    <x v="3"/>
    <x v="4"/>
    <n v="54000"/>
  </r>
  <r>
    <x v="2"/>
    <x v="9"/>
    <x v="3"/>
    <x v="4"/>
    <n v="40000"/>
  </r>
  <r>
    <x v="2"/>
    <x v="10"/>
    <x v="3"/>
    <x v="4"/>
    <n v="14000"/>
  </r>
  <r>
    <x v="2"/>
    <x v="11"/>
    <x v="3"/>
    <x v="4"/>
    <n v="20000"/>
  </r>
  <r>
    <x v="2"/>
    <x v="12"/>
    <x v="3"/>
    <x v="4"/>
    <n v="164000"/>
  </r>
  <r>
    <x v="2"/>
    <x v="13"/>
    <x v="3"/>
    <x v="4"/>
    <n v="13000"/>
  </r>
  <r>
    <x v="2"/>
    <x v="14"/>
    <x v="3"/>
    <x v="4"/>
    <m/>
  </r>
  <r>
    <x v="2"/>
    <x v="15"/>
    <x v="3"/>
    <x v="4"/>
    <n v="49000"/>
  </r>
  <r>
    <x v="2"/>
    <x v="16"/>
    <x v="3"/>
    <x v="4"/>
    <n v="17000"/>
  </r>
  <r>
    <x v="2"/>
    <x v="17"/>
    <x v="3"/>
    <x v="4"/>
    <n v="39000"/>
  </r>
  <r>
    <x v="2"/>
    <x v="19"/>
    <x v="3"/>
    <x v="4"/>
    <m/>
  </r>
  <r>
    <x v="2"/>
    <x v="18"/>
    <x v="3"/>
    <x v="4"/>
    <m/>
  </r>
  <r>
    <x v="2"/>
    <x v="0"/>
    <x v="4"/>
    <x v="4"/>
    <n v="59000"/>
  </r>
  <r>
    <x v="2"/>
    <x v="1"/>
    <x v="4"/>
    <x v="4"/>
    <n v="571000"/>
  </r>
  <r>
    <x v="2"/>
    <x v="2"/>
    <x v="4"/>
    <x v="4"/>
    <n v="87000"/>
  </r>
  <r>
    <x v="2"/>
    <x v="3"/>
    <x v="4"/>
    <x v="4"/>
    <n v="182000"/>
  </r>
  <r>
    <x v="2"/>
    <x v="4"/>
    <x v="4"/>
    <x v="4"/>
    <n v="824000"/>
  </r>
  <r>
    <x v="2"/>
    <x v="5"/>
    <x v="4"/>
    <x v="4"/>
    <n v="0"/>
  </r>
  <r>
    <x v="2"/>
    <x v="6"/>
    <x v="4"/>
    <x v="4"/>
    <n v="34000"/>
  </r>
  <r>
    <x v="2"/>
    <x v="7"/>
    <x v="4"/>
    <x v="4"/>
    <n v="700000"/>
  </r>
  <r>
    <x v="2"/>
    <x v="8"/>
    <x v="4"/>
    <x v="4"/>
    <n v="325000"/>
  </r>
  <r>
    <x v="2"/>
    <x v="9"/>
    <x v="4"/>
    <x v="4"/>
    <n v="366000"/>
  </r>
  <r>
    <x v="2"/>
    <x v="10"/>
    <x v="4"/>
    <x v="4"/>
    <n v="195000"/>
  </r>
  <r>
    <x v="2"/>
    <x v="11"/>
    <x v="4"/>
    <x v="4"/>
    <n v="161000"/>
  </r>
  <r>
    <x v="2"/>
    <x v="12"/>
    <x v="4"/>
    <x v="4"/>
    <n v="1141000"/>
  </r>
  <r>
    <x v="2"/>
    <x v="13"/>
    <x v="4"/>
    <x v="4"/>
    <n v="124000"/>
  </r>
  <r>
    <x v="2"/>
    <x v="14"/>
    <x v="4"/>
    <x v="4"/>
    <n v="0"/>
  </r>
  <r>
    <x v="2"/>
    <x v="15"/>
    <x v="4"/>
    <x v="4"/>
    <n v="504000"/>
  </r>
  <r>
    <x v="2"/>
    <x v="16"/>
    <x v="4"/>
    <x v="4"/>
    <n v="135000"/>
  </r>
  <r>
    <x v="2"/>
    <x v="17"/>
    <x v="4"/>
    <x v="4"/>
    <n v="236000"/>
  </r>
  <r>
    <x v="2"/>
    <x v="19"/>
    <x v="4"/>
    <x v="4"/>
    <m/>
  </r>
  <r>
    <x v="2"/>
    <x v="18"/>
    <x v="4"/>
    <x v="4"/>
    <m/>
  </r>
  <r>
    <x v="2"/>
    <x v="0"/>
    <x v="5"/>
    <x v="4"/>
    <n v="300"/>
  </r>
  <r>
    <x v="2"/>
    <x v="1"/>
    <x v="5"/>
    <x v="4"/>
    <n v="2600"/>
  </r>
  <r>
    <x v="2"/>
    <x v="2"/>
    <x v="5"/>
    <x v="4"/>
    <n v="500"/>
  </r>
  <r>
    <x v="2"/>
    <x v="3"/>
    <x v="5"/>
    <x v="4"/>
    <n v="400"/>
  </r>
  <r>
    <x v="2"/>
    <x v="4"/>
    <x v="5"/>
    <x v="4"/>
    <n v="3800"/>
  </r>
  <r>
    <x v="2"/>
    <x v="5"/>
    <x v="5"/>
    <x v="4"/>
    <m/>
  </r>
  <r>
    <x v="2"/>
    <x v="6"/>
    <x v="5"/>
    <x v="4"/>
    <n v="200"/>
  </r>
  <r>
    <x v="2"/>
    <x v="7"/>
    <x v="5"/>
    <x v="4"/>
    <n v="2400"/>
  </r>
  <r>
    <x v="2"/>
    <x v="8"/>
    <x v="5"/>
    <x v="4"/>
    <n v="1700"/>
  </r>
  <r>
    <x v="2"/>
    <x v="9"/>
    <x v="5"/>
    <x v="4"/>
    <n v="1200"/>
  </r>
  <r>
    <x v="2"/>
    <x v="10"/>
    <x v="5"/>
    <x v="4"/>
    <n v="400"/>
  </r>
  <r>
    <x v="2"/>
    <x v="11"/>
    <x v="5"/>
    <x v="4"/>
    <n v="600"/>
  </r>
  <r>
    <x v="2"/>
    <x v="12"/>
    <x v="5"/>
    <x v="4"/>
    <n v="5100"/>
  </r>
  <r>
    <x v="2"/>
    <x v="13"/>
    <x v="5"/>
    <x v="4"/>
    <n v="400"/>
  </r>
  <r>
    <x v="2"/>
    <x v="14"/>
    <x v="5"/>
    <x v="4"/>
    <m/>
  </r>
  <r>
    <x v="2"/>
    <x v="15"/>
    <x v="5"/>
    <x v="4"/>
    <n v="1500"/>
  </r>
  <r>
    <x v="2"/>
    <x v="16"/>
    <x v="5"/>
    <x v="4"/>
    <n v="500"/>
  </r>
  <r>
    <x v="2"/>
    <x v="17"/>
    <x v="5"/>
    <x v="4"/>
    <n v="1200"/>
  </r>
  <r>
    <x v="2"/>
    <x v="19"/>
    <x v="5"/>
    <x v="4"/>
    <m/>
  </r>
  <r>
    <x v="2"/>
    <x v="0"/>
    <x v="6"/>
    <x v="4"/>
    <n v="196.66666666666666"/>
  </r>
  <r>
    <x v="2"/>
    <x v="1"/>
    <x v="6"/>
    <x v="4"/>
    <n v="219.61538461538461"/>
  </r>
  <r>
    <x v="2"/>
    <x v="2"/>
    <x v="6"/>
    <x v="4"/>
    <n v="174"/>
  </r>
  <r>
    <x v="2"/>
    <x v="3"/>
    <x v="6"/>
    <x v="4"/>
    <n v="455"/>
  </r>
  <r>
    <x v="2"/>
    <x v="4"/>
    <x v="6"/>
    <x v="4"/>
    <n v="216.84210526315789"/>
  </r>
  <r>
    <x v="2"/>
    <x v="5"/>
    <x v="6"/>
    <x v="4"/>
    <m/>
  </r>
  <r>
    <x v="2"/>
    <x v="6"/>
    <x v="6"/>
    <x v="4"/>
    <n v="170"/>
  </r>
  <r>
    <x v="2"/>
    <x v="7"/>
    <x v="6"/>
    <x v="4"/>
    <n v="291.66666666666669"/>
  </r>
  <r>
    <x v="2"/>
    <x v="8"/>
    <x v="6"/>
    <x v="4"/>
    <n v="191.1764705882353"/>
  </r>
  <r>
    <x v="2"/>
    <x v="9"/>
    <x v="6"/>
    <x v="4"/>
    <n v="305"/>
  </r>
  <r>
    <x v="2"/>
    <x v="10"/>
    <x v="6"/>
    <x v="4"/>
    <n v="487.5"/>
  </r>
  <r>
    <x v="2"/>
    <x v="11"/>
    <x v="6"/>
    <x v="4"/>
    <n v="268.33333333333331"/>
  </r>
  <r>
    <x v="2"/>
    <x v="12"/>
    <x v="6"/>
    <x v="4"/>
    <n v="223.72549019607843"/>
  </r>
  <r>
    <x v="2"/>
    <x v="13"/>
    <x v="6"/>
    <x v="4"/>
    <n v="310"/>
  </r>
  <r>
    <x v="2"/>
    <x v="14"/>
    <x v="6"/>
    <x v="4"/>
    <m/>
  </r>
  <r>
    <x v="2"/>
    <x v="15"/>
    <x v="6"/>
    <x v="4"/>
    <n v="336"/>
  </r>
  <r>
    <x v="2"/>
    <x v="16"/>
    <x v="6"/>
    <x v="4"/>
    <n v="270"/>
  </r>
  <r>
    <x v="2"/>
    <x v="17"/>
    <x v="6"/>
    <x v="4"/>
    <n v="196.66666666666666"/>
  </r>
  <r>
    <x v="2"/>
    <x v="19"/>
    <x v="6"/>
    <x v="4"/>
    <m/>
  </r>
  <r>
    <x v="3"/>
    <x v="0"/>
    <x v="3"/>
    <x v="0"/>
    <n v="386000"/>
  </r>
  <r>
    <x v="3"/>
    <x v="1"/>
    <x v="3"/>
    <x v="0"/>
    <n v="554000"/>
  </r>
  <r>
    <x v="3"/>
    <x v="2"/>
    <x v="3"/>
    <x v="0"/>
    <n v="631000"/>
  </r>
  <r>
    <x v="3"/>
    <x v="3"/>
    <x v="3"/>
    <x v="0"/>
    <n v="673000"/>
  </r>
  <r>
    <x v="3"/>
    <x v="4"/>
    <x v="3"/>
    <x v="0"/>
    <n v="1059000"/>
  </r>
  <r>
    <x v="3"/>
    <x v="5"/>
    <x v="3"/>
    <x v="0"/>
    <n v="358000"/>
  </r>
  <r>
    <x v="3"/>
    <x v="6"/>
    <x v="3"/>
    <x v="0"/>
    <n v="161000"/>
  </r>
  <r>
    <x v="3"/>
    <x v="7"/>
    <x v="3"/>
    <x v="0"/>
    <n v="295000"/>
  </r>
  <r>
    <x v="3"/>
    <x v="8"/>
    <x v="3"/>
    <x v="0"/>
    <n v="330000"/>
  </r>
  <r>
    <x v="3"/>
    <x v="9"/>
    <x v="3"/>
    <x v="0"/>
    <n v="1487000"/>
  </r>
  <r>
    <x v="3"/>
    <x v="10"/>
    <x v="3"/>
    <x v="0"/>
    <n v="519000"/>
  </r>
  <r>
    <x v="3"/>
    <x v="20"/>
    <x v="3"/>
    <x v="0"/>
    <n v="7000"/>
  </r>
  <r>
    <x v="3"/>
    <x v="11"/>
    <x v="3"/>
    <x v="0"/>
    <n v="996000"/>
  </r>
  <r>
    <x v="3"/>
    <x v="12"/>
    <x v="3"/>
    <x v="0"/>
    <n v="561000"/>
  </r>
  <r>
    <x v="3"/>
    <x v="13"/>
    <x v="3"/>
    <x v="0"/>
    <n v="582000"/>
  </r>
  <r>
    <x v="3"/>
    <x v="14"/>
    <x v="3"/>
    <x v="0"/>
    <n v="239000"/>
  </r>
  <r>
    <x v="3"/>
    <x v="15"/>
    <x v="3"/>
    <x v="0"/>
    <n v="379000"/>
  </r>
  <r>
    <x v="3"/>
    <x v="16"/>
    <x v="3"/>
    <x v="0"/>
    <n v="1277000"/>
  </r>
  <r>
    <x v="3"/>
    <x v="17"/>
    <x v="3"/>
    <x v="0"/>
    <n v="6545000"/>
  </r>
  <r>
    <x v="3"/>
    <x v="19"/>
    <x v="3"/>
    <x v="0"/>
    <n v="0"/>
  </r>
  <r>
    <x v="3"/>
    <x v="0"/>
    <x v="3"/>
    <x v="1"/>
    <n v="437000"/>
  </r>
  <r>
    <x v="3"/>
    <x v="1"/>
    <x v="3"/>
    <x v="1"/>
    <n v="582000"/>
  </r>
  <r>
    <x v="3"/>
    <x v="2"/>
    <x v="3"/>
    <x v="1"/>
    <n v="582000"/>
  </r>
  <r>
    <x v="3"/>
    <x v="3"/>
    <x v="3"/>
    <x v="1"/>
    <n v="598000"/>
  </r>
  <r>
    <x v="3"/>
    <x v="4"/>
    <x v="3"/>
    <x v="1"/>
    <n v="1132000"/>
  </r>
  <r>
    <x v="3"/>
    <x v="5"/>
    <x v="3"/>
    <x v="1"/>
    <n v="307000"/>
  </r>
  <r>
    <x v="3"/>
    <x v="6"/>
    <x v="3"/>
    <x v="1"/>
    <n v="210000"/>
  </r>
  <r>
    <x v="3"/>
    <x v="7"/>
    <x v="3"/>
    <x v="1"/>
    <n v="259000"/>
  </r>
  <r>
    <x v="3"/>
    <x v="8"/>
    <x v="3"/>
    <x v="1"/>
    <n v="372000"/>
  </r>
  <r>
    <x v="3"/>
    <x v="9"/>
    <x v="3"/>
    <x v="1"/>
    <n v="1439000"/>
  </r>
  <r>
    <x v="3"/>
    <x v="10"/>
    <x v="3"/>
    <x v="1"/>
    <n v="437000"/>
  </r>
  <r>
    <x v="3"/>
    <x v="20"/>
    <x v="3"/>
    <x v="1"/>
    <n v="0"/>
  </r>
  <r>
    <x v="3"/>
    <x v="11"/>
    <x v="3"/>
    <x v="1"/>
    <n v="987000"/>
  </r>
  <r>
    <x v="3"/>
    <x v="12"/>
    <x v="3"/>
    <x v="1"/>
    <n v="647000"/>
  </r>
  <r>
    <x v="3"/>
    <x v="13"/>
    <x v="3"/>
    <x v="1"/>
    <n v="518000"/>
  </r>
  <r>
    <x v="3"/>
    <x v="14"/>
    <x v="3"/>
    <x v="1"/>
    <n v="210000"/>
  </r>
  <r>
    <x v="3"/>
    <x v="15"/>
    <x v="3"/>
    <x v="1"/>
    <n v="356000"/>
  </r>
  <r>
    <x v="3"/>
    <x v="16"/>
    <x v="3"/>
    <x v="1"/>
    <n v="1084000"/>
  </r>
  <r>
    <x v="3"/>
    <x v="17"/>
    <x v="3"/>
    <x v="1"/>
    <n v="6016000"/>
  </r>
  <r>
    <x v="3"/>
    <x v="0"/>
    <x v="3"/>
    <x v="2"/>
    <n v="386000"/>
  </r>
  <r>
    <x v="3"/>
    <x v="1"/>
    <x v="3"/>
    <x v="2"/>
    <n v="554000"/>
  </r>
  <r>
    <x v="3"/>
    <x v="2"/>
    <x v="3"/>
    <x v="2"/>
    <n v="631000"/>
  </r>
  <r>
    <x v="3"/>
    <x v="3"/>
    <x v="3"/>
    <x v="2"/>
    <n v="673000"/>
  </r>
  <r>
    <x v="3"/>
    <x v="4"/>
    <x v="3"/>
    <x v="2"/>
    <n v="1059000"/>
  </r>
  <r>
    <x v="3"/>
    <x v="5"/>
    <x v="3"/>
    <x v="2"/>
    <n v="358000"/>
  </r>
  <r>
    <x v="3"/>
    <x v="6"/>
    <x v="3"/>
    <x v="2"/>
    <n v="161000"/>
  </r>
  <r>
    <x v="3"/>
    <x v="7"/>
    <x v="3"/>
    <x v="2"/>
    <n v="295000"/>
  </r>
  <r>
    <x v="3"/>
    <x v="8"/>
    <x v="3"/>
    <x v="2"/>
    <n v="330000"/>
  </r>
  <r>
    <x v="3"/>
    <x v="9"/>
    <x v="3"/>
    <x v="2"/>
    <n v="1487000"/>
  </r>
  <r>
    <x v="3"/>
    <x v="10"/>
    <x v="3"/>
    <x v="2"/>
    <n v="519000"/>
  </r>
  <r>
    <x v="3"/>
    <x v="20"/>
    <x v="3"/>
    <x v="2"/>
    <n v="7000"/>
  </r>
  <r>
    <x v="3"/>
    <x v="11"/>
    <x v="3"/>
    <x v="2"/>
    <n v="996000"/>
  </r>
  <r>
    <x v="3"/>
    <x v="12"/>
    <x v="3"/>
    <x v="2"/>
    <n v="561000"/>
  </r>
  <r>
    <x v="3"/>
    <x v="13"/>
    <x v="3"/>
    <x v="2"/>
    <n v="582000"/>
  </r>
  <r>
    <x v="3"/>
    <x v="14"/>
    <x v="3"/>
    <x v="2"/>
    <n v="239000"/>
  </r>
  <r>
    <x v="3"/>
    <x v="15"/>
    <x v="3"/>
    <x v="2"/>
    <n v="379000"/>
  </r>
  <r>
    <x v="3"/>
    <x v="16"/>
    <x v="3"/>
    <x v="2"/>
    <n v="1277000"/>
  </r>
  <r>
    <x v="3"/>
    <x v="17"/>
    <x v="3"/>
    <x v="2"/>
    <n v="6545000"/>
  </r>
  <r>
    <x v="3"/>
    <x v="19"/>
    <x v="3"/>
    <x v="2"/>
    <n v="0"/>
  </r>
  <r>
    <x v="3"/>
    <x v="0"/>
    <x v="3"/>
    <x v="3"/>
    <n v="435000"/>
  </r>
  <r>
    <x v="3"/>
    <x v="1"/>
    <x v="3"/>
    <x v="3"/>
    <n v="687000"/>
  </r>
  <r>
    <x v="3"/>
    <x v="2"/>
    <x v="3"/>
    <x v="3"/>
    <n v="610000"/>
  </r>
  <r>
    <x v="3"/>
    <x v="3"/>
    <x v="3"/>
    <x v="3"/>
    <n v="722000"/>
  </r>
  <r>
    <x v="3"/>
    <x v="4"/>
    <x v="3"/>
    <x v="3"/>
    <n v="1045000"/>
  </r>
  <r>
    <x v="3"/>
    <x v="5"/>
    <x v="3"/>
    <x v="3"/>
    <n v="337000"/>
  </r>
  <r>
    <x v="3"/>
    <x v="6"/>
    <x v="3"/>
    <x v="3"/>
    <n v="245000"/>
  </r>
  <r>
    <x v="3"/>
    <x v="7"/>
    <x v="3"/>
    <x v="3"/>
    <n v="330000"/>
  </r>
  <r>
    <x v="3"/>
    <x v="8"/>
    <x v="3"/>
    <x v="3"/>
    <n v="337000"/>
  </r>
  <r>
    <x v="3"/>
    <x v="9"/>
    <x v="3"/>
    <x v="3"/>
    <n v="1606000"/>
  </r>
  <r>
    <x v="3"/>
    <x v="10"/>
    <x v="3"/>
    <x v="3"/>
    <n v="491000"/>
  </r>
  <r>
    <x v="3"/>
    <x v="20"/>
    <x v="3"/>
    <x v="3"/>
    <n v="4000"/>
  </r>
  <r>
    <x v="3"/>
    <x v="11"/>
    <x v="3"/>
    <x v="3"/>
    <n v="1017000"/>
  </r>
  <r>
    <x v="3"/>
    <x v="12"/>
    <x v="3"/>
    <x v="3"/>
    <n v="589000"/>
  </r>
  <r>
    <x v="3"/>
    <x v="13"/>
    <x v="3"/>
    <x v="3"/>
    <n v="456000"/>
  </r>
  <r>
    <x v="3"/>
    <x v="14"/>
    <x v="3"/>
    <x v="3"/>
    <n v="245000"/>
  </r>
  <r>
    <x v="3"/>
    <x v="15"/>
    <x v="3"/>
    <x v="3"/>
    <n v="274000"/>
  </r>
  <r>
    <x v="3"/>
    <x v="16"/>
    <x v="3"/>
    <x v="3"/>
    <n v="1403000"/>
  </r>
  <r>
    <x v="3"/>
    <x v="17"/>
    <x v="3"/>
    <x v="3"/>
    <n v="6937000"/>
  </r>
  <r>
    <x v="3"/>
    <x v="0"/>
    <x v="0"/>
    <x v="4"/>
    <n v="2093000"/>
  </r>
  <r>
    <x v="3"/>
    <x v="1"/>
    <x v="0"/>
    <x v="4"/>
    <n v="3092000"/>
  </r>
  <r>
    <x v="3"/>
    <x v="2"/>
    <x v="0"/>
    <x v="4"/>
    <n v="3826000"/>
  </r>
  <r>
    <x v="3"/>
    <x v="3"/>
    <x v="0"/>
    <x v="4"/>
    <n v="3791000"/>
  </r>
  <r>
    <x v="3"/>
    <x v="4"/>
    <x v="0"/>
    <x v="4"/>
    <n v="4437000"/>
  </r>
  <r>
    <x v="3"/>
    <x v="5"/>
    <x v="0"/>
    <x v="4"/>
    <n v="1736000"/>
  </r>
  <r>
    <x v="3"/>
    <x v="6"/>
    <x v="0"/>
    <x v="4"/>
    <n v="1440000"/>
  </r>
  <r>
    <x v="3"/>
    <x v="7"/>
    <x v="0"/>
    <x v="4"/>
    <n v="1873000"/>
  </r>
  <r>
    <x v="3"/>
    <x v="8"/>
    <x v="0"/>
    <x v="4"/>
    <n v="1705000"/>
  </r>
  <r>
    <x v="3"/>
    <x v="9"/>
    <x v="0"/>
    <x v="4"/>
    <n v="6843000"/>
  </r>
  <r>
    <x v="3"/>
    <x v="10"/>
    <x v="0"/>
    <x v="4"/>
    <n v="3196000"/>
  </r>
  <r>
    <x v="3"/>
    <x v="20"/>
    <x v="0"/>
    <x v="4"/>
    <n v="16000"/>
  </r>
  <r>
    <x v="3"/>
    <x v="11"/>
    <x v="0"/>
    <x v="4"/>
    <n v="4644000"/>
  </r>
  <r>
    <x v="3"/>
    <x v="12"/>
    <x v="0"/>
    <x v="4"/>
    <n v="2419000"/>
  </r>
  <r>
    <x v="3"/>
    <x v="13"/>
    <x v="0"/>
    <x v="4"/>
    <n v="2658000"/>
  </r>
  <r>
    <x v="3"/>
    <x v="14"/>
    <x v="0"/>
    <x v="4"/>
    <n v="1547000"/>
  </r>
  <r>
    <x v="3"/>
    <x v="15"/>
    <x v="0"/>
    <x v="4"/>
    <n v="2139000"/>
  </r>
  <r>
    <x v="3"/>
    <x v="16"/>
    <x v="0"/>
    <x v="4"/>
    <n v="7182000"/>
  </r>
  <r>
    <x v="3"/>
    <x v="17"/>
    <x v="0"/>
    <x v="4"/>
    <n v="28708000"/>
  </r>
  <r>
    <x v="3"/>
    <x v="0"/>
    <x v="1"/>
    <x v="4"/>
    <n v="-452000"/>
  </r>
  <r>
    <x v="3"/>
    <x v="1"/>
    <x v="1"/>
    <x v="4"/>
    <n v="-566000"/>
  </r>
  <r>
    <x v="3"/>
    <x v="2"/>
    <x v="1"/>
    <x v="4"/>
    <n v="-665000"/>
  </r>
  <r>
    <x v="3"/>
    <x v="3"/>
    <x v="1"/>
    <x v="4"/>
    <n v="-585000"/>
  </r>
  <r>
    <x v="3"/>
    <x v="4"/>
    <x v="1"/>
    <x v="4"/>
    <n v="-1007000"/>
  </r>
  <r>
    <x v="3"/>
    <x v="5"/>
    <x v="1"/>
    <x v="4"/>
    <n v="-366000"/>
  </r>
  <r>
    <x v="3"/>
    <x v="6"/>
    <x v="1"/>
    <x v="4"/>
    <n v="-243000"/>
  </r>
  <r>
    <x v="3"/>
    <x v="7"/>
    <x v="1"/>
    <x v="4"/>
    <n v="-376000"/>
  </r>
  <r>
    <x v="3"/>
    <x v="8"/>
    <x v="1"/>
    <x v="4"/>
    <n v="-298000"/>
  </r>
  <r>
    <x v="3"/>
    <x v="9"/>
    <x v="1"/>
    <x v="4"/>
    <n v="-1274000"/>
  </r>
  <r>
    <x v="3"/>
    <x v="10"/>
    <x v="1"/>
    <x v="4"/>
    <n v="-522000"/>
  </r>
  <r>
    <x v="3"/>
    <x v="20"/>
    <x v="1"/>
    <x v="4"/>
    <n v="-4000"/>
  </r>
  <r>
    <x v="3"/>
    <x v="11"/>
    <x v="1"/>
    <x v="4"/>
    <n v="-850000"/>
  </r>
  <r>
    <x v="3"/>
    <x v="12"/>
    <x v="1"/>
    <x v="4"/>
    <n v="-474000"/>
  </r>
  <r>
    <x v="3"/>
    <x v="13"/>
    <x v="1"/>
    <x v="4"/>
    <n v="-468000"/>
  </r>
  <r>
    <x v="3"/>
    <x v="14"/>
    <x v="1"/>
    <x v="4"/>
    <n v="-247000"/>
  </r>
  <r>
    <x v="3"/>
    <x v="15"/>
    <x v="1"/>
    <x v="4"/>
    <n v="-367000"/>
  </r>
  <r>
    <x v="3"/>
    <x v="16"/>
    <x v="1"/>
    <x v="4"/>
    <n v="-1308000"/>
  </r>
  <r>
    <x v="3"/>
    <x v="17"/>
    <x v="1"/>
    <x v="4"/>
    <n v="-5485000"/>
  </r>
  <r>
    <x v="3"/>
    <x v="0"/>
    <x v="2"/>
    <x v="4"/>
    <n v="1641000"/>
  </r>
  <r>
    <x v="3"/>
    <x v="1"/>
    <x v="2"/>
    <x v="4"/>
    <n v="2526000"/>
  </r>
  <r>
    <x v="3"/>
    <x v="2"/>
    <x v="2"/>
    <x v="4"/>
    <n v="3161000"/>
  </r>
  <r>
    <x v="3"/>
    <x v="3"/>
    <x v="2"/>
    <x v="4"/>
    <n v="3206000"/>
  </r>
  <r>
    <x v="3"/>
    <x v="4"/>
    <x v="2"/>
    <x v="4"/>
    <n v="3430000"/>
  </r>
  <r>
    <x v="3"/>
    <x v="5"/>
    <x v="2"/>
    <x v="4"/>
    <n v="1370000"/>
  </r>
  <r>
    <x v="3"/>
    <x v="6"/>
    <x v="2"/>
    <x v="4"/>
    <n v="1197000"/>
  </r>
  <r>
    <x v="3"/>
    <x v="7"/>
    <x v="2"/>
    <x v="4"/>
    <n v="1497000"/>
  </r>
  <r>
    <x v="3"/>
    <x v="8"/>
    <x v="2"/>
    <x v="4"/>
    <n v="1407000"/>
  </r>
  <r>
    <x v="3"/>
    <x v="9"/>
    <x v="2"/>
    <x v="4"/>
    <n v="5569000"/>
  </r>
  <r>
    <x v="3"/>
    <x v="10"/>
    <x v="2"/>
    <x v="4"/>
    <n v="2674000"/>
  </r>
  <r>
    <x v="3"/>
    <x v="20"/>
    <x v="2"/>
    <x v="4"/>
    <n v="12000"/>
  </r>
  <r>
    <x v="3"/>
    <x v="11"/>
    <x v="2"/>
    <x v="4"/>
    <n v="3794000"/>
  </r>
  <r>
    <x v="3"/>
    <x v="12"/>
    <x v="2"/>
    <x v="4"/>
    <n v="1945000"/>
  </r>
  <r>
    <x v="3"/>
    <x v="13"/>
    <x v="2"/>
    <x v="4"/>
    <n v="2190000"/>
  </r>
  <r>
    <x v="3"/>
    <x v="14"/>
    <x v="2"/>
    <x v="4"/>
    <n v="1300000"/>
  </r>
  <r>
    <x v="3"/>
    <x v="15"/>
    <x v="2"/>
    <x v="4"/>
    <n v="1772000"/>
  </r>
  <r>
    <x v="3"/>
    <x v="16"/>
    <x v="2"/>
    <x v="4"/>
    <n v="5874000"/>
  </r>
  <r>
    <x v="3"/>
    <x v="17"/>
    <x v="2"/>
    <x v="4"/>
    <n v="23223000"/>
  </r>
  <r>
    <x v="3"/>
    <x v="0"/>
    <x v="5"/>
    <x v="4"/>
    <n v="4900"/>
  </r>
  <r>
    <x v="3"/>
    <x v="1"/>
    <x v="5"/>
    <x v="4"/>
    <n v="8000"/>
  </r>
  <r>
    <x v="3"/>
    <x v="2"/>
    <x v="5"/>
    <x v="4"/>
    <n v="7900"/>
  </r>
  <r>
    <x v="3"/>
    <x v="3"/>
    <x v="5"/>
    <x v="4"/>
    <n v="8600"/>
  </r>
  <r>
    <x v="3"/>
    <x v="4"/>
    <x v="5"/>
    <x v="4"/>
    <n v="13800"/>
  </r>
  <r>
    <x v="3"/>
    <x v="5"/>
    <x v="5"/>
    <x v="4"/>
    <n v="4300"/>
  </r>
  <r>
    <x v="3"/>
    <x v="6"/>
    <x v="5"/>
    <x v="4"/>
    <n v="3400"/>
  </r>
  <r>
    <x v="3"/>
    <x v="7"/>
    <x v="5"/>
    <x v="4"/>
    <n v="4300"/>
  </r>
  <r>
    <x v="3"/>
    <x v="8"/>
    <x v="5"/>
    <x v="4"/>
    <n v="4400"/>
  </r>
  <r>
    <x v="3"/>
    <x v="9"/>
    <x v="5"/>
    <x v="4"/>
    <n v="21500"/>
  </r>
  <r>
    <x v="3"/>
    <x v="10"/>
    <x v="5"/>
    <x v="4"/>
    <n v="5900"/>
  </r>
  <r>
    <x v="3"/>
    <x v="20"/>
    <x v="5"/>
    <x v="4"/>
    <n v="100"/>
  </r>
  <r>
    <x v="3"/>
    <x v="11"/>
    <x v="5"/>
    <x v="4"/>
    <n v="13000"/>
  </r>
  <r>
    <x v="3"/>
    <x v="12"/>
    <x v="5"/>
    <x v="4"/>
    <n v="7100"/>
  </r>
  <r>
    <x v="3"/>
    <x v="13"/>
    <x v="5"/>
    <x v="4"/>
    <n v="6100"/>
  </r>
  <r>
    <x v="3"/>
    <x v="14"/>
    <x v="5"/>
    <x v="4"/>
    <n v="2900"/>
  </r>
  <r>
    <x v="3"/>
    <x v="15"/>
    <x v="5"/>
    <x v="4"/>
    <n v="4800"/>
  </r>
  <r>
    <x v="3"/>
    <x v="16"/>
    <x v="5"/>
    <x v="4"/>
    <n v="18400"/>
  </r>
  <r>
    <x v="3"/>
    <x v="17"/>
    <x v="5"/>
    <x v="4"/>
    <n v="93500"/>
  </r>
  <r>
    <x v="3"/>
    <x v="0"/>
    <x v="7"/>
    <x v="4"/>
    <n v="334.89795918367349"/>
  </r>
  <r>
    <x v="3"/>
    <x v="1"/>
    <x v="7"/>
    <x v="4"/>
    <n v="315.75"/>
  </r>
  <r>
    <x v="3"/>
    <x v="2"/>
    <x v="7"/>
    <x v="4"/>
    <n v="400.12658227848101"/>
  </r>
  <r>
    <x v="3"/>
    <x v="3"/>
    <x v="7"/>
    <x v="4"/>
    <n v="372.7906976744186"/>
  </r>
  <r>
    <x v="3"/>
    <x v="4"/>
    <x v="7"/>
    <x v="4"/>
    <n v="248.55072463768116"/>
  </r>
  <r>
    <x v="3"/>
    <x v="5"/>
    <x v="7"/>
    <x v="4"/>
    <n v="318.60465116279067"/>
  </r>
  <r>
    <x v="3"/>
    <x v="6"/>
    <x v="7"/>
    <x v="4"/>
    <n v="352.05882352941177"/>
  </r>
  <r>
    <x v="3"/>
    <x v="7"/>
    <x v="7"/>
    <x v="4"/>
    <n v="348.13953488372096"/>
  </r>
  <r>
    <x v="3"/>
    <x v="8"/>
    <x v="7"/>
    <x v="4"/>
    <n v="319.77272727272725"/>
  </r>
  <r>
    <x v="3"/>
    <x v="9"/>
    <x v="7"/>
    <x v="4"/>
    <n v="259.02325581395348"/>
  </r>
  <r>
    <x v="3"/>
    <x v="10"/>
    <x v="7"/>
    <x v="4"/>
    <n v="453.22033898305085"/>
  </r>
  <r>
    <x v="3"/>
    <x v="20"/>
    <x v="7"/>
    <x v="4"/>
    <n v="120"/>
  </r>
  <r>
    <x v="3"/>
    <x v="11"/>
    <x v="7"/>
    <x v="4"/>
    <n v="291.84615384615387"/>
  </r>
  <r>
    <x v="3"/>
    <x v="12"/>
    <x v="7"/>
    <x v="4"/>
    <n v="273.94366197183098"/>
  </r>
  <r>
    <x v="3"/>
    <x v="13"/>
    <x v="7"/>
    <x v="4"/>
    <n v="359.01639344262293"/>
  </r>
  <r>
    <x v="3"/>
    <x v="14"/>
    <x v="7"/>
    <x v="4"/>
    <n v="448.27586206896552"/>
  </r>
  <r>
    <x v="3"/>
    <x v="15"/>
    <x v="7"/>
    <x v="4"/>
    <n v="369.16666666666669"/>
  </r>
  <r>
    <x v="3"/>
    <x v="16"/>
    <x v="7"/>
    <x v="4"/>
    <n v="319.23913043478262"/>
  </r>
  <r>
    <x v="3"/>
    <x v="17"/>
    <x v="7"/>
    <x v="4"/>
    <n v="248.37433155080214"/>
  </r>
  <r>
    <x v="3"/>
    <x v="0"/>
    <x v="3"/>
    <x v="4"/>
    <n v="386000"/>
  </r>
  <r>
    <x v="3"/>
    <x v="1"/>
    <x v="3"/>
    <x v="4"/>
    <n v="554000"/>
  </r>
  <r>
    <x v="3"/>
    <x v="2"/>
    <x v="3"/>
    <x v="4"/>
    <n v="631000"/>
  </r>
  <r>
    <x v="3"/>
    <x v="3"/>
    <x v="3"/>
    <x v="4"/>
    <n v="673000"/>
  </r>
  <r>
    <x v="3"/>
    <x v="4"/>
    <x v="3"/>
    <x v="4"/>
    <n v="1059000"/>
  </r>
  <r>
    <x v="3"/>
    <x v="5"/>
    <x v="3"/>
    <x v="4"/>
    <n v="358000"/>
  </r>
  <r>
    <x v="3"/>
    <x v="6"/>
    <x v="3"/>
    <x v="4"/>
    <n v="161000"/>
  </r>
  <r>
    <x v="3"/>
    <x v="7"/>
    <x v="3"/>
    <x v="4"/>
    <n v="295000"/>
  </r>
  <r>
    <x v="3"/>
    <x v="8"/>
    <x v="3"/>
    <x v="4"/>
    <n v="330000"/>
  </r>
  <r>
    <x v="3"/>
    <x v="9"/>
    <x v="3"/>
    <x v="4"/>
    <n v="1487000"/>
  </r>
  <r>
    <x v="3"/>
    <x v="10"/>
    <x v="3"/>
    <x v="4"/>
    <n v="519000"/>
  </r>
  <r>
    <x v="3"/>
    <x v="20"/>
    <x v="3"/>
    <x v="4"/>
    <n v="7000"/>
  </r>
  <r>
    <x v="3"/>
    <x v="11"/>
    <x v="3"/>
    <x v="4"/>
    <n v="996000"/>
  </r>
  <r>
    <x v="3"/>
    <x v="12"/>
    <x v="3"/>
    <x v="4"/>
    <n v="561000"/>
  </r>
  <r>
    <x v="3"/>
    <x v="13"/>
    <x v="3"/>
    <x v="4"/>
    <n v="582000"/>
  </r>
  <r>
    <x v="3"/>
    <x v="14"/>
    <x v="3"/>
    <x v="4"/>
    <n v="239000"/>
  </r>
  <r>
    <x v="3"/>
    <x v="15"/>
    <x v="3"/>
    <x v="4"/>
    <n v="379000"/>
  </r>
  <r>
    <x v="3"/>
    <x v="16"/>
    <x v="3"/>
    <x v="4"/>
    <n v="1277000"/>
  </r>
  <r>
    <x v="3"/>
    <x v="17"/>
    <x v="3"/>
    <x v="4"/>
    <n v="6545000"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  <r>
    <x v="4"/>
    <x v="21"/>
    <x v="8"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44EB13-B927-4E7E-A7B1-728964C53C1F}" name="Pivottabel4" cacheId="0" applyNumberFormats="0" applyBorderFormats="0" applyFontFormats="0" applyPatternFormats="0" applyAlignmentFormats="0" applyWidthHeightFormats="1" dataCaption="Værdier" updatedVersion="8" minRefreshableVersion="3" colGrandTotals="0" itemPrintTitles="1" createdVersion="6" indent="0" compact="0" compactData="0" gridDropZones="1" multipleFieldFilters="0">
  <location ref="A3:D26" firstHeaderRow="1" firstDataRow="2" firstDataCol="1" rowPageCount="1" colPageCount="1"/>
  <pivotFields count="5">
    <pivotField compact="0" outline="0" showAll="0"/>
    <pivotField axis="axisRow" compact="0" outline="0" showAll="0">
      <items count="23">
        <item x="0"/>
        <item x="1"/>
        <item x="3"/>
        <item x="4"/>
        <item x="5"/>
        <item x="6"/>
        <item x="18"/>
        <item x="7"/>
        <item x="8"/>
        <item x="9"/>
        <item x="10"/>
        <item x="11"/>
        <item x="12"/>
        <item x="13"/>
        <item x="14"/>
        <item x="15"/>
        <item x="16"/>
        <item x="17"/>
        <item x="2"/>
        <item x="21"/>
        <item x="19"/>
        <item x="20"/>
        <item t="default"/>
      </items>
    </pivotField>
    <pivotField axis="axisCol" compact="0" outline="0" showAll="0">
      <items count="10">
        <item h="1" x="5"/>
        <item x="0"/>
        <item h="1" x="4"/>
        <item x="1"/>
        <item x="3"/>
        <item h="1" x="6"/>
        <item h="1" x="2"/>
        <item h="1" x="8"/>
        <item h="1" x="7"/>
        <item t="default"/>
      </items>
    </pivotField>
    <pivotField axis="axisPage" compact="0" outline="0" showAll="0">
      <items count="75">
        <item m="1" x="30"/>
        <item m="1" x="31"/>
        <item m="1" x="32"/>
        <item m="1" x="29"/>
        <item m="1" x="24"/>
        <item m="1" x="25"/>
        <item m="1" x="26"/>
        <item m="1" x="18"/>
        <item m="1" x="7"/>
        <item m="1" x="14"/>
        <item m="1" x="28"/>
        <item m="1" x="17"/>
        <item m="1" x="13"/>
        <item m="1" x="34"/>
        <item m="1" x="27"/>
        <item m="1" x="16"/>
        <item m="1" x="20"/>
        <item m="1" x="11"/>
        <item m="1" x="22"/>
        <item m="1" x="8"/>
        <item m="1" x="15"/>
        <item m="1" x="9"/>
        <item m="1" x="19"/>
        <item m="1" x="10"/>
        <item m="1" x="21"/>
        <item m="1" x="23"/>
        <item m="1" x="6"/>
        <item m="1" x="12"/>
        <item m="1" x="33"/>
        <item m="1" x="36"/>
        <item m="1" x="73"/>
        <item m="1" x="38"/>
        <item m="1" x="72"/>
        <item m="1" x="40"/>
        <item m="1" x="41"/>
        <item m="1" x="42"/>
        <item m="1" x="43"/>
        <item m="1" x="44"/>
        <item m="1" x="35"/>
        <item m="1" x="37"/>
        <item m="1" x="39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x="5"/>
        <item x="0"/>
        <item m="1" x="67"/>
        <item m="1" x="68"/>
        <item m="1" x="69"/>
        <item m="1" x="70"/>
        <item x="1"/>
        <item m="1" x="71"/>
        <item x="2"/>
        <item x="3"/>
        <item x="4"/>
        <item t="default"/>
      </items>
    </pivotField>
    <pivotField dataField="1" compact="0" outline="0" showAll="0"/>
  </pivotFields>
  <rowFields count="1">
    <field x="1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 t="grand">
      <x/>
    </i>
  </rowItems>
  <colFields count="1">
    <field x="2"/>
  </colFields>
  <colItems count="3">
    <i>
      <x v="1"/>
    </i>
    <i>
      <x v="3"/>
    </i>
    <i>
      <x v="4"/>
    </i>
  </colItems>
  <pageFields count="1">
    <pageField fld="3" item="64" hier="-1"/>
  </pageFields>
  <dataFields count="1">
    <dataField name="Sum af Værdi" fld="4" baseField="0" baseItem="0" numFmtId="164"/>
  </dataFields>
  <formats count="5">
    <format dxfId="72">
      <pivotArea outline="0" collapsedLevelsAreSubtotals="1" fieldPosition="0"/>
    </format>
    <format dxfId="71">
      <pivotArea dataOnly="0" labelOnly="1" outline="0" fieldPosition="0">
        <references count="1">
          <reference field="3" count="0"/>
        </references>
      </pivotArea>
    </format>
    <format dxfId="70">
      <pivotArea field="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BE1B81-943E-4F97-AF88-CF82C09AF174}" name="Pivottabel4" cacheId="0" applyNumberFormats="0" applyBorderFormats="0" applyFontFormats="0" applyPatternFormats="0" applyAlignmentFormats="0" applyWidthHeightFormats="1" dataCaption="Værdier" updatedVersion="8" minRefreshableVersion="3" colGrandTotals="0" itemPrintTitles="1" createdVersion="6" indent="0" compact="0" compactData="0" gridDropZones="1" multipleFieldFilters="0">
  <location ref="A3:C26" firstHeaderRow="1" firstDataRow="2" firstDataCol="1" rowPageCount="1" colPageCount="1"/>
  <pivotFields count="5">
    <pivotField compact="0" outline="0" showAll="0"/>
    <pivotField axis="axisRow" compact="0" outline="0" showAll="0">
      <items count="23">
        <item x="0"/>
        <item x="1"/>
        <item x="3"/>
        <item x="4"/>
        <item x="5"/>
        <item x="6"/>
        <item x="18"/>
        <item x="7"/>
        <item x="8"/>
        <item x="9"/>
        <item x="10"/>
        <item x="11"/>
        <item x="12"/>
        <item x="13"/>
        <item x="14"/>
        <item x="15"/>
        <item x="16"/>
        <item x="17"/>
        <item x="2"/>
        <item x="21"/>
        <item x="19"/>
        <item x="20"/>
        <item t="default"/>
      </items>
    </pivotField>
    <pivotField axis="axisCol" compact="0" outline="0" showAll="0">
      <items count="10">
        <item h="1" x="3"/>
        <item h="1" x="5"/>
        <item x="0"/>
        <item x="4"/>
        <item h="1" x="1"/>
        <item h="1" x="6"/>
        <item h="1" x="2"/>
        <item h="1" x="8"/>
        <item h="1" x="7"/>
        <item t="default"/>
      </items>
    </pivotField>
    <pivotField axis="axisPage" compact="0" outline="0" showAll="0">
      <items count="75">
        <item m="1" x="30"/>
        <item m="1" x="31"/>
        <item m="1" x="32"/>
        <item m="1" x="29"/>
        <item m="1" x="24"/>
        <item m="1" x="25"/>
        <item m="1" x="26"/>
        <item m="1" x="18"/>
        <item m="1" x="7"/>
        <item m="1" x="14"/>
        <item m="1" x="28"/>
        <item m="1" x="17"/>
        <item m="1" x="13"/>
        <item m="1" x="34"/>
        <item m="1" x="27"/>
        <item m="1" x="16"/>
        <item m="1" x="20"/>
        <item m="1" x="11"/>
        <item m="1" x="22"/>
        <item m="1" x="8"/>
        <item m="1" x="15"/>
        <item m="1" x="9"/>
        <item m="1" x="19"/>
        <item m="1" x="10"/>
        <item m="1" x="21"/>
        <item m="1" x="23"/>
        <item m="1" x="6"/>
        <item m="1" x="12"/>
        <item m="1" x="33"/>
        <item m="1" x="36"/>
        <item m="1" x="73"/>
        <item m="1" x="38"/>
        <item m="1" x="72"/>
        <item m="1" x="40"/>
        <item m="1" x="41"/>
        <item m="1" x="42"/>
        <item m="1" x="43"/>
        <item m="1" x="44"/>
        <item m="1" x="35"/>
        <item m="1" x="37"/>
        <item m="1" x="39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x="5"/>
        <item x="0"/>
        <item m="1" x="67"/>
        <item m="1" x="68"/>
        <item m="1" x="69"/>
        <item m="1" x="70"/>
        <item x="1"/>
        <item m="1" x="71"/>
        <item x="2"/>
        <item x="3"/>
        <item x="4"/>
        <item t="default"/>
      </items>
    </pivotField>
    <pivotField dataField="1" compact="0" outline="0" showAll="0"/>
  </pivotFields>
  <rowFields count="1">
    <field x="1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 t="grand">
      <x/>
    </i>
  </rowItems>
  <colFields count="1">
    <field x="2"/>
  </colFields>
  <colItems count="2">
    <i>
      <x v="2"/>
    </i>
    <i>
      <x v="3"/>
    </i>
  </colItems>
  <pageFields count="1">
    <pageField fld="3" item="64" hier="-1"/>
  </pageFields>
  <dataFields count="1">
    <dataField name="Sum af Værdi" fld="4" baseField="0" baseItem="0" numFmtId="164"/>
  </dataFields>
  <formats count="5">
    <format dxfId="67">
      <pivotArea outline="0" collapsedLevelsAreSubtotals="1" fieldPosition="0"/>
    </format>
    <format dxfId="66">
      <pivotArea dataOnly="0" labelOnly="1" outline="0" fieldPosition="0">
        <references count="1">
          <reference field="3" count="0"/>
        </references>
      </pivotArea>
    </format>
    <format dxfId="65">
      <pivotArea field="2" type="button" dataOnly="0" labelOnly="1" outline="0" axis="axisCol" fieldPosition="0"/>
    </format>
    <format dxfId="64">
      <pivotArea type="topRight" dataOnly="0" labelOnly="1" outline="0" fieldPosition="0"/>
    </format>
    <format dxfId="63">
      <pivotArea dataOnly="0" labelOnly="1" outline="0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BB083D-10D5-4C64-AA18-67CD5415D4AE}" name="Pivottabel5" cacheId="0" applyNumberFormats="0" applyBorderFormats="0" applyFontFormats="0" applyPatternFormats="0" applyAlignmentFormats="0" applyWidthHeightFormats="1" dataCaption="Værdier" updatedVersion="8" minRefreshableVersion="3" itemPrintTitles="1" createdVersion="6" indent="0" compact="0" compactData="0" gridDropZones="1" multipleFieldFilters="0">
  <location ref="A4:C80" firstHeaderRow="2" firstDataRow="2" firstDataCol="2" rowPageCount="1" colPageCount="1"/>
  <pivotFields count="5">
    <pivotField axis="axisRow" compact="0" outline="0" showAll="0">
      <items count="7">
        <item x="0"/>
        <item x="4"/>
        <item x="1"/>
        <item x="2"/>
        <item x="3"/>
        <item m="1" x="5"/>
        <item t="default"/>
      </items>
    </pivotField>
    <pivotField axis="axisRow" compact="0" outline="0" showAll="0" defaultSubtotal="0">
      <items count="22">
        <item x="0"/>
        <item x="1"/>
        <item x="3"/>
        <item x="4"/>
        <item x="5"/>
        <item x="6"/>
        <item x="18"/>
        <item x="7"/>
        <item x="8"/>
        <item x="9"/>
        <item x="10"/>
        <item x="11"/>
        <item x="12"/>
        <item x="13"/>
        <item x="14"/>
        <item x="15"/>
        <item x="16"/>
        <item x="17"/>
        <item x="2"/>
        <item x="21"/>
        <item x="19"/>
        <item x="20"/>
      </items>
    </pivotField>
    <pivotField axis="axisPage" compact="0" outline="0" showAll="0">
      <items count="10">
        <item x="3"/>
        <item x="5"/>
        <item x="4"/>
        <item x="1"/>
        <item x="6"/>
        <item x="2"/>
        <item x="0"/>
        <item x="8"/>
        <item x="7"/>
        <item t="default"/>
      </items>
    </pivotField>
    <pivotField compact="0" outline="0" showAll="0"/>
    <pivotField dataField="1" compact="0" outline="0" showAll="0"/>
  </pivotFields>
  <rowFields count="2">
    <field x="1"/>
    <field x="0"/>
  </rowFields>
  <rowItems count="75">
    <i>
      <x/>
      <x/>
    </i>
    <i r="1">
      <x v="2"/>
    </i>
    <i r="1">
      <x v="3"/>
    </i>
    <i r="1">
      <x v="4"/>
    </i>
    <i>
      <x v="1"/>
      <x/>
    </i>
    <i r="1">
      <x v="2"/>
    </i>
    <i r="1">
      <x v="3"/>
    </i>
    <i r="1">
      <x v="4"/>
    </i>
    <i>
      <x v="2"/>
      <x/>
    </i>
    <i r="1">
      <x v="2"/>
    </i>
    <i r="1">
      <x v="3"/>
    </i>
    <i r="1">
      <x v="4"/>
    </i>
    <i>
      <x v="3"/>
      <x/>
    </i>
    <i r="1">
      <x v="2"/>
    </i>
    <i r="1">
      <x v="3"/>
    </i>
    <i r="1">
      <x v="4"/>
    </i>
    <i>
      <x v="4"/>
      <x/>
    </i>
    <i r="1">
      <x v="2"/>
    </i>
    <i r="1">
      <x v="3"/>
    </i>
    <i r="1">
      <x v="4"/>
    </i>
    <i>
      <x v="5"/>
      <x/>
    </i>
    <i r="1">
      <x v="2"/>
    </i>
    <i r="1">
      <x v="3"/>
    </i>
    <i r="1">
      <x v="4"/>
    </i>
    <i>
      <x v="7"/>
      <x/>
    </i>
    <i r="1">
      <x v="2"/>
    </i>
    <i r="1">
      <x v="3"/>
    </i>
    <i r="1">
      <x v="4"/>
    </i>
    <i>
      <x v="8"/>
      <x/>
    </i>
    <i r="1">
      <x v="2"/>
    </i>
    <i r="1">
      <x v="3"/>
    </i>
    <i r="1">
      <x v="4"/>
    </i>
    <i>
      <x v="9"/>
      <x/>
    </i>
    <i r="1">
      <x v="2"/>
    </i>
    <i r="1">
      <x v="3"/>
    </i>
    <i r="1">
      <x v="4"/>
    </i>
    <i>
      <x v="10"/>
      <x/>
    </i>
    <i r="1">
      <x v="2"/>
    </i>
    <i r="1">
      <x v="3"/>
    </i>
    <i r="1">
      <x v="4"/>
    </i>
    <i>
      <x v="11"/>
      <x/>
    </i>
    <i r="1">
      <x v="2"/>
    </i>
    <i r="1">
      <x v="3"/>
    </i>
    <i r="1">
      <x v="4"/>
    </i>
    <i>
      <x v="12"/>
      <x/>
    </i>
    <i r="1">
      <x v="2"/>
    </i>
    <i r="1">
      <x v="3"/>
    </i>
    <i r="1">
      <x v="4"/>
    </i>
    <i>
      <x v="13"/>
      <x/>
    </i>
    <i r="1">
      <x v="2"/>
    </i>
    <i r="1">
      <x v="3"/>
    </i>
    <i r="1">
      <x v="4"/>
    </i>
    <i>
      <x v="14"/>
      <x/>
    </i>
    <i r="1">
      <x v="2"/>
    </i>
    <i r="1">
      <x v="3"/>
    </i>
    <i r="1">
      <x v="4"/>
    </i>
    <i>
      <x v="15"/>
      <x/>
    </i>
    <i r="1">
      <x v="2"/>
    </i>
    <i r="1">
      <x v="3"/>
    </i>
    <i r="1">
      <x v="4"/>
    </i>
    <i>
      <x v="16"/>
      <x/>
    </i>
    <i r="1">
      <x v="2"/>
    </i>
    <i r="1">
      <x v="3"/>
    </i>
    <i r="1">
      <x v="4"/>
    </i>
    <i>
      <x v="17"/>
      <x/>
    </i>
    <i r="1">
      <x v="2"/>
    </i>
    <i r="1">
      <x v="3"/>
    </i>
    <i r="1">
      <x v="4"/>
    </i>
    <i>
      <x v="18"/>
      <x/>
    </i>
    <i r="1">
      <x v="2"/>
    </i>
    <i r="1">
      <x v="3"/>
    </i>
    <i r="1">
      <x v="4"/>
    </i>
    <i>
      <x v="20"/>
      <x v="3"/>
    </i>
    <i>
      <x v="21"/>
      <x v="4"/>
    </i>
    <i t="grand">
      <x/>
    </i>
  </rowItems>
  <colItems count="1">
    <i/>
  </colItems>
  <pageFields count="1">
    <pageField fld="2" item="6" hier="-1"/>
  </pageFields>
  <dataFields count="1">
    <dataField name="Sum af Værdi" fld="4" baseField="0" baseItem="0" numFmtId="164"/>
  </dataFields>
  <formats count="3">
    <format dxfId="62">
      <pivotArea outline="0" collapsedLevelsAreSubtotals="1" fieldPosition="0"/>
    </format>
    <format dxfId="61">
      <pivotArea type="topRight" dataOnly="0" labelOnly="1" outline="0" fieldPosition="0"/>
    </format>
    <format dxfId="60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EA40D-674E-4458-9B57-8DDB240D44F9}">
  <sheetPr codeName="Ark1"/>
  <dimension ref="A1:D26"/>
  <sheetViews>
    <sheetView workbookViewId="0">
      <selection activeCell="C23" sqref="A1:C23"/>
    </sheetView>
  </sheetViews>
  <sheetFormatPr defaultRowHeight="15" x14ac:dyDescent="0.25"/>
  <cols>
    <col min="1" max="1" width="17.42578125" bestFit="1" customWidth="1"/>
    <col min="2" max="3" width="20.140625" style="2" customWidth="1"/>
    <col min="4" max="4" width="20.140625" customWidth="1"/>
  </cols>
  <sheetData>
    <row r="1" spans="1:4" x14ac:dyDescent="0.25">
      <c r="A1" s="1" t="s">
        <v>5</v>
      </c>
      <c r="B1" s="2" t="s">
        <v>422</v>
      </c>
    </row>
    <row r="3" spans="1:4" x14ac:dyDescent="0.25">
      <c r="A3" s="1" t="s">
        <v>31</v>
      </c>
      <c r="B3" s="3" t="s">
        <v>3</v>
      </c>
      <c r="D3" s="2"/>
    </row>
    <row r="4" spans="1:4" x14ac:dyDescent="0.25">
      <c r="A4" s="1" t="s">
        <v>0</v>
      </c>
      <c r="B4" s="2" t="s">
        <v>6</v>
      </c>
      <c r="C4" s="2" t="s">
        <v>7</v>
      </c>
      <c r="D4" s="2" t="s">
        <v>27</v>
      </c>
    </row>
    <row r="5" spans="1:4" x14ac:dyDescent="0.25">
      <c r="A5" t="s">
        <v>2</v>
      </c>
      <c r="B5" s="2">
        <v>4052000</v>
      </c>
      <c r="C5" s="2">
        <v>-1180000</v>
      </c>
      <c r="D5" s="2">
        <v>860000</v>
      </c>
    </row>
    <row r="6" spans="1:4" x14ac:dyDescent="0.25">
      <c r="A6" t="s">
        <v>4</v>
      </c>
      <c r="B6" s="2">
        <v>6882000</v>
      </c>
      <c r="C6" s="2">
        <v>-2025000</v>
      </c>
      <c r="D6" s="2">
        <v>1282000</v>
      </c>
    </row>
    <row r="7" spans="1:4" x14ac:dyDescent="0.25">
      <c r="A7" t="s">
        <v>11</v>
      </c>
      <c r="B7" s="2">
        <v>4702000</v>
      </c>
      <c r="C7" s="2">
        <v>-1020000</v>
      </c>
      <c r="D7" s="2">
        <v>888000</v>
      </c>
    </row>
    <row r="8" spans="1:4" x14ac:dyDescent="0.25">
      <c r="A8" t="s">
        <v>12</v>
      </c>
      <c r="B8" s="2">
        <v>7782000</v>
      </c>
      <c r="C8" s="2">
        <v>-1822000</v>
      </c>
      <c r="D8" s="2">
        <v>1505000</v>
      </c>
    </row>
    <row r="9" spans="1:4" x14ac:dyDescent="0.25">
      <c r="A9" t="s">
        <v>13</v>
      </c>
      <c r="B9" s="2">
        <v>2729000</v>
      </c>
      <c r="C9" s="2">
        <v>-809000</v>
      </c>
      <c r="D9" s="2">
        <v>519000</v>
      </c>
    </row>
    <row r="10" spans="1:4" x14ac:dyDescent="0.25">
      <c r="A10" t="s">
        <v>14</v>
      </c>
      <c r="B10" s="2">
        <v>2383000</v>
      </c>
      <c r="C10" s="2">
        <v>-497000</v>
      </c>
      <c r="D10" s="2">
        <v>348000</v>
      </c>
    </row>
    <row r="11" spans="1:4" x14ac:dyDescent="0.25">
      <c r="A11" t="s">
        <v>36</v>
      </c>
      <c r="D11" s="2">
        <v>0</v>
      </c>
    </row>
    <row r="12" spans="1:4" x14ac:dyDescent="0.25">
      <c r="A12" t="s">
        <v>15</v>
      </c>
      <c r="B12" s="2">
        <v>5121000</v>
      </c>
      <c r="C12" s="2">
        <v>-1346000</v>
      </c>
      <c r="D12" s="2">
        <v>852000</v>
      </c>
    </row>
    <row r="13" spans="1:4" x14ac:dyDescent="0.25">
      <c r="A13" t="s">
        <v>16</v>
      </c>
      <c r="B13" s="2">
        <v>2701000</v>
      </c>
      <c r="C13" s="2">
        <v>-574000</v>
      </c>
      <c r="D13" s="2">
        <v>485000</v>
      </c>
    </row>
    <row r="14" spans="1:4" x14ac:dyDescent="0.25">
      <c r="A14" t="s">
        <v>17</v>
      </c>
      <c r="B14" s="2">
        <v>9468000</v>
      </c>
      <c r="C14" s="2">
        <v>-1999000</v>
      </c>
      <c r="D14" s="2">
        <v>1942000</v>
      </c>
    </row>
    <row r="15" spans="1:4" x14ac:dyDescent="0.25">
      <c r="A15" t="s">
        <v>18</v>
      </c>
      <c r="B15" s="2">
        <v>6349000</v>
      </c>
      <c r="C15" s="2">
        <v>-1871000</v>
      </c>
      <c r="D15" s="2">
        <v>1010000</v>
      </c>
    </row>
    <row r="16" spans="1:4" x14ac:dyDescent="0.25">
      <c r="A16" t="s">
        <v>19</v>
      </c>
      <c r="B16" s="2">
        <v>7093000</v>
      </c>
      <c r="C16" s="2">
        <v>-1937000</v>
      </c>
      <c r="D16" s="2">
        <v>1365000</v>
      </c>
    </row>
    <row r="17" spans="1:4" x14ac:dyDescent="0.25">
      <c r="A17" t="s">
        <v>20</v>
      </c>
      <c r="B17" s="2">
        <v>8576000</v>
      </c>
      <c r="C17" s="2">
        <v>-2187000</v>
      </c>
      <c r="D17" s="2">
        <v>1668000</v>
      </c>
    </row>
    <row r="18" spans="1:4" x14ac:dyDescent="0.25">
      <c r="A18" t="s">
        <v>21</v>
      </c>
      <c r="B18" s="2">
        <v>4196000</v>
      </c>
      <c r="C18" s="2">
        <v>-844000</v>
      </c>
      <c r="D18" s="2">
        <v>656000</v>
      </c>
    </row>
    <row r="19" spans="1:4" x14ac:dyDescent="0.25">
      <c r="A19" t="s">
        <v>22</v>
      </c>
      <c r="B19" s="2">
        <v>2112000</v>
      </c>
      <c r="C19" s="2">
        <v>-470000</v>
      </c>
      <c r="D19" s="2">
        <v>348000</v>
      </c>
    </row>
    <row r="20" spans="1:4" x14ac:dyDescent="0.25">
      <c r="A20" t="s">
        <v>23</v>
      </c>
      <c r="B20" s="2">
        <v>6941000</v>
      </c>
      <c r="C20" s="2">
        <v>-1627000</v>
      </c>
      <c r="D20" s="2">
        <v>1103000</v>
      </c>
    </row>
    <row r="21" spans="1:4" x14ac:dyDescent="0.25">
      <c r="A21" t="s">
        <v>24</v>
      </c>
      <c r="B21" s="2">
        <v>9369000</v>
      </c>
      <c r="C21" s="2">
        <v>-2061000</v>
      </c>
      <c r="D21" s="2">
        <v>1468000</v>
      </c>
    </row>
    <row r="22" spans="1:4" x14ac:dyDescent="0.25">
      <c r="A22" t="s">
        <v>25</v>
      </c>
      <c r="B22" s="2">
        <v>30301000</v>
      </c>
      <c r="C22" s="2">
        <v>-5926000</v>
      </c>
      <c r="D22" s="2">
        <v>6884000</v>
      </c>
    </row>
    <row r="23" spans="1:4" x14ac:dyDescent="0.25">
      <c r="A23" t="s">
        <v>32</v>
      </c>
      <c r="B23" s="2">
        <v>5620000</v>
      </c>
      <c r="C23" s="2">
        <v>-1081000</v>
      </c>
      <c r="D23" s="2">
        <v>850000</v>
      </c>
    </row>
    <row r="24" spans="1:4" x14ac:dyDescent="0.25">
      <c r="A24" t="s">
        <v>371</v>
      </c>
      <c r="B24" s="2">
        <v>10000</v>
      </c>
      <c r="C24" s="2">
        <v>0</v>
      </c>
      <c r="D24" s="2">
        <v>0</v>
      </c>
    </row>
    <row r="25" spans="1:4" x14ac:dyDescent="0.25">
      <c r="A25" t="s">
        <v>33</v>
      </c>
      <c r="B25" s="2">
        <v>40000</v>
      </c>
      <c r="C25" s="2">
        <v>0</v>
      </c>
      <c r="D25" s="2">
        <v>7000</v>
      </c>
    </row>
    <row r="26" spans="1:4" x14ac:dyDescent="0.25">
      <c r="A26" t="s">
        <v>77</v>
      </c>
      <c r="B26" s="2">
        <v>126427000</v>
      </c>
      <c r="C26" s="2">
        <v>-29276000</v>
      </c>
      <c r="D26" s="2">
        <v>24040000</v>
      </c>
    </row>
  </sheetData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CB2B5-AAC6-44B8-A260-9D2F41D4F882}">
  <sheetPr codeName="Ark10"/>
  <dimension ref="A1:E232"/>
  <sheetViews>
    <sheetView zoomScaleNormal="100" workbookViewId="0">
      <selection activeCell="D1" sqref="D1:D1048576"/>
    </sheetView>
  </sheetViews>
  <sheetFormatPr defaultColWidth="9.140625" defaultRowHeight="12.75" x14ac:dyDescent="0.2"/>
  <cols>
    <col min="1" max="1" width="39.5703125" style="114" bestFit="1" customWidth="1"/>
    <col min="2" max="2" width="17.7109375" style="114" bestFit="1" customWidth="1"/>
    <col min="3" max="3" width="11" style="114" bestFit="1" customWidth="1"/>
    <col min="4" max="4" width="12.85546875" style="114" bestFit="1" customWidth="1"/>
    <col min="5" max="5" width="10.5703125" style="114" bestFit="1" customWidth="1"/>
    <col min="6" max="16384" width="9.140625" style="114"/>
  </cols>
  <sheetData>
    <row r="1" spans="1:5" ht="13.5" thickBot="1" x14ac:dyDescent="0.25">
      <c r="A1" s="141" t="s">
        <v>1</v>
      </c>
      <c r="B1" s="118" t="s">
        <v>384</v>
      </c>
    </row>
    <row r="2" spans="1:5" ht="13.5" thickBot="1" x14ac:dyDescent="0.25">
      <c r="A2" s="141" t="s">
        <v>0</v>
      </c>
      <c r="B2" s="118" t="s">
        <v>2</v>
      </c>
    </row>
    <row r="3" spans="1:5" ht="13.5" thickBot="1" x14ac:dyDescent="0.25"/>
    <row r="4" spans="1:5" ht="15.75" customHeight="1" thickBot="1" x14ac:dyDescent="0.25">
      <c r="A4" s="125" t="s">
        <v>31</v>
      </c>
      <c r="B4" s="125" t="s">
        <v>96</v>
      </c>
      <c r="C4" s="126"/>
      <c r="D4" s="128"/>
      <c r="E4" s="224" t="s">
        <v>435</v>
      </c>
    </row>
    <row r="5" spans="1:5" ht="13.5" thickBot="1" x14ac:dyDescent="0.25">
      <c r="A5" s="125" t="s">
        <v>95</v>
      </c>
      <c r="B5" s="126" t="s">
        <v>423</v>
      </c>
      <c r="C5" s="127" t="s">
        <v>422</v>
      </c>
      <c r="D5" s="127" t="s">
        <v>434</v>
      </c>
      <c r="E5" s="225"/>
    </row>
    <row r="6" spans="1:5" x14ac:dyDescent="0.2">
      <c r="A6" s="133" t="s">
        <v>6</v>
      </c>
      <c r="B6" s="119">
        <v>2260871.6800000002</v>
      </c>
      <c r="C6" s="120">
        <v>2152000</v>
      </c>
      <c r="D6" s="121">
        <v>2202118.34</v>
      </c>
      <c r="E6" s="115">
        <f t="shared" ref="E6:E11" si="0">D6-C6</f>
        <v>50118.339999999851</v>
      </c>
    </row>
    <row r="7" spans="1:5" x14ac:dyDescent="0.2">
      <c r="A7" s="133" t="s">
        <v>7</v>
      </c>
      <c r="B7" s="122">
        <v>-410258</v>
      </c>
      <c r="C7" s="139">
        <v>-488000</v>
      </c>
      <c r="D7" s="115">
        <v>-467937</v>
      </c>
      <c r="E7" s="115">
        <f t="shared" si="0"/>
        <v>20063</v>
      </c>
    </row>
    <row r="8" spans="1:5" x14ac:dyDescent="0.2">
      <c r="A8" s="134" t="s">
        <v>26</v>
      </c>
      <c r="B8" s="123">
        <v>1850613.6800000002</v>
      </c>
      <c r="C8" s="140">
        <v>1664000</v>
      </c>
      <c r="D8" s="116">
        <v>1734181.3399999999</v>
      </c>
      <c r="E8" s="205">
        <f t="shared" si="0"/>
        <v>70181.339999999851</v>
      </c>
    </row>
    <row r="9" spans="1:5" x14ac:dyDescent="0.2">
      <c r="A9" s="133" t="s">
        <v>8</v>
      </c>
      <c r="B9" s="122">
        <v>5611</v>
      </c>
      <c r="C9" s="139">
        <v>5500</v>
      </c>
      <c r="D9" s="115">
        <v>5132</v>
      </c>
      <c r="E9" s="115">
        <f t="shared" si="0"/>
        <v>-368</v>
      </c>
    </row>
    <row r="10" spans="1:5" x14ac:dyDescent="0.2">
      <c r="A10" s="133" t="s">
        <v>424</v>
      </c>
      <c r="B10" s="122">
        <v>329.81887007663522</v>
      </c>
      <c r="C10" s="139">
        <v>302.54545454545456</v>
      </c>
      <c r="D10" s="115">
        <v>337.91530397505841</v>
      </c>
      <c r="E10" s="115">
        <f t="shared" si="0"/>
        <v>35.369849429603846</v>
      </c>
    </row>
    <row r="11" spans="1:5" ht="13.5" thickBot="1" x14ac:dyDescent="0.25">
      <c r="A11" s="138" t="s">
        <v>27</v>
      </c>
      <c r="B11" s="135">
        <v>437000</v>
      </c>
      <c r="C11" s="136">
        <v>386000</v>
      </c>
      <c r="D11" s="137">
        <v>404064.03</v>
      </c>
      <c r="E11" s="206">
        <f t="shared" si="0"/>
        <v>18064.030000000028</v>
      </c>
    </row>
    <row r="12" spans="1:5" ht="15" x14ac:dyDescent="0.25">
      <c r="A12"/>
      <c r="B12"/>
      <c r="C12"/>
      <c r="D12"/>
    </row>
    <row r="13" spans="1:5" ht="13.5" thickBot="1" x14ac:dyDescent="0.25"/>
    <row r="14" spans="1:5" ht="13.5" thickBot="1" x14ac:dyDescent="0.25">
      <c r="A14" s="141" t="s">
        <v>1</v>
      </c>
      <c r="B14" s="118" t="s">
        <v>384</v>
      </c>
    </row>
    <row r="15" spans="1:5" ht="13.5" thickBot="1" x14ac:dyDescent="0.25">
      <c r="A15" s="141" t="s">
        <v>0</v>
      </c>
      <c r="B15" s="118" t="s">
        <v>4</v>
      </c>
    </row>
    <row r="16" spans="1:5" ht="13.5" thickBot="1" x14ac:dyDescent="0.25"/>
    <row r="17" spans="1:5" ht="15" customHeight="1" thickBot="1" x14ac:dyDescent="0.25">
      <c r="A17" s="125" t="s">
        <v>31</v>
      </c>
      <c r="B17" s="125" t="s">
        <v>96</v>
      </c>
      <c r="C17" s="126"/>
      <c r="D17" s="128"/>
      <c r="E17" s="224" t="s">
        <v>435</v>
      </c>
    </row>
    <row r="18" spans="1:5" ht="13.5" thickBot="1" x14ac:dyDescent="0.25">
      <c r="A18" s="125" t="s">
        <v>95</v>
      </c>
      <c r="B18" s="126" t="s">
        <v>423</v>
      </c>
      <c r="C18" s="127" t="s">
        <v>422</v>
      </c>
      <c r="D18" s="127" t="s">
        <v>434</v>
      </c>
      <c r="E18" s="225"/>
    </row>
    <row r="19" spans="1:5" x14ac:dyDescent="0.2">
      <c r="A19" s="133" t="s">
        <v>6</v>
      </c>
      <c r="B19" s="119">
        <v>2944002.42</v>
      </c>
      <c r="C19" s="120">
        <v>3087000</v>
      </c>
      <c r="D19" s="121">
        <v>3166032.51</v>
      </c>
      <c r="E19" s="115">
        <f t="shared" ref="E19:E24" si="1">D19-C19</f>
        <v>79032.509999999776</v>
      </c>
    </row>
    <row r="20" spans="1:5" x14ac:dyDescent="0.2">
      <c r="A20" s="133" t="s">
        <v>7</v>
      </c>
      <c r="B20" s="122">
        <v>-507683</v>
      </c>
      <c r="C20" s="139">
        <v>-630000</v>
      </c>
      <c r="D20" s="115">
        <v>-589321</v>
      </c>
      <c r="E20" s="115">
        <f t="shared" si="1"/>
        <v>40679</v>
      </c>
    </row>
    <row r="21" spans="1:5" x14ac:dyDescent="0.2">
      <c r="A21" s="134" t="s">
        <v>26</v>
      </c>
      <c r="B21" s="123">
        <v>2436319.42</v>
      </c>
      <c r="C21" s="140">
        <v>2457000</v>
      </c>
      <c r="D21" s="116">
        <v>2576711.5099999998</v>
      </c>
      <c r="E21" s="205">
        <f t="shared" si="1"/>
        <v>119711.50999999978</v>
      </c>
    </row>
    <row r="22" spans="1:5" x14ac:dyDescent="0.2">
      <c r="A22" s="133" t="s">
        <v>8</v>
      </c>
      <c r="B22" s="122">
        <v>8222</v>
      </c>
      <c r="C22" s="139">
        <v>7900</v>
      </c>
      <c r="D22" s="115">
        <v>8087</v>
      </c>
      <c r="E22" s="115">
        <f t="shared" si="1"/>
        <v>187</v>
      </c>
    </row>
    <row r="23" spans="1:5" x14ac:dyDescent="0.2">
      <c r="A23" s="133" t="s">
        <v>424</v>
      </c>
      <c r="B23" s="122">
        <v>296.31712721965459</v>
      </c>
      <c r="C23" s="139">
        <v>311.01265822784808</v>
      </c>
      <c r="D23" s="115">
        <v>318.6239037962161</v>
      </c>
      <c r="E23" s="115">
        <f t="shared" si="1"/>
        <v>7.6112455683680196</v>
      </c>
    </row>
    <row r="24" spans="1:5" ht="13.5" thickBot="1" x14ac:dyDescent="0.25">
      <c r="A24" s="138" t="s">
        <v>27</v>
      </c>
      <c r="B24" s="135">
        <v>582000</v>
      </c>
      <c r="C24" s="136">
        <v>554000</v>
      </c>
      <c r="D24" s="137">
        <v>582465.27</v>
      </c>
      <c r="E24" s="206">
        <f t="shared" si="1"/>
        <v>28465.270000000019</v>
      </c>
    </row>
    <row r="26" spans="1:5" ht="13.5" thickBot="1" x14ac:dyDescent="0.25"/>
    <row r="27" spans="1:5" ht="13.5" thickBot="1" x14ac:dyDescent="0.25">
      <c r="A27" s="141" t="s">
        <v>1</v>
      </c>
      <c r="B27" s="118" t="s">
        <v>384</v>
      </c>
    </row>
    <row r="28" spans="1:5" ht="13.5" thickBot="1" x14ac:dyDescent="0.25">
      <c r="A28" s="141" t="s">
        <v>0</v>
      </c>
      <c r="B28" s="118" t="s">
        <v>32</v>
      </c>
    </row>
    <row r="29" spans="1:5" ht="13.5" thickBot="1" x14ac:dyDescent="0.25"/>
    <row r="30" spans="1:5" ht="15" customHeight="1" thickBot="1" x14ac:dyDescent="0.25">
      <c r="A30" s="125" t="s">
        <v>31</v>
      </c>
      <c r="B30" s="125" t="s">
        <v>96</v>
      </c>
      <c r="C30" s="126"/>
      <c r="D30" s="128"/>
      <c r="E30" s="224" t="s">
        <v>435</v>
      </c>
    </row>
    <row r="31" spans="1:5" ht="13.5" thickBot="1" x14ac:dyDescent="0.25">
      <c r="A31" s="125" t="s">
        <v>95</v>
      </c>
      <c r="B31" s="126" t="s">
        <v>423</v>
      </c>
      <c r="C31" s="127" t="s">
        <v>422</v>
      </c>
      <c r="D31" s="127" t="s">
        <v>434</v>
      </c>
      <c r="E31" s="225"/>
    </row>
    <row r="32" spans="1:5" x14ac:dyDescent="0.2">
      <c r="A32" s="133" t="s">
        <v>6</v>
      </c>
      <c r="B32" s="119">
        <v>3771923.1</v>
      </c>
      <c r="C32" s="120">
        <v>4460000</v>
      </c>
      <c r="D32" s="121">
        <v>3968385.84</v>
      </c>
      <c r="E32" s="115">
        <f t="shared" ref="E32:E36" si="2">D32-C32</f>
        <v>-491614.16000000015</v>
      </c>
    </row>
    <row r="33" spans="1:5" x14ac:dyDescent="0.2">
      <c r="A33" s="133" t="s">
        <v>7</v>
      </c>
      <c r="B33" s="122">
        <v>-577439</v>
      </c>
      <c r="C33" s="139">
        <v>-739000</v>
      </c>
      <c r="D33" s="115">
        <v>-684153</v>
      </c>
      <c r="E33" s="115">
        <f t="shared" si="2"/>
        <v>54847</v>
      </c>
    </row>
    <row r="34" spans="1:5" x14ac:dyDescent="0.2">
      <c r="A34" s="134" t="s">
        <v>26</v>
      </c>
      <c r="B34" s="123">
        <v>3194484.1</v>
      </c>
      <c r="C34" s="140">
        <v>3721000</v>
      </c>
      <c r="D34" s="116">
        <v>3284232.84</v>
      </c>
      <c r="E34" s="205">
        <f t="shared" si="2"/>
        <v>-436767.16000000015</v>
      </c>
    </row>
    <row r="35" spans="1:5" x14ac:dyDescent="0.2">
      <c r="A35" s="133" t="s">
        <v>8</v>
      </c>
      <c r="B35" s="122">
        <v>8279</v>
      </c>
      <c r="C35" s="139">
        <v>9000</v>
      </c>
      <c r="D35" s="115">
        <v>8157</v>
      </c>
      <c r="E35" s="115">
        <f t="shared" si="2"/>
        <v>-843</v>
      </c>
    </row>
    <row r="36" spans="1:5" x14ac:dyDescent="0.2">
      <c r="A36" s="133" t="s">
        <v>424</v>
      </c>
      <c r="B36" s="122">
        <v>385.85385916173453</v>
      </c>
      <c r="C36" s="139">
        <v>413.44444444444446</v>
      </c>
      <c r="D36" s="115">
        <v>402.62753953659433</v>
      </c>
      <c r="E36" s="115">
        <f t="shared" si="2"/>
        <v>-10.81690490785013</v>
      </c>
    </row>
    <row r="37" spans="1:5" ht="13.5" thickBot="1" x14ac:dyDescent="0.25">
      <c r="A37" s="138" t="s">
        <v>27</v>
      </c>
      <c r="B37" s="135">
        <v>582000</v>
      </c>
      <c r="C37" s="136">
        <v>631000</v>
      </c>
      <c r="D37" s="137">
        <v>659711.66</v>
      </c>
      <c r="E37" s="206">
        <f>D37-C37</f>
        <v>28711.660000000033</v>
      </c>
    </row>
    <row r="39" spans="1:5" ht="13.5" thickBot="1" x14ac:dyDescent="0.25"/>
    <row r="40" spans="1:5" ht="13.5" thickBot="1" x14ac:dyDescent="0.25">
      <c r="A40" s="141" t="s">
        <v>1</v>
      </c>
      <c r="B40" s="118" t="s">
        <v>384</v>
      </c>
    </row>
    <row r="41" spans="1:5" ht="13.5" thickBot="1" x14ac:dyDescent="0.25">
      <c r="A41" s="141" t="s">
        <v>0</v>
      </c>
      <c r="B41" s="118" t="s">
        <v>11</v>
      </c>
    </row>
    <row r="42" spans="1:5" ht="13.5" thickBot="1" x14ac:dyDescent="0.25"/>
    <row r="43" spans="1:5" ht="15" customHeight="1" thickBot="1" x14ac:dyDescent="0.25">
      <c r="A43" s="125" t="s">
        <v>31</v>
      </c>
      <c r="B43" s="125" t="s">
        <v>96</v>
      </c>
      <c r="C43" s="126"/>
      <c r="D43" s="128"/>
      <c r="E43" s="224" t="s">
        <v>435</v>
      </c>
    </row>
    <row r="44" spans="1:5" ht="13.5" thickBot="1" x14ac:dyDescent="0.25">
      <c r="A44" s="125" t="s">
        <v>95</v>
      </c>
      <c r="B44" s="126" t="s">
        <v>423</v>
      </c>
      <c r="C44" s="127" t="s">
        <v>422</v>
      </c>
      <c r="D44" s="127" t="s">
        <v>434</v>
      </c>
      <c r="E44" s="225"/>
    </row>
    <row r="45" spans="1:5" x14ac:dyDescent="0.2">
      <c r="A45" s="133" t="s">
        <v>6</v>
      </c>
      <c r="B45" s="119">
        <v>3117946.56</v>
      </c>
      <c r="C45" s="120">
        <v>3277000</v>
      </c>
      <c r="D45" s="121">
        <v>3811610.36</v>
      </c>
      <c r="E45" s="115">
        <f t="shared" ref="E45:E50" si="3">D45-C45</f>
        <v>534610.35999999987</v>
      </c>
    </row>
    <row r="46" spans="1:5" x14ac:dyDescent="0.2">
      <c r="A46" s="133" t="s">
        <v>7</v>
      </c>
      <c r="B46" s="122">
        <v>-519704</v>
      </c>
      <c r="C46" s="139">
        <v>-617000</v>
      </c>
      <c r="D46" s="115">
        <v>-591170</v>
      </c>
      <c r="E46" s="115">
        <f t="shared" si="3"/>
        <v>25830</v>
      </c>
    </row>
    <row r="47" spans="1:5" x14ac:dyDescent="0.2">
      <c r="A47" s="134" t="s">
        <v>26</v>
      </c>
      <c r="B47" s="123">
        <v>2598242.56</v>
      </c>
      <c r="C47" s="140">
        <v>2660000</v>
      </c>
      <c r="D47" s="116">
        <v>3220440.36</v>
      </c>
      <c r="E47" s="205">
        <f t="shared" si="3"/>
        <v>560440.35999999987</v>
      </c>
    </row>
    <row r="48" spans="1:5" x14ac:dyDescent="0.2">
      <c r="A48" s="133" t="s">
        <v>8</v>
      </c>
      <c r="B48" s="122">
        <v>8919</v>
      </c>
      <c r="C48" s="139">
        <v>9600</v>
      </c>
      <c r="D48" s="115">
        <v>8498</v>
      </c>
      <c r="E48" s="115">
        <f t="shared" si="3"/>
        <v>-1102</v>
      </c>
    </row>
    <row r="49" spans="1:5" x14ac:dyDescent="0.2">
      <c r="A49" s="133" t="s">
        <v>424</v>
      </c>
      <c r="B49" s="122">
        <v>291.31545688978588</v>
      </c>
      <c r="C49" s="139">
        <v>277.08333333333331</v>
      </c>
      <c r="D49" s="115">
        <v>378.96450458931514</v>
      </c>
      <c r="E49" s="115">
        <f t="shared" si="3"/>
        <v>101.88117125598183</v>
      </c>
    </row>
    <row r="50" spans="1:5" ht="13.5" thickBot="1" x14ac:dyDescent="0.25">
      <c r="A50" s="138" t="s">
        <v>27</v>
      </c>
      <c r="B50" s="135">
        <v>598000</v>
      </c>
      <c r="C50" s="136">
        <v>673000</v>
      </c>
      <c r="D50" s="137">
        <v>702911.94</v>
      </c>
      <c r="E50" s="206">
        <f t="shared" si="3"/>
        <v>29911.939999999944</v>
      </c>
    </row>
    <row r="52" spans="1:5" ht="13.5" thickBot="1" x14ac:dyDescent="0.25"/>
    <row r="53" spans="1:5" ht="13.5" thickBot="1" x14ac:dyDescent="0.25">
      <c r="A53" s="141" t="s">
        <v>1</v>
      </c>
      <c r="B53" s="118" t="s">
        <v>384</v>
      </c>
    </row>
    <row r="54" spans="1:5" ht="13.5" thickBot="1" x14ac:dyDescent="0.25">
      <c r="A54" s="141" t="s">
        <v>0</v>
      </c>
      <c r="B54" s="118" t="s">
        <v>12</v>
      </c>
    </row>
    <row r="55" spans="1:5" ht="13.5" thickBot="1" x14ac:dyDescent="0.25"/>
    <row r="56" spans="1:5" ht="15" customHeight="1" thickBot="1" x14ac:dyDescent="0.25">
      <c r="A56" s="125" t="s">
        <v>31</v>
      </c>
      <c r="B56" s="125" t="s">
        <v>96</v>
      </c>
      <c r="C56" s="126"/>
      <c r="D56" s="128"/>
      <c r="E56" s="224" t="s">
        <v>435</v>
      </c>
    </row>
    <row r="57" spans="1:5" ht="13.5" thickBot="1" x14ac:dyDescent="0.25">
      <c r="A57" s="125" t="s">
        <v>95</v>
      </c>
      <c r="B57" s="126" t="s">
        <v>423</v>
      </c>
      <c r="C57" s="127" t="s">
        <v>422</v>
      </c>
      <c r="D57" s="127" t="s">
        <v>434</v>
      </c>
      <c r="E57" s="225"/>
    </row>
    <row r="58" spans="1:5" x14ac:dyDescent="0.2">
      <c r="A58" s="133" t="s">
        <v>6</v>
      </c>
      <c r="B58" s="119">
        <v>4344277.42</v>
      </c>
      <c r="C58" s="120">
        <v>5140000</v>
      </c>
      <c r="D58" s="121">
        <v>4431121.93</v>
      </c>
      <c r="E58" s="115">
        <f t="shared" ref="E58:E63" si="4">D58-C58</f>
        <v>-708878.0700000003</v>
      </c>
    </row>
    <row r="59" spans="1:5" x14ac:dyDescent="0.2">
      <c r="A59" s="133" t="s">
        <v>7</v>
      </c>
      <c r="B59" s="122">
        <v>-823640</v>
      </c>
      <c r="C59" s="139">
        <v>-1112000</v>
      </c>
      <c r="D59" s="115">
        <v>-999650.88</v>
      </c>
      <c r="E59" s="115">
        <f t="shared" si="4"/>
        <v>112349.12</v>
      </c>
    </row>
    <row r="60" spans="1:5" x14ac:dyDescent="0.2">
      <c r="A60" s="134" t="s">
        <v>26</v>
      </c>
      <c r="B60" s="123">
        <v>3520637.42</v>
      </c>
      <c r="C60" s="140">
        <v>4028000</v>
      </c>
      <c r="D60" s="116">
        <v>3431471.05</v>
      </c>
      <c r="E60" s="205">
        <f t="shared" si="4"/>
        <v>-596528.95000000019</v>
      </c>
    </row>
    <row r="61" spans="1:5" x14ac:dyDescent="0.2">
      <c r="A61" s="133" t="s">
        <v>8</v>
      </c>
      <c r="B61" s="122">
        <v>14708</v>
      </c>
      <c r="C61" s="139">
        <v>15100</v>
      </c>
      <c r="D61" s="115">
        <v>13938</v>
      </c>
      <c r="E61" s="115">
        <f t="shared" si="4"/>
        <v>-1162</v>
      </c>
    </row>
    <row r="62" spans="1:5" x14ac:dyDescent="0.2">
      <c r="A62" s="133" t="s">
        <v>424</v>
      </c>
      <c r="B62" s="122">
        <v>239.36887544193635</v>
      </c>
      <c r="C62" s="139">
        <v>266.7549668874172</v>
      </c>
      <c r="D62" s="115">
        <v>246.19536877600802</v>
      </c>
      <c r="E62" s="115">
        <f t="shared" si="4"/>
        <v>-20.559598111409173</v>
      </c>
    </row>
    <row r="63" spans="1:5" ht="13.5" thickBot="1" x14ac:dyDescent="0.25">
      <c r="A63" s="138" t="s">
        <v>27</v>
      </c>
      <c r="B63" s="135">
        <v>1132000</v>
      </c>
      <c r="C63" s="136">
        <v>1059000</v>
      </c>
      <c r="D63" s="137">
        <v>1108060.0900000001</v>
      </c>
      <c r="E63" s="206">
        <f t="shared" si="4"/>
        <v>49060.090000000084</v>
      </c>
    </row>
    <row r="65" spans="1:5" ht="13.5" thickBot="1" x14ac:dyDescent="0.25"/>
    <row r="66" spans="1:5" ht="13.5" thickBot="1" x14ac:dyDescent="0.25">
      <c r="A66" s="141" t="s">
        <v>1</v>
      </c>
      <c r="B66" s="118" t="s">
        <v>384</v>
      </c>
    </row>
    <row r="67" spans="1:5" ht="13.5" thickBot="1" x14ac:dyDescent="0.25">
      <c r="A67" s="141" t="s">
        <v>0</v>
      </c>
      <c r="B67" s="118" t="s">
        <v>13</v>
      </c>
    </row>
    <row r="68" spans="1:5" ht="13.5" thickBot="1" x14ac:dyDescent="0.25"/>
    <row r="69" spans="1:5" ht="15" customHeight="1" thickBot="1" x14ac:dyDescent="0.25">
      <c r="A69" s="125" t="s">
        <v>31</v>
      </c>
      <c r="B69" s="125" t="s">
        <v>96</v>
      </c>
      <c r="C69" s="126"/>
      <c r="D69" s="128"/>
      <c r="E69" s="224" t="s">
        <v>435</v>
      </c>
    </row>
    <row r="70" spans="1:5" ht="13.5" thickBot="1" x14ac:dyDescent="0.25">
      <c r="A70" s="125" t="s">
        <v>95</v>
      </c>
      <c r="B70" s="126" t="s">
        <v>423</v>
      </c>
      <c r="C70" s="127" t="s">
        <v>422</v>
      </c>
      <c r="D70" s="127" t="s">
        <v>434</v>
      </c>
      <c r="E70" s="225"/>
    </row>
    <row r="71" spans="1:5" x14ac:dyDescent="0.2">
      <c r="A71" s="133" t="s">
        <v>6</v>
      </c>
      <c r="B71" s="119">
        <v>1788506.58</v>
      </c>
      <c r="C71" s="120">
        <v>2179000</v>
      </c>
      <c r="D71" s="121">
        <v>1653972.13</v>
      </c>
      <c r="E71" s="115">
        <f t="shared" ref="E71:E76" si="5">D71-C71</f>
        <v>-525027.87000000011</v>
      </c>
    </row>
    <row r="72" spans="1:5" x14ac:dyDescent="0.2">
      <c r="A72" s="133" t="s">
        <v>7</v>
      </c>
      <c r="B72" s="122">
        <v>-346713</v>
      </c>
      <c r="C72" s="139">
        <v>-486000</v>
      </c>
      <c r="D72" s="115">
        <v>-348088</v>
      </c>
      <c r="E72" s="115">
        <f t="shared" si="5"/>
        <v>137912</v>
      </c>
    </row>
    <row r="73" spans="1:5" x14ac:dyDescent="0.2">
      <c r="A73" s="134" t="s">
        <v>26</v>
      </c>
      <c r="B73" s="123">
        <v>1441793.58</v>
      </c>
      <c r="C73" s="140">
        <v>1693000</v>
      </c>
      <c r="D73" s="116">
        <v>1305884.1299999999</v>
      </c>
      <c r="E73" s="205">
        <f t="shared" si="5"/>
        <v>-387115.87000000011</v>
      </c>
    </row>
    <row r="74" spans="1:5" x14ac:dyDescent="0.2">
      <c r="A74" s="133" t="s">
        <v>8</v>
      </c>
      <c r="B74" s="122">
        <v>4522</v>
      </c>
      <c r="C74" s="139">
        <v>5100</v>
      </c>
      <c r="D74" s="115">
        <v>4181</v>
      </c>
      <c r="E74" s="115">
        <f t="shared" si="5"/>
        <v>-919</v>
      </c>
    </row>
    <row r="75" spans="1:5" x14ac:dyDescent="0.2">
      <c r="A75" s="133" t="s">
        <v>424</v>
      </c>
      <c r="B75" s="122">
        <v>318.83980097302083</v>
      </c>
      <c r="C75" s="139">
        <v>331.96078431372547</v>
      </c>
      <c r="D75" s="115">
        <v>312.33774934226261</v>
      </c>
      <c r="E75" s="115">
        <f t="shared" si="5"/>
        <v>-19.623034971462857</v>
      </c>
    </row>
    <row r="76" spans="1:5" ht="13.5" thickBot="1" x14ac:dyDescent="0.25">
      <c r="A76" s="138" t="s">
        <v>27</v>
      </c>
      <c r="B76" s="135">
        <v>307000</v>
      </c>
      <c r="C76" s="136">
        <v>358000</v>
      </c>
      <c r="D76" s="137">
        <v>372716.62</v>
      </c>
      <c r="E76" s="206">
        <f t="shared" si="5"/>
        <v>14716.619999999995</v>
      </c>
    </row>
    <row r="78" spans="1:5" ht="13.5" thickBot="1" x14ac:dyDescent="0.25"/>
    <row r="79" spans="1:5" ht="13.5" thickBot="1" x14ac:dyDescent="0.25">
      <c r="A79" s="141" t="s">
        <v>1</v>
      </c>
      <c r="B79" s="118" t="s">
        <v>384</v>
      </c>
    </row>
    <row r="80" spans="1:5" ht="13.5" thickBot="1" x14ac:dyDescent="0.25">
      <c r="A80" s="141" t="s">
        <v>0</v>
      </c>
      <c r="B80" s="118" t="s">
        <v>14</v>
      </c>
    </row>
    <row r="81" spans="1:5" ht="13.5" thickBot="1" x14ac:dyDescent="0.25"/>
    <row r="82" spans="1:5" ht="15" customHeight="1" thickBot="1" x14ac:dyDescent="0.25">
      <c r="A82" s="125" t="s">
        <v>31</v>
      </c>
      <c r="B82" s="125" t="s">
        <v>96</v>
      </c>
      <c r="C82" s="126"/>
      <c r="D82" s="128"/>
      <c r="E82" s="224" t="s">
        <v>435</v>
      </c>
    </row>
    <row r="83" spans="1:5" ht="13.5" thickBot="1" x14ac:dyDescent="0.25">
      <c r="A83" s="125" t="s">
        <v>95</v>
      </c>
      <c r="B83" s="126" t="s">
        <v>423</v>
      </c>
      <c r="C83" s="127" t="s">
        <v>422</v>
      </c>
      <c r="D83" s="127" t="s">
        <v>434</v>
      </c>
      <c r="E83" s="225"/>
    </row>
    <row r="84" spans="1:5" x14ac:dyDescent="0.2">
      <c r="A84" s="133" t="s">
        <v>6</v>
      </c>
      <c r="B84" s="119">
        <v>1288443.93</v>
      </c>
      <c r="C84" s="120">
        <v>1260000</v>
      </c>
      <c r="D84" s="121">
        <v>1471056.4300000002</v>
      </c>
      <c r="E84" s="115">
        <f t="shared" ref="E84:E89" si="6">D84-C84</f>
        <v>211056.43000000017</v>
      </c>
    </row>
    <row r="85" spans="1:5" x14ac:dyDescent="0.2">
      <c r="A85" s="133" t="s">
        <v>7</v>
      </c>
      <c r="B85" s="122">
        <v>-203745</v>
      </c>
      <c r="C85" s="139">
        <v>-217000</v>
      </c>
      <c r="D85" s="115">
        <v>-245286</v>
      </c>
      <c r="E85" s="115">
        <f t="shared" si="6"/>
        <v>-28286</v>
      </c>
    </row>
    <row r="86" spans="1:5" x14ac:dyDescent="0.2">
      <c r="A86" s="134" t="s">
        <v>26</v>
      </c>
      <c r="B86" s="123">
        <v>1084698.93</v>
      </c>
      <c r="C86" s="140">
        <v>1043000</v>
      </c>
      <c r="D86" s="116">
        <v>1225770.4300000002</v>
      </c>
      <c r="E86" s="205">
        <f t="shared" si="6"/>
        <v>182770.43000000017</v>
      </c>
    </row>
    <row r="87" spans="1:5" x14ac:dyDescent="0.2">
      <c r="A87" s="133" t="s">
        <v>8</v>
      </c>
      <c r="B87" s="122">
        <v>2729</v>
      </c>
      <c r="C87" s="139">
        <v>2300</v>
      </c>
      <c r="D87" s="115">
        <v>3212</v>
      </c>
      <c r="E87" s="115">
        <f t="shared" si="6"/>
        <v>912</v>
      </c>
    </row>
    <row r="88" spans="1:5" x14ac:dyDescent="0.2">
      <c r="A88" s="133" t="s">
        <v>424</v>
      </c>
      <c r="B88" s="122">
        <v>397.47120923415167</v>
      </c>
      <c r="C88" s="139">
        <v>453.47826086956519</v>
      </c>
      <c r="D88" s="115">
        <v>381.62217621419683</v>
      </c>
      <c r="E88" s="115">
        <f t="shared" si="6"/>
        <v>-71.856084655368363</v>
      </c>
    </row>
    <row r="89" spans="1:5" ht="13.5" thickBot="1" x14ac:dyDescent="0.25">
      <c r="A89" s="138" t="s">
        <v>27</v>
      </c>
      <c r="B89" s="135">
        <v>210000</v>
      </c>
      <c r="C89" s="136">
        <v>161000</v>
      </c>
      <c r="D89" s="137">
        <v>172305.86</v>
      </c>
      <c r="E89" s="206">
        <f t="shared" si="6"/>
        <v>11305.859999999986</v>
      </c>
    </row>
    <row r="91" spans="1:5" ht="13.5" thickBot="1" x14ac:dyDescent="0.25"/>
    <row r="92" spans="1:5" ht="13.5" thickBot="1" x14ac:dyDescent="0.25">
      <c r="A92" s="141" t="s">
        <v>1</v>
      </c>
      <c r="B92" s="118" t="s">
        <v>384</v>
      </c>
    </row>
    <row r="93" spans="1:5" ht="13.5" thickBot="1" x14ac:dyDescent="0.25">
      <c r="A93" s="141" t="s">
        <v>0</v>
      </c>
      <c r="B93" s="118" t="s">
        <v>15</v>
      </c>
    </row>
    <row r="94" spans="1:5" ht="13.5" thickBot="1" x14ac:dyDescent="0.25"/>
    <row r="95" spans="1:5" ht="15" customHeight="1" thickBot="1" x14ac:dyDescent="0.25">
      <c r="A95" s="125" t="s">
        <v>31</v>
      </c>
      <c r="B95" s="125" t="s">
        <v>96</v>
      </c>
      <c r="C95" s="126"/>
      <c r="D95" s="128"/>
      <c r="E95" s="224" t="s">
        <v>435</v>
      </c>
    </row>
    <row r="96" spans="1:5" ht="13.5" thickBot="1" x14ac:dyDescent="0.25">
      <c r="A96" s="125" t="s">
        <v>95</v>
      </c>
      <c r="B96" s="126" t="s">
        <v>423</v>
      </c>
      <c r="C96" s="127" t="s">
        <v>422</v>
      </c>
      <c r="D96" s="127" t="s">
        <v>434</v>
      </c>
      <c r="E96" s="225"/>
    </row>
    <row r="97" spans="1:5" x14ac:dyDescent="0.2">
      <c r="A97" s="133" t="s">
        <v>6</v>
      </c>
      <c r="B97" s="119">
        <v>1966885.67</v>
      </c>
      <c r="C97" s="120">
        <v>2133000</v>
      </c>
      <c r="D97" s="121">
        <v>1885297.85</v>
      </c>
      <c r="E97" s="115">
        <f t="shared" ref="E97:E102" si="7">D97-C97</f>
        <v>-247702.14999999991</v>
      </c>
    </row>
    <row r="98" spans="1:5" x14ac:dyDescent="0.2">
      <c r="A98" s="133" t="s">
        <v>7</v>
      </c>
      <c r="B98" s="122">
        <v>-328861</v>
      </c>
      <c r="C98" s="139">
        <v>-382000</v>
      </c>
      <c r="D98" s="115">
        <v>-368636</v>
      </c>
      <c r="E98" s="115">
        <f t="shared" si="7"/>
        <v>13364</v>
      </c>
    </row>
    <row r="99" spans="1:5" x14ac:dyDescent="0.2">
      <c r="A99" s="134" t="s">
        <v>26</v>
      </c>
      <c r="B99" s="123">
        <v>1638024.67</v>
      </c>
      <c r="C99" s="140">
        <v>1751000</v>
      </c>
      <c r="D99" s="116">
        <v>1516661.85</v>
      </c>
      <c r="E99" s="205">
        <f t="shared" si="7"/>
        <v>-234338.14999999991</v>
      </c>
    </row>
    <row r="100" spans="1:5" x14ac:dyDescent="0.2">
      <c r="A100" s="133" t="s">
        <v>8</v>
      </c>
      <c r="B100" s="122">
        <v>4443</v>
      </c>
      <c r="C100" s="139">
        <v>4200</v>
      </c>
      <c r="D100" s="115">
        <v>4334</v>
      </c>
      <c r="E100" s="115">
        <f t="shared" si="7"/>
        <v>134</v>
      </c>
    </row>
    <row r="101" spans="1:5" x14ac:dyDescent="0.2">
      <c r="A101" s="133" t="s">
        <v>424</v>
      </c>
      <c r="B101" s="122">
        <v>368.6753702453297</v>
      </c>
      <c r="C101" s="139">
        <v>416.90476190476193</v>
      </c>
      <c r="D101" s="115">
        <v>349.94505076142133</v>
      </c>
      <c r="E101" s="115">
        <f t="shared" si="7"/>
        <v>-66.959711143340598</v>
      </c>
    </row>
    <row r="102" spans="1:5" ht="13.5" thickBot="1" x14ac:dyDescent="0.25">
      <c r="A102" s="138" t="s">
        <v>27</v>
      </c>
      <c r="B102" s="135">
        <v>259000</v>
      </c>
      <c r="C102" s="136">
        <v>295000</v>
      </c>
      <c r="D102" s="137">
        <v>310255.15999999997</v>
      </c>
      <c r="E102" s="206">
        <f t="shared" si="7"/>
        <v>15255.159999999974</v>
      </c>
    </row>
    <row r="104" spans="1:5" ht="13.5" thickBot="1" x14ac:dyDescent="0.25"/>
    <row r="105" spans="1:5" ht="13.5" thickBot="1" x14ac:dyDescent="0.25">
      <c r="A105" s="141" t="s">
        <v>1</v>
      </c>
      <c r="B105" s="118" t="s">
        <v>384</v>
      </c>
    </row>
    <row r="106" spans="1:5" ht="13.5" thickBot="1" x14ac:dyDescent="0.25">
      <c r="A106" s="141" t="s">
        <v>0</v>
      </c>
      <c r="B106" s="118" t="s">
        <v>16</v>
      </c>
    </row>
    <row r="107" spans="1:5" ht="13.5" thickBot="1" x14ac:dyDescent="0.25"/>
    <row r="108" spans="1:5" ht="15" customHeight="1" thickBot="1" x14ac:dyDescent="0.25">
      <c r="A108" s="125" t="s">
        <v>31</v>
      </c>
      <c r="B108" s="125" t="s">
        <v>96</v>
      </c>
      <c r="C108" s="126"/>
      <c r="D108" s="128"/>
      <c r="E108" s="224" t="s">
        <v>435</v>
      </c>
    </row>
    <row r="109" spans="1:5" ht="13.5" thickBot="1" x14ac:dyDescent="0.25">
      <c r="A109" s="125" t="s">
        <v>95</v>
      </c>
      <c r="B109" s="126" t="s">
        <v>423</v>
      </c>
      <c r="C109" s="127" t="s">
        <v>422</v>
      </c>
      <c r="D109" s="127" t="s">
        <v>434</v>
      </c>
      <c r="E109" s="225"/>
    </row>
    <row r="110" spans="1:5" x14ac:dyDescent="0.2">
      <c r="A110" s="133" t="s">
        <v>6</v>
      </c>
      <c r="B110" s="119">
        <v>1689824.43</v>
      </c>
      <c r="C110" s="120">
        <v>1871000</v>
      </c>
      <c r="D110" s="121">
        <v>1671991.4600000002</v>
      </c>
      <c r="E110" s="115">
        <f t="shared" ref="E110:E115" si="8">D110-C110</f>
        <v>-199008.5399999998</v>
      </c>
    </row>
    <row r="111" spans="1:5" x14ac:dyDescent="0.2">
      <c r="A111" s="133" t="s">
        <v>7</v>
      </c>
      <c r="B111" s="122">
        <v>-285908</v>
      </c>
      <c r="C111" s="139">
        <v>-355000</v>
      </c>
      <c r="D111" s="115">
        <v>-307478</v>
      </c>
      <c r="E111" s="115">
        <f t="shared" si="8"/>
        <v>47522</v>
      </c>
    </row>
    <row r="112" spans="1:5" x14ac:dyDescent="0.2">
      <c r="A112" s="134" t="s">
        <v>26</v>
      </c>
      <c r="B112" s="123">
        <v>1403916.43</v>
      </c>
      <c r="C112" s="140">
        <v>1516000</v>
      </c>
      <c r="D112" s="116">
        <v>1364513.4600000002</v>
      </c>
      <c r="E112" s="205">
        <f t="shared" si="8"/>
        <v>-151486.5399999998</v>
      </c>
    </row>
    <row r="113" spans="1:5" x14ac:dyDescent="0.2">
      <c r="A113" s="133" t="s">
        <v>8</v>
      </c>
      <c r="B113" s="122">
        <v>4802</v>
      </c>
      <c r="C113" s="139">
        <v>4700</v>
      </c>
      <c r="D113" s="115">
        <v>4534</v>
      </c>
      <c r="E113" s="115">
        <f t="shared" si="8"/>
        <v>-166</v>
      </c>
    </row>
    <row r="114" spans="1:5" x14ac:dyDescent="0.2">
      <c r="A114" s="133" t="s">
        <v>424</v>
      </c>
      <c r="B114" s="122">
        <v>292.36077259475218</v>
      </c>
      <c r="C114" s="139">
        <v>322.55319148936172</v>
      </c>
      <c r="D114" s="115">
        <v>300.95135862373183</v>
      </c>
      <c r="E114" s="115">
        <f t="shared" si="8"/>
        <v>-21.601832865629888</v>
      </c>
    </row>
    <row r="115" spans="1:5" ht="13.5" thickBot="1" x14ac:dyDescent="0.25">
      <c r="A115" s="138" t="s">
        <v>27</v>
      </c>
      <c r="B115" s="135">
        <v>372000</v>
      </c>
      <c r="C115" s="136">
        <v>330000</v>
      </c>
      <c r="D115" s="137">
        <v>345959.14</v>
      </c>
      <c r="E115" s="206">
        <f t="shared" si="8"/>
        <v>15959.140000000014</v>
      </c>
    </row>
    <row r="117" spans="1:5" ht="13.5" thickBot="1" x14ac:dyDescent="0.25"/>
    <row r="118" spans="1:5" ht="13.5" thickBot="1" x14ac:dyDescent="0.25">
      <c r="A118" s="141" t="s">
        <v>1</v>
      </c>
      <c r="B118" s="118" t="s">
        <v>384</v>
      </c>
    </row>
    <row r="119" spans="1:5" ht="13.5" thickBot="1" x14ac:dyDescent="0.25">
      <c r="A119" s="141" t="s">
        <v>0</v>
      </c>
      <c r="B119" s="118" t="s">
        <v>17</v>
      </c>
    </row>
    <row r="120" spans="1:5" ht="13.5" thickBot="1" x14ac:dyDescent="0.25"/>
    <row r="121" spans="1:5" ht="15" customHeight="1" thickBot="1" x14ac:dyDescent="0.25">
      <c r="A121" s="125" t="s">
        <v>31</v>
      </c>
      <c r="B121" s="125" t="s">
        <v>96</v>
      </c>
      <c r="C121" s="126"/>
      <c r="D121" s="128"/>
      <c r="E121" s="224" t="s">
        <v>435</v>
      </c>
    </row>
    <row r="122" spans="1:5" ht="13.5" thickBot="1" x14ac:dyDescent="0.25">
      <c r="A122" s="125" t="s">
        <v>95</v>
      </c>
      <c r="B122" s="126" t="s">
        <v>423</v>
      </c>
      <c r="C122" s="127" t="s">
        <v>422</v>
      </c>
      <c r="D122" s="127" t="s">
        <v>434</v>
      </c>
      <c r="E122" s="225"/>
    </row>
    <row r="123" spans="1:5" x14ac:dyDescent="0.2">
      <c r="A123" s="133" t="s">
        <v>6</v>
      </c>
      <c r="B123" s="119">
        <v>6768592.2400000002</v>
      </c>
      <c r="C123" s="120">
        <v>6888000</v>
      </c>
      <c r="D123" s="121">
        <v>6720399.4299999997</v>
      </c>
      <c r="E123" s="115">
        <f t="shared" ref="E123:E128" si="9">D123-C123</f>
        <v>-167600.5700000003</v>
      </c>
    </row>
    <row r="124" spans="1:5" x14ac:dyDescent="0.2">
      <c r="A124" s="133" t="s">
        <v>7</v>
      </c>
      <c r="B124" s="122">
        <v>-1133597</v>
      </c>
      <c r="C124" s="139">
        <v>-1343000</v>
      </c>
      <c r="D124" s="115">
        <v>-1270545</v>
      </c>
      <c r="E124" s="115">
        <f t="shared" si="9"/>
        <v>72455</v>
      </c>
    </row>
    <row r="125" spans="1:5" x14ac:dyDescent="0.2">
      <c r="A125" s="134" t="s">
        <v>26</v>
      </c>
      <c r="B125" s="123">
        <v>5634995.2400000002</v>
      </c>
      <c r="C125" s="140">
        <v>5545000</v>
      </c>
      <c r="D125" s="116">
        <v>5449854.4299999997</v>
      </c>
      <c r="E125" s="205">
        <f t="shared" si="9"/>
        <v>-95145.570000000298</v>
      </c>
    </row>
    <row r="126" spans="1:5" x14ac:dyDescent="0.2">
      <c r="A126" s="133" t="s">
        <v>8</v>
      </c>
      <c r="B126" s="122">
        <v>21751</v>
      </c>
      <c r="C126" s="139">
        <v>21200</v>
      </c>
      <c r="D126" s="115">
        <v>21142</v>
      </c>
      <c r="E126" s="115">
        <f t="shared" si="9"/>
        <v>-58</v>
      </c>
    </row>
    <row r="127" spans="1:5" x14ac:dyDescent="0.2">
      <c r="A127" s="133" t="s">
        <v>424</v>
      </c>
      <c r="B127" s="122">
        <v>259.06832973196634</v>
      </c>
      <c r="C127" s="139">
        <v>261.55660377358492</v>
      </c>
      <c r="D127" s="115">
        <v>257.77383549333081</v>
      </c>
      <c r="E127" s="115">
        <f t="shared" si="9"/>
        <v>-3.7827682802541176</v>
      </c>
    </row>
    <row r="128" spans="1:5" ht="13.5" thickBot="1" x14ac:dyDescent="0.25">
      <c r="A128" s="138" t="s">
        <v>27</v>
      </c>
      <c r="B128" s="135">
        <v>1439000</v>
      </c>
      <c r="C128" s="136">
        <v>1487000</v>
      </c>
      <c r="D128" s="137">
        <v>1561417.31</v>
      </c>
      <c r="E128" s="206">
        <f t="shared" si="9"/>
        <v>74417.310000000056</v>
      </c>
    </row>
    <row r="130" spans="1:5" ht="13.5" thickBot="1" x14ac:dyDescent="0.25"/>
    <row r="131" spans="1:5" ht="13.5" thickBot="1" x14ac:dyDescent="0.25">
      <c r="A131" s="141" t="s">
        <v>1</v>
      </c>
      <c r="B131" s="118" t="s">
        <v>384</v>
      </c>
    </row>
    <row r="132" spans="1:5" ht="13.5" thickBot="1" x14ac:dyDescent="0.25">
      <c r="A132" s="141" t="s">
        <v>0</v>
      </c>
      <c r="B132" s="118" t="s">
        <v>18</v>
      </c>
    </row>
    <row r="133" spans="1:5" ht="13.5" thickBot="1" x14ac:dyDescent="0.25"/>
    <row r="134" spans="1:5" ht="15" customHeight="1" thickBot="1" x14ac:dyDescent="0.25">
      <c r="A134" s="125" t="s">
        <v>31</v>
      </c>
      <c r="B134" s="125" t="s">
        <v>96</v>
      </c>
      <c r="C134" s="126"/>
      <c r="D134" s="128"/>
      <c r="E134" s="224" t="s">
        <v>435</v>
      </c>
    </row>
    <row r="135" spans="1:5" ht="13.5" thickBot="1" x14ac:dyDescent="0.25">
      <c r="A135" s="125" t="s">
        <v>95</v>
      </c>
      <c r="B135" s="126" t="s">
        <v>423</v>
      </c>
      <c r="C135" s="127" t="s">
        <v>422</v>
      </c>
      <c r="D135" s="127" t="s">
        <v>434</v>
      </c>
      <c r="E135" s="225"/>
    </row>
    <row r="136" spans="1:5" x14ac:dyDescent="0.2">
      <c r="A136" s="133" t="s">
        <v>6</v>
      </c>
      <c r="B136" s="119">
        <v>3208096.07</v>
      </c>
      <c r="C136" s="120">
        <v>3555000</v>
      </c>
      <c r="D136" s="121">
        <v>3301446.67</v>
      </c>
      <c r="E136" s="115">
        <f t="shared" ref="E136:E141" si="10">D136-C136</f>
        <v>-253553.33000000007</v>
      </c>
    </row>
    <row r="137" spans="1:5" x14ac:dyDescent="0.2">
      <c r="A137" s="133" t="s">
        <v>7</v>
      </c>
      <c r="B137" s="122">
        <v>-496016</v>
      </c>
      <c r="C137" s="139">
        <v>-646000</v>
      </c>
      <c r="D137" s="115">
        <v>-526375</v>
      </c>
      <c r="E137" s="115">
        <f t="shared" si="10"/>
        <v>119625</v>
      </c>
    </row>
    <row r="138" spans="1:5" x14ac:dyDescent="0.2">
      <c r="A138" s="134" t="s">
        <v>26</v>
      </c>
      <c r="B138" s="123">
        <v>2712080.07</v>
      </c>
      <c r="C138" s="140">
        <v>2909000</v>
      </c>
      <c r="D138" s="116">
        <v>2775071.67</v>
      </c>
      <c r="E138" s="205">
        <f t="shared" si="10"/>
        <v>-133928.33000000007</v>
      </c>
    </row>
    <row r="139" spans="1:5" x14ac:dyDescent="0.2">
      <c r="A139" s="133" t="s">
        <v>8</v>
      </c>
      <c r="B139" s="122">
        <v>6515</v>
      </c>
      <c r="C139" s="139">
        <v>7400</v>
      </c>
      <c r="D139" s="115">
        <v>6076</v>
      </c>
      <c r="E139" s="115">
        <f t="shared" si="10"/>
        <v>-1324</v>
      </c>
    </row>
    <row r="140" spans="1:5" x14ac:dyDescent="0.2">
      <c r="A140" s="133" t="s">
        <v>424</v>
      </c>
      <c r="B140" s="122">
        <v>416.2824359171143</v>
      </c>
      <c r="C140" s="139">
        <v>393.10810810810813</v>
      </c>
      <c r="D140" s="115">
        <v>456.72673963133639</v>
      </c>
      <c r="E140" s="115">
        <f t="shared" si="10"/>
        <v>63.61863152322826</v>
      </c>
    </row>
    <row r="141" spans="1:5" ht="13.5" thickBot="1" x14ac:dyDescent="0.25">
      <c r="A141" s="138" t="s">
        <v>27</v>
      </c>
      <c r="B141" s="135">
        <v>437000</v>
      </c>
      <c r="C141" s="136">
        <v>519000</v>
      </c>
      <c r="D141" s="137">
        <v>540386.79</v>
      </c>
      <c r="E141" s="206">
        <f t="shared" si="10"/>
        <v>21386.790000000037</v>
      </c>
    </row>
    <row r="143" spans="1:5" ht="13.5" thickBot="1" x14ac:dyDescent="0.25"/>
    <row r="144" spans="1:5" ht="13.5" thickBot="1" x14ac:dyDescent="0.25">
      <c r="A144" s="141" t="s">
        <v>1</v>
      </c>
      <c r="B144" s="118" t="s">
        <v>384</v>
      </c>
    </row>
    <row r="145" spans="1:5" ht="13.5" thickBot="1" x14ac:dyDescent="0.25">
      <c r="A145" s="141" t="s">
        <v>0</v>
      </c>
      <c r="B145" s="118" t="s">
        <v>19</v>
      </c>
    </row>
    <row r="146" spans="1:5" ht="13.5" thickBot="1" x14ac:dyDescent="0.25"/>
    <row r="147" spans="1:5" ht="15" customHeight="1" thickBot="1" x14ac:dyDescent="0.25">
      <c r="A147" s="125" t="s">
        <v>31</v>
      </c>
      <c r="B147" s="125" t="s">
        <v>96</v>
      </c>
      <c r="C147" s="126"/>
      <c r="D147" s="128"/>
      <c r="E147" s="224" t="s">
        <v>435</v>
      </c>
    </row>
    <row r="148" spans="1:5" ht="13.5" thickBot="1" x14ac:dyDescent="0.25">
      <c r="A148" s="125" t="s">
        <v>95</v>
      </c>
      <c r="B148" s="126" t="s">
        <v>423</v>
      </c>
      <c r="C148" s="127" t="s">
        <v>422</v>
      </c>
      <c r="D148" s="127" t="s">
        <v>434</v>
      </c>
      <c r="E148" s="225"/>
    </row>
    <row r="149" spans="1:5" x14ac:dyDescent="0.2">
      <c r="A149" s="133" t="s">
        <v>6</v>
      </c>
      <c r="B149" s="119">
        <v>4689613.01</v>
      </c>
      <c r="C149" s="120">
        <v>5035000</v>
      </c>
      <c r="D149" s="121">
        <v>4546097.26</v>
      </c>
      <c r="E149" s="115">
        <f t="shared" ref="E149:E154" si="11">D149-C149</f>
        <v>-488902.74000000022</v>
      </c>
    </row>
    <row r="150" spans="1:5" x14ac:dyDescent="0.2">
      <c r="A150" s="133" t="s">
        <v>7</v>
      </c>
      <c r="B150" s="122">
        <v>-779901</v>
      </c>
      <c r="C150" s="139">
        <v>-1002000</v>
      </c>
      <c r="D150" s="115">
        <v>-824690</v>
      </c>
      <c r="E150" s="115">
        <f t="shared" si="11"/>
        <v>177310</v>
      </c>
    </row>
    <row r="151" spans="1:5" x14ac:dyDescent="0.2">
      <c r="A151" s="134" t="s">
        <v>26</v>
      </c>
      <c r="B151" s="123">
        <v>3909712.01</v>
      </c>
      <c r="C151" s="140">
        <v>4033000</v>
      </c>
      <c r="D151" s="116">
        <v>3721407.26</v>
      </c>
      <c r="E151" s="205">
        <f t="shared" si="11"/>
        <v>-311592.74000000022</v>
      </c>
    </row>
    <row r="152" spans="1:5" x14ac:dyDescent="0.2">
      <c r="A152" s="133" t="s">
        <v>8</v>
      </c>
      <c r="B152" s="122">
        <v>13276</v>
      </c>
      <c r="C152" s="139">
        <v>14200</v>
      </c>
      <c r="D152" s="115">
        <v>12583</v>
      </c>
      <c r="E152" s="115">
        <f t="shared" si="11"/>
        <v>-1617</v>
      </c>
    </row>
    <row r="153" spans="1:5" x14ac:dyDescent="0.2">
      <c r="A153" s="133" t="s">
        <v>424</v>
      </c>
      <c r="B153" s="122">
        <v>294.49472808074722</v>
      </c>
      <c r="C153" s="139">
        <v>284.01408450704224</v>
      </c>
      <c r="D153" s="115">
        <v>295.7488087101645</v>
      </c>
      <c r="E153" s="115">
        <f t="shared" si="11"/>
        <v>11.734724203122255</v>
      </c>
    </row>
    <row r="154" spans="1:5" ht="13.5" thickBot="1" x14ac:dyDescent="0.25">
      <c r="A154" s="138" t="s">
        <v>27</v>
      </c>
      <c r="B154" s="135">
        <v>987000</v>
      </c>
      <c r="C154" s="136">
        <v>996000</v>
      </c>
      <c r="D154" s="137">
        <v>1040290.65</v>
      </c>
      <c r="E154" s="206">
        <f t="shared" si="11"/>
        <v>44290.650000000023</v>
      </c>
    </row>
    <row r="156" spans="1:5" ht="13.5" thickBot="1" x14ac:dyDescent="0.25"/>
    <row r="157" spans="1:5" ht="13.5" thickBot="1" x14ac:dyDescent="0.25">
      <c r="A157" s="141" t="s">
        <v>1</v>
      </c>
      <c r="B157" s="118" t="s">
        <v>384</v>
      </c>
    </row>
    <row r="158" spans="1:5" ht="13.5" thickBot="1" x14ac:dyDescent="0.25">
      <c r="A158" s="141" t="s">
        <v>0</v>
      </c>
      <c r="B158" s="118" t="s">
        <v>20</v>
      </c>
    </row>
    <row r="159" spans="1:5" ht="13.5" thickBot="1" x14ac:dyDescent="0.25"/>
    <row r="160" spans="1:5" ht="15" customHeight="1" thickBot="1" x14ac:dyDescent="0.25">
      <c r="A160" s="125" t="s">
        <v>31</v>
      </c>
      <c r="B160" s="125" t="s">
        <v>96</v>
      </c>
      <c r="C160" s="126"/>
      <c r="D160" s="128"/>
      <c r="E160" s="224" t="s">
        <v>435</v>
      </c>
    </row>
    <row r="161" spans="1:5" ht="13.5" thickBot="1" x14ac:dyDescent="0.25">
      <c r="A161" s="125" t="s">
        <v>95</v>
      </c>
      <c r="B161" s="126" t="s">
        <v>423</v>
      </c>
      <c r="C161" s="127" t="s">
        <v>422</v>
      </c>
      <c r="D161" s="127" t="s">
        <v>434</v>
      </c>
      <c r="E161" s="225"/>
    </row>
    <row r="162" spans="1:5" x14ac:dyDescent="0.2">
      <c r="A162" s="133" t="s">
        <v>6</v>
      </c>
      <c r="B162" s="119">
        <v>2697366.91</v>
      </c>
      <c r="C162" s="120">
        <v>2891000</v>
      </c>
      <c r="D162" s="121">
        <v>2529317.5299999998</v>
      </c>
      <c r="E162" s="115">
        <f t="shared" ref="E162:E167" si="12">D162-C162</f>
        <v>-361682.4700000002</v>
      </c>
    </row>
    <row r="163" spans="1:5" x14ac:dyDescent="0.2">
      <c r="A163" s="133" t="s">
        <v>7</v>
      </c>
      <c r="B163" s="122">
        <v>-440012</v>
      </c>
      <c r="C163" s="139">
        <v>-518000</v>
      </c>
      <c r="D163" s="115">
        <v>-475797.84</v>
      </c>
      <c r="E163" s="115">
        <f t="shared" si="12"/>
        <v>42202.159999999974</v>
      </c>
    </row>
    <row r="164" spans="1:5" x14ac:dyDescent="0.2">
      <c r="A164" s="134" t="s">
        <v>26</v>
      </c>
      <c r="B164" s="123">
        <v>2257354.91</v>
      </c>
      <c r="C164" s="140">
        <v>2373000</v>
      </c>
      <c r="D164" s="116">
        <v>2053519.6899999997</v>
      </c>
      <c r="E164" s="205">
        <f t="shared" si="12"/>
        <v>-319480.31000000029</v>
      </c>
    </row>
    <row r="165" spans="1:5" x14ac:dyDescent="0.2">
      <c r="A165" s="133" t="s">
        <v>8</v>
      </c>
      <c r="B165" s="122">
        <v>7792</v>
      </c>
      <c r="C165" s="139">
        <v>8000</v>
      </c>
      <c r="D165" s="115">
        <v>7342</v>
      </c>
      <c r="E165" s="115">
        <f t="shared" si="12"/>
        <v>-658</v>
      </c>
    </row>
    <row r="166" spans="1:5" x14ac:dyDescent="0.2">
      <c r="A166" s="133" t="s">
        <v>424</v>
      </c>
      <c r="B166" s="122">
        <v>289.70160549281314</v>
      </c>
      <c r="C166" s="139">
        <v>296.625</v>
      </c>
      <c r="D166" s="115">
        <v>279.69486379733041</v>
      </c>
      <c r="E166" s="115">
        <f t="shared" si="12"/>
        <v>-16.930136202669587</v>
      </c>
    </row>
    <row r="167" spans="1:5" ht="13.5" thickBot="1" x14ac:dyDescent="0.25">
      <c r="A167" s="138" t="s">
        <v>27</v>
      </c>
      <c r="B167" s="135">
        <v>647000</v>
      </c>
      <c r="C167" s="136">
        <v>561000</v>
      </c>
      <c r="D167" s="137">
        <v>586842.96</v>
      </c>
      <c r="E167" s="206">
        <f t="shared" si="12"/>
        <v>25842.959999999963</v>
      </c>
    </row>
    <row r="169" spans="1:5" ht="13.5" thickBot="1" x14ac:dyDescent="0.25"/>
    <row r="170" spans="1:5" ht="13.5" thickBot="1" x14ac:dyDescent="0.25">
      <c r="A170" s="141" t="s">
        <v>1</v>
      </c>
      <c r="B170" s="118" t="s">
        <v>384</v>
      </c>
    </row>
    <row r="171" spans="1:5" ht="13.5" thickBot="1" x14ac:dyDescent="0.25">
      <c r="A171" s="141" t="s">
        <v>0</v>
      </c>
      <c r="B171" s="118" t="s">
        <v>21</v>
      </c>
    </row>
    <row r="172" spans="1:5" ht="13.5" thickBot="1" x14ac:dyDescent="0.25"/>
    <row r="173" spans="1:5" ht="15" customHeight="1" thickBot="1" x14ac:dyDescent="0.25">
      <c r="A173" s="125" t="s">
        <v>31</v>
      </c>
      <c r="B173" s="125" t="s">
        <v>96</v>
      </c>
      <c r="C173" s="126"/>
      <c r="D173" s="128"/>
      <c r="E173" s="224" t="s">
        <v>435</v>
      </c>
    </row>
    <row r="174" spans="1:5" ht="13.5" thickBot="1" x14ac:dyDescent="0.25">
      <c r="A174" s="125" t="s">
        <v>95</v>
      </c>
      <c r="B174" s="126" t="s">
        <v>423</v>
      </c>
      <c r="C174" s="127" t="s">
        <v>422</v>
      </c>
      <c r="D174" s="127" t="s">
        <v>434</v>
      </c>
      <c r="E174" s="225"/>
    </row>
    <row r="175" spans="1:5" x14ac:dyDescent="0.2">
      <c r="A175" s="133" t="s">
        <v>6</v>
      </c>
      <c r="B175" s="119">
        <v>2996223.22</v>
      </c>
      <c r="C175" s="120">
        <v>3757000</v>
      </c>
      <c r="D175" s="121">
        <v>2682703.1799999997</v>
      </c>
      <c r="E175" s="115">
        <f t="shared" ref="E175:E180" si="13">D175-C175</f>
        <v>-1074296.8200000003</v>
      </c>
    </row>
    <row r="176" spans="1:5" x14ac:dyDescent="0.2">
      <c r="A176" s="133" t="s">
        <v>7</v>
      </c>
      <c r="B176" s="122">
        <v>-481918</v>
      </c>
      <c r="C176" s="139">
        <v>-695000</v>
      </c>
      <c r="D176" s="115">
        <v>-474405.3</v>
      </c>
      <c r="E176" s="115">
        <f t="shared" si="13"/>
        <v>220594.7</v>
      </c>
    </row>
    <row r="177" spans="1:5" x14ac:dyDescent="0.2">
      <c r="A177" s="134" t="s">
        <v>26</v>
      </c>
      <c r="B177" s="123">
        <v>2514305.2200000002</v>
      </c>
      <c r="C177" s="140">
        <v>3062000</v>
      </c>
      <c r="D177" s="116">
        <v>2208297.88</v>
      </c>
      <c r="E177" s="205">
        <f t="shared" si="13"/>
        <v>-853702.12000000011</v>
      </c>
    </row>
    <row r="178" spans="1:5" x14ac:dyDescent="0.2">
      <c r="A178" s="133" t="s">
        <v>8</v>
      </c>
      <c r="B178" s="122">
        <v>7088</v>
      </c>
      <c r="C178" s="139">
        <v>8300</v>
      </c>
      <c r="D178" s="115">
        <v>5857</v>
      </c>
      <c r="E178" s="115">
        <f t="shared" si="13"/>
        <v>-2443</v>
      </c>
    </row>
    <row r="179" spans="1:5" x14ac:dyDescent="0.2">
      <c r="A179" s="133" t="s">
        <v>424</v>
      </c>
      <c r="B179" s="122">
        <v>354.72703442437927</v>
      </c>
      <c r="C179" s="139">
        <v>368.91566265060243</v>
      </c>
      <c r="D179" s="115">
        <v>377.03566330886116</v>
      </c>
      <c r="E179" s="115">
        <f t="shared" si="13"/>
        <v>8.1200006582587321</v>
      </c>
    </row>
    <row r="180" spans="1:5" ht="13.5" thickBot="1" x14ac:dyDescent="0.25">
      <c r="A180" s="138" t="s">
        <v>27</v>
      </c>
      <c r="B180" s="135">
        <v>518000</v>
      </c>
      <c r="C180" s="136">
        <v>582000</v>
      </c>
      <c r="D180" s="137">
        <v>602615.93999999994</v>
      </c>
      <c r="E180" s="206">
        <f t="shared" si="13"/>
        <v>20615.939999999944</v>
      </c>
    </row>
    <row r="182" spans="1:5" ht="13.5" thickBot="1" x14ac:dyDescent="0.25"/>
    <row r="183" spans="1:5" ht="13.5" thickBot="1" x14ac:dyDescent="0.25">
      <c r="A183" s="141" t="s">
        <v>1</v>
      </c>
      <c r="B183" s="118" t="s">
        <v>384</v>
      </c>
    </row>
    <row r="184" spans="1:5" ht="13.5" thickBot="1" x14ac:dyDescent="0.25">
      <c r="A184" s="141" t="s">
        <v>0</v>
      </c>
      <c r="B184" s="118" t="s">
        <v>22</v>
      </c>
    </row>
    <row r="185" spans="1:5" ht="13.5" thickBot="1" x14ac:dyDescent="0.25"/>
    <row r="186" spans="1:5" ht="15" customHeight="1" thickBot="1" x14ac:dyDescent="0.25">
      <c r="A186" s="125" t="s">
        <v>31</v>
      </c>
      <c r="B186" s="125" t="s">
        <v>96</v>
      </c>
      <c r="C186" s="126"/>
      <c r="D186" s="128"/>
      <c r="E186" s="224" t="s">
        <v>435</v>
      </c>
    </row>
    <row r="187" spans="1:5" ht="13.5" thickBot="1" x14ac:dyDescent="0.25">
      <c r="A187" s="125" t="s">
        <v>95</v>
      </c>
      <c r="B187" s="126" t="s">
        <v>423</v>
      </c>
      <c r="C187" s="127" t="s">
        <v>422</v>
      </c>
      <c r="D187" s="127" t="s">
        <v>434</v>
      </c>
      <c r="E187" s="225"/>
    </row>
    <row r="188" spans="1:5" x14ac:dyDescent="0.2">
      <c r="A188" s="133" t="s">
        <v>6</v>
      </c>
      <c r="B188" s="119">
        <v>1404636.46</v>
      </c>
      <c r="C188" s="120">
        <v>1552000</v>
      </c>
      <c r="D188" s="121">
        <v>1503191.13</v>
      </c>
      <c r="E188" s="115">
        <f t="shared" ref="E188:E193" si="14">D188-C188</f>
        <v>-48808.870000000112</v>
      </c>
    </row>
    <row r="189" spans="1:5" x14ac:dyDescent="0.2">
      <c r="A189" s="133" t="s">
        <v>7</v>
      </c>
      <c r="B189" s="122">
        <v>-224986</v>
      </c>
      <c r="C189" s="139">
        <v>-272000</v>
      </c>
      <c r="D189" s="115">
        <v>-241710</v>
      </c>
      <c r="E189" s="115">
        <f t="shared" si="14"/>
        <v>30290</v>
      </c>
    </row>
    <row r="190" spans="1:5" x14ac:dyDescent="0.2">
      <c r="A190" s="134" t="s">
        <v>26</v>
      </c>
      <c r="B190" s="123">
        <v>1179650.46</v>
      </c>
      <c r="C190" s="140">
        <v>1280000</v>
      </c>
      <c r="D190" s="116">
        <v>1261481.1299999999</v>
      </c>
      <c r="E190" s="205">
        <f t="shared" si="14"/>
        <v>-18518.870000000112</v>
      </c>
    </row>
    <row r="191" spans="1:5" x14ac:dyDescent="0.2">
      <c r="A191" s="133" t="s">
        <v>8</v>
      </c>
      <c r="B191" s="122">
        <v>3256</v>
      </c>
      <c r="C191" s="139">
        <v>3400</v>
      </c>
      <c r="D191" s="115">
        <v>2801</v>
      </c>
      <c r="E191" s="115">
        <f t="shared" si="14"/>
        <v>-599</v>
      </c>
    </row>
    <row r="192" spans="1:5" x14ac:dyDescent="0.2">
      <c r="A192" s="133" t="s">
        <v>424</v>
      </c>
      <c r="B192" s="122">
        <v>362.30050982800981</v>
      </c>
      <c r="C192" s="139">
        <v>376.47058823529414</v>
      </c>
      <c r="D192" s="115">
        <v>450.36812923955728</v>
      </c>
      <c r="E192" s="115">
        <f t="shared" si="14"/>
        <v>73.897541004263132</v>
      </c>
    </row>
    <row r="193" spans="1:5" ht="13.5" thickBot="1" x14ac:dyDescent="0.25">
      <c r="A193" s="138" t="s">
        <v>27</v>
      </c>
      <c r="B193" s="135">
        <v>210000</v>
      </c>
      <c r="C193" s="136">
        <v>239000</v>
      </c>
      <c r="D193" s="137">
        <v>248859.18</v>
      </c>
      <c r="E193" s="206">
        <f t="shared" si="14"/>
        <v>9859.179999999993</v>
      </c>
    </row>
    <row r="195" spans="1:5" ht="13.5" thickBot="1" x14ac:dyDescent="0.25"/>
    <row r="196" spans="1:5" ht="13.5" thickBot="1" x14ac:dyDescent="0.25">
      <c r="A196" s="141" t="s">
        <v>1</v>
      </c>
      <c r="B196" s="118" t="s">
        <v>384</v>
      </c>
    </row>
    <row r="197" spans="1:5" ht="13.5" thickBot="1" x14ac:dyDescent="0.25">
      <c r="A197" s="141" t="s">
        <v>0</v>
      </c>
      <c r="B197" s="118" t="s">
        <v>23</v>
      </c>
    </row>
    <row r="198" spans="1:5" ht="13.5" thickBot="1" x14ac:dyDescent="0.25"/>
    <row r="199" spans="1:5" ht="15" customHeight="1" thickBot="1" x14ac:dyDescent="0.25">
      <c r="A199" s="125" t="s">
        <v>31</v>
      </c>
      <c r="B199" s="125" t="s">
        <v>96</v>
      </c>
      <c r="C199" s="126"/>
      <c r="D199" s="128"/>
      <c r="E199" s="224" t="s">
        <v>435</v>
      </c>
    </row>
    <row r="200" spans="1:5" ht="13.5" thickBot="1" x14ac:dyDescent="0.25">
      <c r="A200" s="125" t="s">
        <v>95</v>
      </c>
      <c r="B200" s="126" t="s">
        <v>423</v>
      </c>
      <c r="C200" s="127" t="s">
        <v>422</v>
      </c>
      <c r="D200" s="127" t="s">
        <v>434</v>
      </c>
      <c r="E200" s="225"/>
    </row>
    <row r="201" spans="1:5" x14ac:dyDescent="0.2">
      <c r="A201" s="133" t="s">
        <v>6</v>
      </c>
      <c r="B201" s="119">
        <v>2375508.58</v>
      </c>
      <c r="C201" s="120">
        <v>2671000</v>
      </c>
      <c r="D201" s="121">
        <v>1996115.2200000002</v>
      </c>
      <c r="E201" s="115">
        <f t="shared" ref="E201:E206" si="15">D201-C201</f>
        <v>-674884.7799999998</v>
      </c>
    </row>
    <row r="202" spans="1:5" x14ac:dyDescent="0.2">
      <c r="A202" s="133" t="s">
        <v>7</v>
      </c>
      <c r="B202" s="122">
        <v>-377511</v>
      </c>
      <c r="C202" s="139">
        <v>-479000</v>
      </c>
      <c r="D202" s="115">
        <v>-345130</v>
      </c>
      <c r="E202" s="115">
        <f t="shared" si="15"/>
        <v>133870</v>
      </c>
    </row>
    <row r="203" spans="1:5" x14ac:dyDescent="0.2">
      <c r="A203" s="134" t="s">
        <v>26</v>
      </c>
      <c r="B203" s="123">
        <v>1997997.58</v>
      </c>
      <c r="C203" s="140">
        <v>2192000</v>
      </c>
      <c r="D203" s="116">
        <v>1650985.2200000002</v>
      </c>
      <c r="E203" s="205">
        <f t="shared" si="15"/>
        <v>-541014.7799999998</v>
      </c>
    </row>
    <row r="204" spans="1:5" x14ac:dyDescent="0.2">
      <c r="A204" s="133" t="s">
        <v>8</v>
      </c>
      <c r="B204" s="122">
        <v>5076</v>
      </c>
      <c r="C204" s="139">
        <v>5400</v>
      </c>
      <c r="D204" s="115">
        <v>4484</v>
      </c>
      <c r="E204" s="115">
        <f t="shared" si="15"/>
        <v>-916</v>
      </c>
    </row>
    <row r="205" spans="1:5" x14ac:dyDescent="0.2">
      <c r="A205" s="133" t="s">
        <v>424</v>
      </c>
      <c r="B205" s="122">
        <v>393.61654452324666</v>
      </c>
      <c r="C205" s="139">
        <v>405.92592592592592</v>
      </c>
      <c r="D205" s="115">
        <v>368.1947413024086</v>
      </c>
      <c r="E205" s="115">
        <f t="shared" si="15"/>
        <v>-37.731184623517322</v>
      </c>
    </row>
    <row r="206" spans="1:5" ht="13.5" thickBot="1" x14ac:dyDescent="0.25">
      <c r="A206" s="138" t="s">
        <v>27</v>
      </c>
      <c r="B206" s="135">
        <v>356000</v>
      </c>
      <c r="C206" s="136">
        <v>379000</v>
      </c>
      <c r="D206" s="137">
        <v>394783.14</v>
      </c>
      <c r="E206" s="206">
        <f t="shared" si="15"/>
        <v>15783.140000000014</v>
      </c>
    </row>
    <row r="208" spans="1:5" ht="13.5" thickBot="1" x14ac:dyDescent="0.25"/>
    <row r="209" spans="1:5" ht="13.5" thickBot="1" x14ac:dyDescent="0.25">
      <c r="A209" s="141" t="s">
        <v>1</v>
      </c>
      <c r="B209" s="118" t="s">
        <v>384</v>
      </c>
    </row>
    <row r="210" spans="1:5" ht="13.5" thickBot="1" x14ac:dyDescent="0.25">
      <c r="A210" s="141" t="s">
        <v>0</v>
      </c>
      <c r="B210" s="118" t="s">
        <v>24</v>
      </c>
    </row>
    <row r="211" spans="1:5" ht="13.5" thickBot="1" x14ac:dyDescent="0.25"/>
    <row r="212" spans="1:5" ht="15" customHeight="1" thickBot="1" x14ac:dyDescent="0.25">
      <c r="A212" s="125" t="s">
        <v>31</v>
      </c>
      <c r="B212" s="125" t="s">
        <v>96</v>
      </c>
      <c r="C212" s="126"/>
      <c r="D212" s="128"/>
      <c r="E212" s="224" t="s">
        <v>435</v>
      </c>
    </row>
    <row r="213" spans="1:5" ht="13.5" thickBot="1" x14ac:dyDescent="0.25">
      <c r="A213" s="125" t="s">
        <v>95</v>
      </c>
      <c r="B213" s="126" t="s">
        <v>423</v>
      </c>
      <c r="C213" s="127" t="s">
        <v>422</v>
      </c>
      <c r="D213" s="127" t="s">
        <v>434</v>
      </c>
      <c r="E213" s="225"/>
    </row>
    <row r="214" spans="1:5" x14ac:dyDescent="0.2">
      <c r="A214" s="133" t="s">
        <v>6</v>
      </c>
      <c r="B214" s="119">
        <v>7063431.6299999999</v>
      </c>
      <c r="C214" s="120">
        <v>8242000</v>
      </c>
      <c r="D214" s="121">
        <v>6922993.6100000003</v>
      </c>
      <c r="E214" s="115">
        <f t="shared" ref="E214:E219" si="16">D214-C214</f>
        <v>-1319006.3899999997</v>
      </c>
    </row>
    <row r="215" spans="1:5" x14ac:dyDescent="0.2">
      <c r="A215" s="133" t="s">
        <v>7</v>
      </c>
      <c r="B215" s="122">
        <v>-1128430</v>
      </c>
      <c r="C215" s="139">
        <v>-1425000</v>
      </c>
      <c r="D215" s="115">
        <v>-1263992</v>
      </c>
      <c r="E215" s="115">
        <f t="shared" si="16"/>
        <v>161008</v>
      </c>
    </row>
    <row r="216" spans="1:5" x14ac:dyDescent="0.2">
      <c r="A216" s="134" t="s">
        <v>26</v>
      </c>
      <c r="B216" s="123">
        <v>5935001.6299999999</v>
      </c>
      <c r="C216" s="140">
        <v>6817000</v>
      </c>
      <c r="D216" s="116">
        <v>5659001.6100000003</v>
      </c>
      <c r="E216" s="205">
        <f t="shared" si="16"/>
        <v>-1157998.3899999997</v>
      </c>
    </row>
    <row r="217" spans="1:5" x14ac:dyDescent="0.2">
      <c r="A217" s="133" t="s">
        <v>8</v>
      </c>
      <c r="B217" s="122">
        <v>17718</v>
      </c>
      <c r="C217" s="139">
        <v>18200</v>
      </c>
      <c r="D217" s="115">
        <v>17584</v>
      </c>
      <c r="E217" s="115">
        <f t="shared" si="16"/>
        <v>-616</v>
      </c>
    </row>
    <row r="218" spans="1:5" x14ac:dyDescent="0.2">
      <c r="A218" s="133" t="s">
        <v>424</v>
      </c>
      <c r="B218" s="122">
        <v>334.97017891409865</v>
      </c>
      <c r="C218" s="139">
        <v>374.56043956043953</v>
      </c>
      <c r="D218" s="115">
        <v>321.82675216105554</v>
      </c>
      <c r="E218" s="115">
        <f t="shared" si="16"/>
        <v>-52.733687399383996</v>
      </c>
    </row>
    <row r="219" spans="1:5" ht="13.5" thickBot="1" x14ac:dyDescent="0.25">
      <c r="A219" s="138" t="s">
        <v>27</v>
      </c>
      <c r="B219" s="135">
        <v>1084000</v>
      </c>
      <c r="C219" s="136">
        <v>1277000</v>
      </c>
      <c r="D219" s="137">
        <v>1338893.57</v>
      </c>
      <c r="E219" s="206">
        <f t="shared" si="16"/>
        <v>61893.570000000065</v>
      </c>
    </row>
    <row r="221" spans="1:5" ht="13.5" thickBot="1" x14ac:dyDescent="0.25"/>
    <row r="222" spans="1:5" ht="13.5" thickBot="1" x14ac:dyDescent="0.25">
      <c r="A222" s="141" t="s">
        <v>1</v>
      </c>
      <c r="B222" s="118" t="s">
        <v>384</v>
      </c>
    </row>
    <row r="223" spans="1:5" ht="13.5" thickBot="1" x14ac:dyDescent="0.25">
      <c r="A223" s="141" t="s">
        <v>0</v>
      </c>
      <c r="B223" s="118" t="s">
        <v>25</v>
      </c>
    </row>
    <row r="224" spans="1:5" ht="13.5" thickBot="1" x14ac:dyDescent="0.25"/>
    <row r="225" spans="1:5" ht="15" customHeight="1" thickBot="1" x14ac:dyDescent="0.25">
      <c r="A225" s="125" t="s">
        <v>31</v>
      </c>
      <c r="B225" s="125" t="s">
        <v>96</v>
      </c>
      <c r="C225" s="126"/>
      <c r="D225" s="128"/>
      <c r="E225" s="224" t="s">
        <v>435</v>
      </c>
    </row>
    <row r="226" spans="1:5" ht="13.5" thickBot="1" x14ac:dyDescent="0.25">
      <c r="A226" s="125" t="s">
        <v>95</v>
      </c>
      <c r="B226" s="126" t="s">
        <v>423</v>
      </c>
      <c r="C226" s="127" t="s">
        <v>422</v>
      </c>
      <c r="D226" s="127" t="s">
        <v>434</v>
      </c>
      <c r="E226" s="225"/>
    </row>
    <row r="227" spans="1:5" x14ac:dyDescent="0.2">
      <c r="A227" s="133" t="s">
        <v>6</v>
      </c>
      <c r="B227" s="119">
        <v>26667191.91</v>
      </c>
      <c r="C227" s="120">
        <v>28613000</v>
      </c>
      <c r="D227" s="121">
        <v>28400515.16</v>
      </c>
      <c r="E227" s="115">
        <f t="shared" ref="E227:E232" si="17">D227-C227</f>
        <v>-212484.83999999985</v>
      </c>
    </row>
    <row r="228" spans="1:5" x14ac:dyDescent="0.2">
      <c r="A228" s="133" t="s">
        <v>7</v>
      </c>
      <c r="B228" s="122">
        <v>-4577903</v>
      </c>
      <c r="C228" s="139">
        <v>-5486000</v>
      </c>
      <c r="D228" s="115">
        <v>-5431665.96</v>
      </c>
      <c r="E228" s="115">
        <f t="shared" si="17"/>
        <v>54334.040000000037</v>
      </c>
    </row>
    <row r="229" spans="1:5" x14ac:dyDescent="0.2">
      <c r="A229" s="134" t="s">
        <v>26</v>
      </c>
      <c r="B229" s="123">
        <v>22089288.91</v>
      </c>
      <c r="C229" s="140">
        <v>23127000</v>
      </c>
      <c r="D229" s="116">
        <v>22968849.199999999</v>
      </c>
      <c r="E229" s="205">
        <f t="shared" si="17"/>
        <v>-158150.80000000075</v>
      </c>
    </row>
    <row r="230" spans="1:5" x14ac:dyDescent="0.2">
      <c r="A230" s="133" t="s">
        <v>8</v>
      </c>
      <c r="B230" s="122">
        <v>91817</v>
      </c>
      <c r="C230" s="139">
        <v>93300</v>
      </c>
      <c r="D230" s="115">
        <v>93662</v>
      </c>
      <c r="E230" s="115">
        <f t="shared" si="17"/>
        <v>362</v>
      </c>
    </row>
    <row r="231" spans="1:5" x14ac:dyDescent="0.2">
      <c r="A231" s="133" t="s">
        <v>424</v>
      </c>
      <c r="B231" s="122">
        <v>240.57951043924328</v>
      </c>
      <c r="C231" s="139">
        <v>247.87781350482314</v>
      </c>
      <c r="D231" s="115">
        <v>245.23124853195532</v>
      </c>
      <c r="E231" s="115">
        <f t="shared" si="17"/>
        <v>-2.6465649728678216</v>
      </c>
    </row>
    <row r="232" spans="1:5" ht="13.5" thickBot="1" x14ac:dyDescent="0.25">
      <c r="A232" s="138" t="s">
        <v>27</v>
      </c>
      <c r="B232" s="135">
        <v>6016000</v>
      </c>
      <c r="C232" s="136">
        <v>6545000</v>
      </c>
      <c r="D232" s="137">
        <v>6874679.0199999996</v>
      </c>
      <c r="E232" s="206">
        <f t="shared" si="17"/>
        <v>329679.01999999955</v>
      </c>
    </row>
  </sheetData>
  <mergeCells count="18">
    <mergeCell ref="E30:E31"/>
    <mergeCell ref="E43:E44"/>
    <mergeCell ref="E56:E57"/>
    <mergeCell ref="E69:E70"/>
    <mergeCell ref="E4:E5"/>
    <mergeCell ref="E17:E18"/>
    <mergeCell ref="E225:E226"/>
    <mergeCell ref="E82:E83"/>
    <mergeCell ref="E95:E96"/>
    <mergeCell ref="E108:E109"/>
    <mergeCell ref="E121:E122"/>
    <mergeCell ref="E134:E135"/>
    <mergeCell ref="E147:E148"/>
    <mergeCell ref="E160:E161"/>
    <mergeCell ref="E173:E174"/>
    <mergeCell ref="E186:E187"/>
    <mergeCell ref="E199:E200"/>
    <mergeCell ref="E212:E21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29FF7-5078-4D43-961C-BD19878B4668}">
  <sheetPr codeName="Ark11"/>
  <dimension ref="A1:F310"/>
  <sheetViews>
    <sheetView topLeftCell="A279" zoomScaleNormal="100" workbookViewId="0">
      <selection activeCell="E289" activeCellId="1" sqref="E291 E289"/>
    </sheetView>
  </sheetViews>
  <sheetFormatPr defaultRowHeight="15" x14ac:dyDescent="0.25"/>
  <cols>
    <col min="1" max="1" width="30.28515625" bestFit="1" customWidth="1"/>
    <col min="2" max="2" width="26.28515625" bestFit="1" customWidth="1"/>
    <col min="3" max="3" width="13.7109375" bestFit="1" customWidth="1"/>
    <col min="4" max="4" width="12.85546875" bestFit="1" customWidth="1"/>
    <col min="5" max="5" width="14" bestFit="1" customWidth="1"/>
    <col min="6" max="6" width="17.42578125" bestFit="1" customWidth="1"/>
  </cols>
  <sheetData>
    <row r="1" spans="1:6" ht="15.75" thickBot="1" x14ac:dyDescent="0.3">
      <c r="A1" s="160" t="s">
        <v>0</v>
      </c>
      <c r="B1" s="161" t="s">
        <v>2</v>
      </c>
      <c r="F1" s="142"/>
    </row>
    <row r="2" spans="1:6" ht="15.75" thickBot="1" x14ac:dyDescent="0.3">
      <c r="A2" s="158" t="s">
        <v>1</v>
      </c>
      <c r="B2" s="159" t="s">
        <v>373</v>
      </c>
      <c r="F2" s="142"/>
    </row>
    <row r="3" spans="1:6" ht="15.75" thickBot="1" x14ac:dyDescent="0.3">
      <c r="F3" s="142"/>
    </row>
    <row r="4" spans="1:6" ht="15" customHeight="1" thickBot="1" x14ac:dyDescent="0.3">
      <c r="A4" s="143" t="s">
        <v>31</v>
      </c>
      <c r="B4" s="144"/>
      <c r="C4" s="145" t="s">
        <v>5</v>
      </c>
      <c r="D4" s="145"/>
      <c r="E4" s="144"/>
      <c r="F4" s="224" t="s">
        <v>435</v>
      </c>
    </row>
    <row r="5" spans="1:6" ht="15.75" thickBot="1" x14ac:dyDescent="0.3">
      <c r="A5" s="146" t="s">
        <v>3</v>
      </c>
      <c r="B5" s="147" t="s">
        <v>425</v>
      </c>
      <c r="C5" s="147" t="s">
        <v>423</v>
      </c>
      <c r="D5" s="148" t="s">
        <v>422</v>
      </c>
      <c r="E5" s="148" t="s">
        <v>434</v>
      </c>
      <c r="F5" s="225"/>
    </row>
    <row r="6" spans="1:6" x14ac:dyDescent="0.25">
      <c r="A6" s="149" t="s">
        <v>6</v>
      </c>
      <c r="B6" t="s">
        <v>426</v>
      </c>
      <c r="C6" s="150">
        <v>2962.27</v>
      </c>
      <c r="D6" s="151">
        <v>27000</v>
      </c>
      <c r="E6" s="151">
        <v>6197.3</v>
      </c>
      <c r="F6" s="152">
        <f t="shared" ref="F6:F22" si="0">E6-D6</f>
        <v>-20802.7</v>
      </c>
    </row>
    <row r="7" spans="1:6" x14ac:dyDescent="0.25">
      <c r="A7" s="149"/>
      <c r="B7" t="s">
        <v>379</v>
      </c>
      <c r="C7" s="150">
        <v>22839.21</v>
      </c>
      <c r="D7" s="151">
        <v>34000</v>
      </c>
      <c r="E7" s="151">
        <v>10185.91</v>
      </c>
      <c r="F7" s="152">
        <f t="shared" si="0"/>
        <v>-23814.09</v>
      </c>
    </row>
    <row r="8" spans="1:6" x14ac:dyDescent="0.25">
      <c r="A8" s="149"/>
      <c r="B8" t="s">
        <v>377</v>
      </c>
      <c r="C8" s="150">
        <v>197737.86</v>
      </c>
      <c r="D8" s="151">
        <v>154000</v>
      </c>
      <c r="E8" s="151">
        <v>182169.25</v>
      </c>
      <c r="F8" s="152">
        <f t="shared" si="0"/>
        <v>28169.25</v>
      </c>
    </row>
    <row r="9" spans="1:6" ht="15.75" thickBot="1" x14ac:dyDescent="0.3">
      <c r="A9" s="153"/>
      <c r="B9" s="154" t="s">
        <v>375</v>
      </c>
      <c r="C9" s="150">
        <v>8013588.6099999994</v>
      </c>
      <c r="D9" s="151">
        <v>8879000</v>
      </c>
      <c r="E9" s="151">
        <v>8270861.1299999999</v>
      </c>
      <c r="F9" s="152">
        <f t="shared" si="0"/>
        <v>-608138.87000000011</v>
      </c>
    </row>
    <row r="10" spans="1:6" ht="15.75" thickBot="1" x14ac:dyDescent="0.3">
      <c r="A10" s="146" t="s">
        <v>427</v>
      </c>
      <c r="B10" s="148"/>
      <c r="C10" s="162">
        <v>8237127.9499999993</v>
      </c>
      <c r="D10" s="163">
        <v>9094000</v>
      </c>
      <c r="E10" s="163">
        <v>8469413.5899999999</v>
      </c>
      <c r="F10" s="164">
        <f t="shared" si="0"/>
        <v>-624586.41000000015</v>
      </c>
    </row>
    <row r="11" spans="1:6" x14ac:dyDescent="0.25">
      <c r="A11" s="149" t="s">
        <v>27</v>
      </c>
      <c r="B11" t="s">
        <v>426</v>
      </c>
      <c r="C11" s="150">
        <v>195.44</v>
      </c>
      <c r="D11" s="151">
        <v>3000</v>
      </c>
      <c r="E11" s="151">
        <v>432.31000000000006</v>
      </c>
      <c r="F11" s="152">
        <f t="shared" si="0"/>
        <v>-2567.69</v>
      </c>
    </row>
    <row r="12" spans="1:6" x14ac:dyDescent="0.25">
      <c r="A12" s="149"/>
      <c r="B12" t="s">
        <v>379</v>
      </c>
      <c r="C12" s="150">
        <v>1710.1</v>
      </c>
      <c r="D12" s="151">
        <v>3000</v>
      </c>
      <c r="E12" s="151">
        <v>686.6099999999999</v>
      </c>
      <c r="F12" s="152">
        <f t="shared" si="0"/>
        <v>-2313.3900000000003</v>
      </c>
    </row>
    <row r="13" spans="1:6" x14ac:dyDescent="0.25">
      <c r="A13" s="149"/>
      <c r="B13" t="s">
        <v>377</v>
      </c>
      <c r="C13" s="150">
        <v>17491.879999999997</v>
      </c>
      <c r="D13" s="151">
        <v>15000</v>
      </c>
      <c r="E13" s="151">
        <v>19835.400000000001</v>
      </c>
      <c r="F13" s="152">
        <f t="shared" si="0"/>
        <v>4835.4000000000015</v>
      </c>
    </row>
    <row r="14" spans="1:6" ht="15.75" thickBot="1" x14ac:dyDescent="0.3">
      <c r="A14" s="153"/>
      <c r="B14" s="154" t="s">
        <v>375</v>
      </c>
      <c r="C14" s="150">
        <v>366619.84</v>
      </c>
      <c r="D14" s="151">
        <v>382000</v>
      </c>
      <c r="E14" s="151">
        <v>404963.46000000008</v>
      </c>
      <c r="F14" s="152">
        <f t="shared" si="0"/>
        <v>22963.460000000079</v>
      </c>
    </row>
    <row r="15" spans="1:6" ht="15.75" thickBot="1" x14ac:dyDescent="0.3">
      <c r="A15" s="146" t="s">
        <v>428</v>
      </c>
      <c r="B15" s="148"/>
      <c r="C15" s="162">
        <v>386017.26</v>
      </c>
      <c r="D15" s="163">
        <v>403000</v>
      </c>
      <c r="E15" s="163">
        <v>425917.78000000009</v>
      </c>
      <c r="F15" s="164">
        <f t="shared" si="0"/>
        <v>22917.780000000086</v>
      </c>
    </row>
    <row r="16" spans="1:6" ht="15.75" thickBot="1" x14ac:dyDescent="0.3">
      <c r="A16" s="153" t="s">
        <v>28</v>
      </c>
      <c r="B16" s="154" t="s">
        <v>28</v>
      </c>
      <c r="C16" s="150">
        <v>8623145.209999999</v>
      </c>
      <c r="D16" s="151">
        <v>9497000</v>
      </c>
      <c r="E16" s="151">
        <v>8895331.3699999992</v>
      </c>
      <c r="F16" s="152">
        <f t="shared" si="0"/>
        <v>-601668.63000000082</v>
      </c>
    </row>
    <row r="17" spans="1:6" ht="15.75" thickBot="1" x14ac:dyDescent="0.3">
      <c r="A17" s="146" t="s">
        <v>429</v>
      </c>
      <c r="B17" s="148"/>
      <c r="C17" s="162">
        <v>8623145.209999999</v>
      </c>
      <c r="D17" s="163">
        <v>9497000</v>
      </c>
      <c r="E17" s="163">
        <v>8895331.3699999992</v>
      </c>
      <c r="F17" s="164">
        <f t="shared" si="0"/>
        <v>-601668.63000000082</v>
      </c>
    </row>
    <row r="18" spans="1:6" x14ac:dyDescent="0.25">
      <c r="A18" s="149" t="s">
        <v>8</v>
      </c>
      <c r="B18" t="s">
        <v>426</v>
      </c>
      <c r="C18" s="150">
        <v>0</v>
      </c>
      <c r="D18" s="151">
        <v>100</v>
      </c>
      <c r="E18" s="151">
        <v>17</v>
      </c>
      <c r="F18" s="152">
        <f t="shared" si="0"/>
        <v>-83</v>
      </c>
    </row>
    <row r="19" spans="1:6" x14ac:dyDescent="0.25">
      <c r="A19" s="149"/>
      <c r="B19" t="s">
        <v>379</v>
      </c>
      <c r="C19" s="150">
        <v>70</v>
      </c>
      <c r="D19" s="151">
        <v>100</v>
      </c>
      <c r="E19" s="151">
        <v>27</v>
      </c>
      <c r="F19" s="152">
        <f t="shared" si="0"/>
        <v>-73</v>
      </c>
    </row>
    <row r="20" spans="1:6" x14ac:dyDescent="0.25">
      <c r="A20" s="149"/>
      <c r="B20" t="s">
        <v>377</v>
      </c>
      <c r="C20" s="150">
        <v>716</v>
      </c>
      <c r="D20" s="151">
        <v>600</v>
      </c>
      <c r="E20" s="151">
        <v>780</v>
      </c>
      <c r="F20" s="152">
        <f t="shared" si="0"/>
        <v>180</v>
      </c>
    </row>
    <row r="21" spans="1:6" ht="15.75" thickBot="1" x14ac:dyDescent="0.3">
      <c r="A21" s="153"/>
      <c r="B21" s="154" t="s">
        <v>375</v>
      </c>
      <c r="C21" s="150">
        <v>40024</v>
      </c>
      <c r="D21" s="151">
        <v>40000</v>
      </c>
      <c r="E21" s="151">
        <v>42449</v>
      </c>
      <c r="F21" s="152">
        <f t="shared" si="0"/>
        <v>2449</v>
      </c>
    </row>
    <row r="22" spans="1:6" ht="15.75" thickBot="1" x14ac:dyDescent="0.3">
      <c r="A22" s="146" t="s">
        <v>430</v>
      </c>
      <c r="B22" s="148"/>
      <c r="C22" s="162">
        <v>40810</v>
      </c>
      <c r="D22" s="163">
        <v>40800</v>
      </c>
      <c r="E22" s="163">
        <v>43273</v>
      </c>
      <c r="F22" s="164">
        <f t="shared" si="0"/>
        <v>2473</v>
      </c>
    </row>
    <row r="24" spans="1:6" ht="15.75" thickBot="1" x14ac:dyDescent="0.3"/>
    <row r="25" spans="1:6" ht="15.75" thickBot="1" x14ac:dyDescent="0.3">
      <c r="A25" s="160" t="s">
        <v>0</v>
      </c>
      <c r="B25" s="161" t="s">
        <v>4</v>
      </c>
      <c r="F25" s="142"/>
    </row>
    <row r="26" spans="1:6" ht="15.75" thickBot="1" x14ac:dyDescent="0.3">
      <c r="A26" s="158" t="s">
        <v>1</v>
      </c>
      <c r="B26" s="159" t="s">
        <v>373</v>
      </c>
      <c r="F26" s="142"/>
    </row>
    <row r="27" spans="1:6" ht="15.75" thickBot="1" x14ac:dyDescent="0.3">
      <c r="F27" s="142"/>
    </row>
    <row r="28" spans="1:6" ht="15.75" thickBot="1" x14ac:dyDescent="0.3">
      <c r="A28" s="143" t="s">
        <v>31</v>
      </c>
      <c r="B28" s="144"/>
      <c r="C28" s="145" t="s">
        <v>5</v>
      </c>
      <c r="D28" s="145"/>
      <c r="E28" s="144"/>
      <c r="F28" s="224" t="s">
        <v>435</v>
      </c>
    </row>
    <row r="29" spans="1:6" ht="15.75" thickBot="1" x14ac:dyDescent="0.3">
      <c r="A29" s="146" t="s">
        <v>3</v>
      </c>
      <c r="B29" s="147" t="s">
        <v>425</v>
      </c>
      <c r="C29" s="147" t="s">
        <v>423</v>
      </c>
      <c r="D29" s="148" t="s">
        <v>422</v>
      </c>
      <c r="E29" s="148" t="s">
        <v>434</v>
      </c>
      <c r="F29" s="225"/>
    </row>
    <row r="30" spans="1:6" ht="15.75" thickBot="1" x14ac:dyDescent="0.3">
      <c r="A30" s="149" t="s">
        <v>6</v>
      </c>
      <c r="B30" t="s">
        <v>880</v>
      </c>
      <c r="C30" s="214">
        <f>0</f>
        <v>0</v>
      </c>
      <c r="D30" s="215">
        <f>0</f>
        <v>0</v>
      </c>
      <c r="E30" s="216">
        <v>51702.559999999998</v>
      </c>
      <c r="F30" s="152">
        <f t="shared" ref="F30:F37" si="1">E30-D30</f>
        <v>51702.559999999998</v>
      </c>
    </row>
    <row r="31" spans="1:6" ht="15.75" thickBot="1" x14ac:dyDescent="0.3">
      <c r="A31" s="208" t="s">
        <v>427</v>
      </c>
      <c r="B31" s="207"/>
      <c r="C31" s="162">
        <f>0</f>
        <v>0</v>
      </c>
      <c r="D31" s="163">
        <f>0</f>
        <v>0</v>
      </c>
      <c r="E31" s="169">
        <v>51702.559999999998</v>
      </c>
      <c r="F31" s="164">
        <f t="shared" si="1"/>
        <v>51702.559999999998</v>
      </c>
    </row>
    <row r="32" spans="1:6" ht="15.75" thickBot="1" x14ac:dyDescent="0.3">
      <c r="A32" s="149" t="s">
        <v>27</v>
      </c>
      <c r="B32" t="s">
        <v>880</v>
      </c>
      <c r="C32" s="214">
        <f>0</f>
        <v>0</v>
      </c>
      <c r="D32" s="215">
        <f>0</f>
        <v>0</v>
      </c>
      <c r="E32" s="216">
        <v>5492.88</v>
      </c>
      <c r="F32" s="152">
        <f t="shared" si="1"/>
        <v>5492.88</v>
      </c>
    </row>
    <row r="33" spans="1:6" ht="15.75" thickBot="1" x14ac:dyDescent="0.3">
      <c r="A33" s="208" t="s">
        <v>428</v>
      </c>
      <c r="B33" s="207"/>
      <c r="C33" s="162">
        <f>0</f>
        <v>0</v>
      </c>
      <c r="D33" s="163">
        <f>0</f>
        <v>0</v>
      </c>
      <c r="E33" s="169">
        <v>5492.88</v>
      </c>
      <c r="F33" s="164">
        <f t="shared" si="1"/>
        <v>5492.88</v>
      </c>
    </row>
    <row r="34" spans="1:6" ht="15.75" thickBot="1" x14ac:dyDescent="0.3">
      <c r="A34" s="153" t="s">
        <v>28</v>
      </c>
      <c r="B34" s="154" t="s">
        <v>28</v>
      </c>
      <c r="C34" s="214">
        <f>0</f>
        <v>0</v>
      </c>
      <c r="D34" s="215">
        <f>0</f>
        <v>0</v>
      </c>
      <c r="E34" s="216">
        <v>57195.439999999995</v>
      </c>
      <c r="F34" s="152">
        <f t="shared" si="1"/>
        <v>57195.439999999995</v>
      </c>
    </row>
    <row r="35" spans="1:6" ht="15.75" thickBot="1" x14ac:dyDescent="0.3">
      <c r="A35" s="146" t="s">
        <v>429</v>
      </c>
      <c r="B35" s="148"/>
      <c r="C35" s="162">
        <f>0</f>
        <v>0</v>
      </c>
      <c r="D35" s="163">
        <f>0</f>
        <v>0</v>
      </c>
      <c r="E35" s="169">
        <v>57195.439999999995</v>
      </c>
      <c r="F35" s="164">
        <f t="shared" si="1"/>
        <v>57195.439999999995</v>
      </c>
    </row>
    <row r="36" spans="1:6" ht="15.75" thickBot="1" x14ac:dyDescent="0.3">
      <c r="A36" s="149" t="s">
        <v>8</v>
      </c>
      <c r="B36" t="s">
        <v>880</v>
      </c>
      <c r="C36" s="214">
        <f>0</f>
        <v>0</v>
      </c>
      <c r="D36" s="215">
        <f>0</f>
        <v>0</v>
      </c>
      <c r="E36" s="216">
        <v>216</v>
      </c>
      <c r="F36" s="152">
        <f t="shared" si="1"/>
        <v>216</v>
      </c>
    </row>
    <row r="37" spans="1:6" ht="15.75" thickBot="1" x14ac:dyDescent="0.3">
      <c r="A37" s="143" t="s">
        <v>430</v>
      </c>
      <c r="B37" s="207"/>
      <c r="C37" s="162">
        <f>0</f>
        <v>0</v>
      </c>
      <c r="D37" s="163">
        <f>0</f>
        <v>0</v>
      </c>
      <c r="E37" s="169">
        <v>216</v>
      </c>
      <c r="F37" s="164">
        <f t="shared" si="1"/>
        <v>216</v>
      </c>
    </row>
    <row r="39" spans="1:6" ht="15.75" thickBot="1" x14ac:dyDescent="0.3"/>
    <row r="40" spans="1:6" ht="15.75" customHeight="1" thickBot="1" x14ac:dyDescent="0.3">
      <c r="A40" s="160" t="s">
        <v>0</v>
      </c>
      <c r="B40" s="161" t="s">
        <v>11</v>
      </c>
    </row>
    <row r="41" spans="1:6" ht="15.75" thickBot="1" x14ac:dyDescent="0.3">
      <c r="A41" s="158" t="s">
        <v>1</v>
      </c>
      <c r="B41" s="159" t="s">
        <v>373</v>
      </c>
    </row>
    <row r="42" spans="1:6" ht="15.75" thickBot="1" x14ac:dyDescent="0.3">
      <c r="F42" s="142"/>
    </row>
    <row r="43" spans="1:6" ht="15.75" thickBot="1" x14ac:dyDescent="0.3">
      <c r="A43" s="143" t="s">
        <v>31</v>
      </c>
      <c r="B43" s="144"/>
      <c r="C43" s="145" t="s">
        <v>5</v>
      </c>
      <c r="D43" s="145"/>
      <c r="E43" s="144"/>
      <c r="F43" s="224" t="s">
        <v>435</v>
      </c>
    </row>
    <row r="44" spans="1:6" ht="15.75" thickBot="1" x14ac:dyDescent="0.3">
      <c r="A44" s="146" t="s">
        <v>3</v>
      </c>
      <c r="B44" s="147" t="s">
        <v>425</v>
      </c>
      <c r="C44" s="147" t="s">
        <v>423</v>
      </c>
      <c r="D44" s="148" t="s">
        <v>422</v>
      </c>
      <c r="E44" s="148" t="s">
        <v>434</v>
      </c>
      <c r="F44" s="225"/>
    </row>
    <row r="45" spans="1:6" x14ac:dyDescent="0.25">
      <c r="A45" s="149" t="s">
        <v>6</v>
      </c>
      <c r="B45" t="s">
        <v>379</v>
      </c>
      <c r="C45" s="209">
        <v>398410.37</v>
      </c>
      <c r="D45" s="210">
        <v>271000</v>
      </c>
      <c r="E45" s="211">
        <v>636757.06000000006</v>
      </c>
      <c r="F45" s="152">
        <f t="shared" ref="F45:F58" si="2">E45-D45</f>
        <v>365757.06000000006</v>
      </c>
    </row>
    <row r="46" spans="1:6" x14ac:dyDescent="0.25">
      <c r="A46" s="149"/>
      <c r="B46" t="s">
        <v>378</v>
      </c>
      <c r="C46" s="150">
        <v>24898.670000000002</v>
      </c>
      <c r="D46" s="151">
        <v>22000</v>
      </c>
      <c r="E46" s="212">
        <v>35721.46</v>
      </c>
      <c r="F46" s="152">
        <f t="shared" si="2"/>
        <v>13721.46</v>
      </c>
    </row>
    <row r="47" spans="1:6" ht="15.75" thickBot="1" x14ac:dyDescent="0.3">
      <c r="A47" s="153"/>
      <c r="B47" s="154" t="s">
        <v>377</v>
      </c>
      <c r="C47" s="165">
        <v>527678.29</v>
      </c>
      <c r="D47" s="166">
        <v>539000</v>
      </c>
      <c r="E47" s="213">
        <v>996416.79</v>
      </c>
      <c r="F47" s="152">
        <f t="shared" si="2"/>
        <v>457416.79000000004</v>
      </c>
    </row>
    <row r="48" spans="1:6" ht="15.75" thickBot="1" x14ac:dyDescent="0.3">
      <c r="A48" s="146" t="s">
        <v>427</v>
      </c>
      <c r="B48" s="148"/>
      <c r="C48" s="162">
        <v>950987.33000000007</v>
      </c>
      <c r="D48" s="163">
        <v>832000</v>
      </c>
      <c r="E48" s="163">
        <v>1668895.31</v>
      </c>
      <c r="F48" s="164">
        <f t="shared" si="2"/>
        <v>836895.31</v>
      </c>
    </row>
    <row r="49" spans="1:6" x14ac:dyDescent="0.25">
      <c r="A49" s="149" t="s">
        <v>27</v>
      </c>
      <c r="B49" t="s">
        <v>379</v>
      </c>
      <c r="C49" s="209">
        <v>50374.659999999996</v>
      </c>
      <c r="D49" s="210">
        <v>51000</v>
      </c>
      <c r="E49" s="211">
        <v>42544.39</v>
      </c>
      <c r="F49" s="152">
        <f t="shared" si="2"/>
        <v>-8455.61</v>
      </c>
    </row>
    <row r="50" spans="1:6" x14ac:dyDescent="0.25">
      <c r="A50" s="149"/>
      <c r="B50" t="s">
        <v>378</v>
      </c>
      <c r="C50" s="150">
        <v>2565.15</v>
      </c>
      <c r="D50" s="151">
        <v>3000</v>
      </c>
      <c r="E50" s="212">
        <v>2161.5499999999997</v>
      </c>
      <c r="F50" s="152">
        <f t="shared" si="2"/>
        <v>-838.45000000000027</v>
      </c>
    </row>
    <row r="51" spans="1:6" ht="15.75" thickBot="1" x14ac:dyDescent="0.3">
      <c r="A51" s="153"/>
      <c r="B51" s="154" t="s">
        <v>377</v>
      </c>
      <c r="C51" s="165">
        <v>58387.7</v>
      </c>
      <c r="D51" s="166">
        <v>66000</v>
      </c>
      <c r="E51" s="213">
        <v>74611.62</v>
      </c>
      <c r="F51" s="152">
        <f t="shared" si="2"/>
        <v>8611.6199999999953</v>
      </c>
    </row>
    <row r="52" spans="1:6" ht="15.75" thickBot="1" x14ac:dyDescent="0.3">
      <c r="A52" s="146" t="s">
        <v>428</v>
      </c>
      <c r="B52" s="148"/>
      <c r="C52" s="162">
        <v>111327.51</v>
      </c>
      <c r="D52" s="163">
        <v>120000</v>
      </c>
      <c r="E52" s="163">
        <v>119317.56</v>
      </c>
      <c r="F52" s="164">
        <f t="shared" si="2"/>
        <v>-682.44000000000233</v>
      </c>
    </row>
    <row r="53" spans="1:6" ht="15.75" thickBot="1" x14ac:dyDescent="0.3">
      <c r="A53" s="153" t="s">
        <v>28</v>
      </c>
      <c r="B53" s="154" t="s">
        <v>28</v>
      </c>
      <c r="C53" s="214">
        <v>1062314.8400000001</v>
      </c>
      <c r="D53" s="215">
        <v>952000</v>
      </c>
      <c r="E53" s="216">
        <v>1788212.87</v>
      </c>
      <c r="F53" s="152">
        <f t="shared" si="2"/>
        <v>836212.87000000011</v>
      </c>
    </row>
    <row r="54" spans="1:6" ht="15.75" thickBot="1" x14ac:dyDescent="0.3">
      <c r="A54" s="146" t="s">
        <v>429</v>
      </c>
      <c r="B54" s="148"/>
      <c r="C54" s="162">
        <v>1062314.8400000001</v>
      </c>
      <c r="D54" s="163">
        <v>952000</v>
      </c>
      <c r="E54" s="163">
        <v>1788212.87</v>
      </c>
      <c r="F54" s="164">
        <f t="shared" si="2"/>
        <v>836212.87000000011</v>
      </c>
    </row>
    <row r="55" spans="1:6" x14ac:dyDescent="0.25">
      <c r="A55" s="149" t="s">
        <v>8</v>
      </c>
      <c r="B55" t="s">
        <v>379</v>
      </c>
      <c r="C55" s="150">
        <v>2062</v>
      </c>
      <c r="D55" s="151">
        <v>2000</v>
      </c>
      <c r="E55" s="151">
        <v>1673</v>
      </c>
      <c r="F55" s="152">
        <f t="shared" si="2"/>
        <v>-327</v>
      </c>
    </row>
    <row r="56" spans="1:6" x14ac:dyDescent="0.25">
      <c r="A56" s="149"/>
      <c r="B56" t="s">
        <v>378</v>
      </c>
      <c r="C56" s="150">
        <v>105</v>
      </c>
      <c r="D56" s="151">
        <v>100</v>
      </c>
      <c r="E56" s="151">
        <v>85</v>
      </c>
      <c r="F56" s="152">
        <f t="shared" si="2"/>
        <v>-15</v>
      </c>
    </row>
    <row r="57" spans="1:6" ht="15.75" thickBot="1" x14ac:dyDescent="0.3">
      <c r="A57" s="153"/>
      <c r="B57" s="154" t="s">
        <v>377</v>
      </c>
      <c r="C57" s="165">
        <v>2390</v>
      </c>
      <c r="D57" s="166">
        <v>2600</v>
      </c>
      <c r="E57" s="166">
        <v>2934</v>
      </c>
      <c r="F57" s="152">
        <f t="shared" si="2"/>
        <v>334</v>
      </c>
    </row>
    <row r="58" spans="1:6" ht="15.75" thickBot="1" x14ac:dyDescent="0.3">
      <c r="A58" s="146" t="s">
        <v>430</v>
      </c>
      <c r="B58" s="148"/>
      <c r="C58" s="155">
        <v>4557</v>
      </c>
      <c r="D58" s="155">
        <v>4700</v>
      </c>
      <c r="E58" s="155">
        <v>4692</v>
      </c>
      <c r="F58" s="164">
        <f t="shared" si="2"/>
        <v>-8</v>
      </c>
    </row>
    <row r="59" spans="1:6" x14ac:dyDescent="0.25">
      <c r="F59" s="142"/>
    </row>
    <row r="60" spans="1:6" ht="15.75" thickBot="1" x14ac:dyDescent="0.3">
      <c r="F60" s="142"/>
    </row>
    <row r="61" spans="1:6" ht="15.75" thickBot="1" x14ac:dyDescent="0.3">
      <c r="A61" s="160" t="s">
        <v>0</v>
      </c>
      <c r="B61" s="161" t="s">
        <v>12</v>
      </c>
      <c r="F61" s="142"/>
    </row>
    <row r="62" spans="1:6" ht="15.75" thickBot="1" x14ac:dyDescent="0.3">
      <c r="A62" s="158" t="s">
        <v>1</v>
      </c>
      <c r="B62" s="159" t="s">
        <v>373</v>
      </c>
      <c r="F62" s="142"/>
    </row>
    <row r="63" spans="1:6" ht="15.75" thickBot="1" x14ac:dyDescent="0.3">
      <c r="F63" s="142"/>
    </row>
    <row r="64" spans="1:6" ht="15.75" thickBot="1" x14ac:dyDescent="0.3">
      <c r="A64" s="143" t="s">
        <v>31</v>
      </c>
      <c r="B64" s="144"/>
      <c r="C64" s="145" t="s">
        <v>5</v>
      </c>
      <c r="D64" s="145"/>
      <c r="E64" s="144"/>
      <c r="F64" s="224" t="s">
        <v>435</v>
      </c>
    </row>
    <row r="65" spans="1:6" ht="15.75" thickBot="1" x14ac:dyDescent="0.3">
      <c r="A65" s="146" t="s">
        <v>3</v>
      </c>
      <c r="B65" s="147" t="s">
        <v>425</v>
      </c>
      <c r="C65" s="147" t="s">
        <v>423</v>
      </c>
      <c r="D65" s="148" t="s">
        <v>422</v>
      </c>
      <c r="E65" s="148" t="s">
        <v>434</v>
      </c>
      <c r="F65" s="225"/>
    </row>
    <row r="66" spans="1:6" x14ac:dyDescent="0.25">
      <c r="A66" s="149" t="s">
        <v>6</v>
      </c>
      <c r="B66" t="s">
        <v>426</v>
      </c>
      <c r="C66" s="209">
        <v>54209.659999999996</v>
      </c>
      <c r="D66" s="210">
        <v>43000</v>
      </c>
      <c r="E66" s="211">
        <v>65549.240000000005</v>
      </c>
      <c r="F66" s="152">
        <f t="shared" ref="F66:F79" si="3">E66-D66</f>
        <v>22549.240000000005</v>
      </c>
    </row>
    <row r="67" spans="1:6" x14ac:dyDescent="0.25">
      <c r="A67" s="149"/>
      <c r="B67" t="s">
        <v>379</v>
      </c>
      <c r="C67" s="150">
        <v>971575.32</v>
      </c>
      <c r="D67" s="151">
        <v>1018000</v>
      </c>
      <c r="E67" s="212">
        <v>1372906.44</v>
      </c>
      <c r="F67" s="152">
        <f t="shared" si="3"/>
        <v>354906.43999999994</v>
      </c>
    </row>
    <row r="68" spans="1:6" ht="15.75" thickBot="1" x14ac:dyDescent="0.3">
      <c r="A68" s="153"/>
      <c r="B68" s="154" t="s">
        <v>377</v>
      </c>
      <c r="C68" s="165">
        <v>1229057.31</v>
      </c>
      <c r="D68" s="166">
        <v>1483000</v>
      </c>
      <c r="E68" s="213">
        <v>1244704.3600000001</v>
      </c>
      <c r="F68" s="152">
        <f t="shared" si="3"/>
        <v>-238295.6399999999</v>
      </c>
    </row>
    <row r="69" spans="1:6" ht="15.75" thickBot="1" x14ac:dyDescent="0.3">
      <c r="A69" s="146" t="s">
        <v>427</v>
      </c>
      <c r="B69" s="148"/>
      <c r="C69" s="162">
        <v>2254842.29</v>
      </c>
      <c r="D69" s="163">
        <v>2544000</v>
      </c>
      <c r="E69" s="163">
        <v>2683160.04</v>
      </c>
      <c r="F69" s="164">
        <f t="shared" si="3"/>
        <v>139160.04000000004</v>
      </c>
    </row>
    <row r="70" spans="1:6" x14ac:dyDescent="0.25">
      <c r="A70" s="149" t="s">
        <v>27</v>
      </c>
      <c r="B70" t="s">
        <v>426</v>
      </c>
      <c r="C70" s="209">
        <v>10211.74</v>
      </c>
      <c r="D70" s="210">
        <v>8000</v>
      </c>
      <c r="E70" s="211">
        <v>11799.52</v>
      </c>
      <c r="F70" s="152">
        <f t="shared" si="3"/>
        <v>3799.5200000000004</v>
      </c>
    </row>
    <row r="71" spans="1:6" x14ac:dyDescent="0.25">
      <c r="A71" s="149"/>
      <c r="B71" t="s">
        <v>379</v>
      </c>
      <c r="C71" s="150">
        <v>146066.97</v>
      </c>
      <c r="D71" s="151">
        <v>155000</v>
      </c>
      <c r="E71" s="212">
        <v>197565.67</v>
      </c>
      <c r="F71" s="152">
        <f t="shared" si="3"/>
        <v>42565.670000000013</v>
      </c>
    </row>
    <row r="72" spans="1:6" ht="15.75" thickBot="1" x14ac:dyDescent="0.3">
      <c r="A72" s="153"/>
      <c r="B72" s="154" t="s">
        <v>377</v>
      </c>
      <c r="C72" s="165">
        <v>173697.3</v>
      </c>
      <c r="D72" s="166">
        <v>206000</v>
      </c>
      <c r="E72" s="213">
        <v>185130.40000000002</v>
      </c>
      <c r="F72" s="152">
        <f t="shared" si="3"/>
        <v>-20869.599999999977</v>
      </c>
    </row>
    <row r="73" spans="1:6" ht="15.75" thickBot="1" x14ac:dyDescent="0.3">
      <c r="A73" s="146" t="s">
        <v>428</v>
      </c>
      <c r="B73" s="148"/>
      <c r="C73" s="162">
        <v>329976.01</v>
      </c>
      <c r="D73" s="163">
        <v>369000</v>
      </c>
      <c r="E73" s="163">
        <v>394495.59</v>
      </c>
      <c r="F73" s="164">
        <f t="shared" si="3"/>
        <v>25495.590000000026</v>
      </c>
    </row>
    <row r="74" spans="1:6" ht="15.75" thickBot="1" x14ac:dyDescent="0.3">
      <c r="A74" s="153" t="s">
        <v>28</v>
      </c>
      <c r="B74" s="154" t="s">
        <v>28</v>
      </c>
      <c r="C74" s="151">
        <v>2584818.2999999998</v>
      </c>
      <c r="D74" s="151">
        <v>2913000</v>
      </c>
      <c r="E74" s="151">
        <v>3077655.63</v>
      </c>
      <c r="F74" s="152">
        <f t="shared" si="3"/>
        <v>164655.62999999989</v>
      </c>
    </row>
    <row r="75" spans="1:6" ht="15.75" thickBot="1" x14ac:dyDescent="0.3">
      <c r="A75" s="146" t="s">
        <v>429</v>
      </c>
      <c r="B75" s="148"/>
      <c r="C75" s="162">
        <v>2584818.2999999998</v>
      </c>
      <c r="D75" s="163">
        <v>2913000</v>
      </c>
      <c r="E75" s="163">
        <v>3077655.63</v>
      </c>
      <c r="F75" s="164">
        <f t="shared" si="3"/>
        <v>164655.62999999989</v>
      </c>
    </row>
    <row r="76" spans="1:6" x14ac:dyDescent="0.25">
      <c r="A76" s="149" t="s">
        <v>8</v>
      </c>
      <c r="B76" t="s">
        <v>426</v>
      </c>
      <c r="C76" s="150">
        <v>418</v>
      </c>
      <c r="D76" s="151">
        <v>300</v>
      </c>
      <c r="E76" s="151">
        <v>464</v>
      </c>
      <c r="F76" s="152">
        <f t="shared" si="3"/>
        <v>164</v>
      </c>
    </row>
    <row r="77" spans="1:6" x14ac:dyDescent="0.25">
      <c r="A77" s="149"/>
      <c r="B77" t="s">
        <v>379</v>
      </c>
      <c r="C77" s="150">
        <v>5979</v>
      </c>
      <c r="D77" s="151">
        <v>6100</v>
      </c>
      <c r="E77" s="151">
        <v>7769</v>
      </c>
      <c r="F77" s="152">
        <f t="shared" si="3"/>
        <v>1669</v>
      </c>
    </row>
    <row r="78" spans="1:6" ht="15.75" thickBot="1" x14ac:dyDescent="0.3">
      <c r="A78" s="153"/>
      <c r="B78" s="154" t="s">
        <v>377</v>
      </c>
      <c r="C78" s="165">
        <v>7110</v>
      </c>
      <c r="D78" s="166">
        <v>8100</v>
      </c>
      <c r="E78" s="166">
        <v>7280</v>
      </c>
      <c r="F78" s="152">
        <f t="shared" si="3"/>
        <v>-820</v>
      </c>
    </row>
    <row r="79" spans="1:6" ht="15.75" thickBot="1" x14ac:dyDescent="0.3">
      <c r="A79" s="146" t="s">
        <v>430</v>
      </c>
      <c r="B79" s="148"/>
      <c r="C79" s="155">
        <v>13507</v>
      </c>
      <c r="D79" s="155">
        <v>14500</v>
      </c>
      <c r="E79" s="155">
        <v>15513</v>
      </c>
      <c r="F79" s="164">
        <f t="shared" si="3"/>
        <v>1013</v>
      </c>
    </row>
    <row r="80" spans="1:6" x14ac:dyDescent="0.25">
      <c r="F80" s="142"/>
    </row>
    <row r="81" spans="1:6" ht="15.75" thickBot="1" x14ac:dyDescent="0.3">
      <c r="F81" s="142"/>
    </row>
    <row r="82" spans="1:6" ht="15.75" thickBot="1" x14ac:dyDescent="0.3">
      <c r="A82" s="156" t="s">
        <v>0</v>
      </c>
      <c r="B82" s="157" t="s">
        <v>14</v>
      </c>
      <c r="F82" s="142"/>
    </row>
    <row r="83" spans="1:6" ht="15.75" thickBot="1" x14ac:dyDescent="0.3">
      <c r="A83" s="160" t="s">
        <v>1</v>
      </c>
      <c r="B83" s="161" t="s">
        <v>373</v>
      </c>
      <c r="F83" s="142"/>
    </row>
    <row r="84" spans="1:6" ht="15.75" thickBot="1" x14ac:dyDescent="0.3">
      <c r="F84" s="142"/>
    </row>
    <row r="85" spans="1:6" ht="15.75" thickBot="1" x14ac:dyDescent="0.3">
      <c r="A85" s="143" t="s">
        <v>31</v>
      </c>
      <c r="B85" s="144"/>
      <c r="C85" s="145" t="s">
        <v>5</v>
      </c>
      <c r="D85" s="145"/>
      <c r="E85" s="144"/>
      <c r="F85" s="224" t="s">
        <v>435</v>
      </c>
    </row>
    <row r="86" spans="1:6" ht="15.75" thickBot="1" x14ac:dyDescent="0.3">
      <c r="A86" s="146" t="s">
        <v>3</v>
      </c>
      <c r="B86" s="147" t="s">
        <v>425</v>
      </c>
      <c r="C86" s="147" t="s">
        <v>423</v>
      </c>
      <c r="D86" s="148" t="s">
        <v>422</v>
      </c>
      <c r="E86" s="148" t="s">
        <v>434</v>
      </c>
      <c r="F86" s="225"/>
    </row>
    <row r="87" spans="1:6" ht="15.75" thickBot="1" x14ac:dyDescent="0.3">
      <c r="A87" s="153" t="s">
        <v>6</v>
      </c>
      <c r="B87" s="154" t="s">
        <v>377</v>
      </c>
      <c r="C87" s="150">
        <v>111701.59</v>
      </c>
      <c r="D87" s="151">
        <v>153000</v>
      </c>
      <c r="E87" s="151">
        <v>102308.13</v>
      </c>
      <c r="F87" s="152">
        <f t="shared" ref="F87:F94" si="4">E87-D87</f>
        <v>-50691.869999999995</v>
      </c>
    </row>
    <row r="88" spans="1:6" ht="15.75" thickBot="1" x14ac:dyDescent="0.3">
      <c r="A88" s="146" t="s">
        <v>427</v>
      </c>
      <c r="B88" s="148"/>
      <c r="C88" s="162">
        <v>111701.59</v>
      </c>
      <c r="D88" s="163">
        <v>153000</v>
      </c>
      <c r="E88" s="163">
        <v>102308.13</v>
      </c>
      <c r="F88" s="164">
        <f t="shared" si="4"/>
        <v>-50691.869999999995</v>
      </c>
    </row>
    <row r="89" spans="1:6" ht="15.75" thickBot="1" x14ac:dyDescent="0.3">
      <c r="A89" s="153" t="s">
        <v>27</v>
      </c>
      <c r="B89" s="154" t="s">
        <v>377</v>
      </c>
      <c r="C89" s="150">
        <v>5545.61</v>
      </c>
      <c r="D89" s="151">
        <v>8000</v>
      </c>
      <c r="E89" s="151">
        <v>4882.5599999999995</v>
      </c>
      <c r="F89" s="152">
        <f t="shared" si="4"/>
        <v>-3117.4400000000005</v>
      </c>
    </row>
    <row r="90" spans="1:6" ht="15.75" thickBot="1" x14ac:dyDescent="0.3">
      <c r="A90" s="146" t="s">
        <v>428</v>
      </c>
      <c r="B90" s="148"/>
      <c r="C90" s="162">
        <v>5545.61</v>
      </c>
      <c r="D90" s="163">
        <v>8000</v>
      </c>
      <c r="E90" s="163">
        <v>4882.5599999999995</v>
      </c>
      <c r="F90" s="164">
        <f t="shared" si="4"/>
        <v>-3117.4400000000005</v>
      </c>
    </row>
    <row r="91" spans="1:6" ht="15.75" thickBot="1" x14ac:dyDescent="0.3">
      <c r="A91" s="153" t="s">
        <v>28</v>
      </c>
      <c r="B91" s="154" t="s">
        <v>28</v>
      </c>
      <c r="C91" s="150">
        <v>117247.2</v>
      </c>
      <c r="D91" s="151">
        <v>161000</v>
      </c>
      <c r="E91" s="151">
        <v>107190.69</v>
      </c>
      <c r="F91" s="152">
        <f t="shared" si="4"/>
        <v>-53809.31</v>
      </c>
    </row>
    <row r="92" spans="1:6" ht="15.75" thickBot="1" x14ac:dyDescent="0.3">
      <c r="A92" s="146" t="s">
        <v>429</v>
      </c>
      <c r="B92" s="148"/>
      <c r="C92" s="162">
        <v>117247.2</v>
      </c>
      <c r="D92" s="163">
        <v>161000</v>
      </c>
      <c r="E92" s="163">
        <v>107190.69</v>
      </c>
      <c r="F92" s="164">
        <f t="shared" si="4"/>
        <v>-53809.31</v>
      </c>
    </row>
    <row r="93" spans="1:6" ht="15.75" thickBot="1" x14ac:dyDescent="0.3">
      <c r="A93" s="153" t="s">
        <v>8</v>
      </c>
      <c r="B93" s="154" t="s">
        <v>377</v>
      </c>
      <c r="C93" s="150">
        <v>227</v>
      </c>
      <c r="D93" s="151">
        <v>300</v>
      </c>
      <c r="E93" s="151">
        <v>192</v>
      </c>
      <c r="F93" s="152">
        <f t="shared" si="4"/>
        <v>-108</v>
      </c>
    </row>
    <row r="94" spans="1:6" ht="15.75" thickBot="1" x14ac:dyDescent="0.3">
      <c r="A94" s="146" t="s">
        <v>430</v>
      </c>
      <c r="B94" s="148"/>
      <c r="C94" s="162">
        <v>227</v>
      </c>
      <c r="D94" s="163">
        <v>300</v>
      </c>
      <c r="E94" s="163">
        <v>192</v>
      </c>
      <c r="F94" s="164">
        <f t="shared" si="4"/>
        <v>-108</v>
      </c>
    </row>
    <row r="95" spans="1:6" x14ac:dyDescent="0.25">
      <c r="F95" s="142"/>
    </row>
    <row r="96" spans="1:6" ht="15.75" thickBot="1" x14ac:dyDescent="0.3">
      <c r="F96" s="142"/>
    </row>
    <row r="97" spans="1:6" ht="15.75" thickBot="1" x14ac:dyDescent="0.3">
      <c r="A97" s="160" t="s">
        <v>0</v>
      </c>
      <c r="B97" s="161" t="s">
        <v>15</v>
      </c>
      <c r="F97" s="142"/>
    </row>
    <row r="98" spans="1:6" ht="15.75" thickBot="1" x14ac:dyDescent="0.3">
      <c r="A98" s="160" t="s">
        <v>1</v>
      </c>
      <c r="B98" s="161" t="s">
        <v>373</v>
      </c>
      <c r="F98" s="142"/>
    </row>
    <row r="99" spans="1:6" ht="15.75" thickBot="1" x14ac:dyDescent="0.3">
      <c r="F99" s="142"/>
    </row>
    <row r="100" spans="1:6" ht="15.75" thickBot="1" x14ac:dyDescent="0.3">
      <c r="A100" s="143" t="s">
        <v>31</v>
      </c>
      <c r="B100" s="144"/>
      <c r="C100" s="145" t="s">
        <v>5</v>
      </c>
      <c r="D100" s="145"/>
      <c r="E100" s="144"/>
      <c r="F100" s="224" t="s">
        <v>435</v>
      </c>
    </row>
    <row r="101" spans="1:6" ht="15.75" thickBot="1" x14ac:dyDescent="0.3">
      <c r="A101" s="146" t="s">
        <v>3</v>
      </c>
      <c r="B101" s="147" t="s">
        <v>425</v>
      </c>
      <c r="C101" s="147" t="s">
        <v>423</v>
      </c>
      <c r="D101" s="148" t="s">
        <v>422</v>
      </c>
      <c r="E101" s="148" t="s">
        <v>434</v>
      </c>
      <c r="F101" s="225"/>
    </row>
    <row r="102" spans="1:6" x14ac:dyDescent="0.25">
      <c r="A102" s="149" t="s">
        <v>6</v>
      </c>
      <c r="B102" t="s">
        <v>426</v>
      </c>
      <c r="C102" s="150">
        <v>901602.07</v>
      </c>
      <c r="D102" s="151">
        <v>1178000</v>
      </c>
      <c r="E102" s="151">
        <v>1094311.27</v>
      </c>
      <c r="F102" s="152">
        <f t="shared" ref="F102:F118" si="5">E102-D102</f>
        <v>-83688.729999999981</v>
      </c>
    </row>
    <row r="103" spans="1:6" x14ac:dyDescent="0.25">
      <c r="A103" s="149"/>
      <c r="B103" t="s">
        <v>379</v>
      </c>
      <c r="C103" s="150">
        <v>1839564.5899999999</v>
      </c>
      <c r="D103" s="151">
        <v>2053000</v>
      </c>
      <c r="E103" s="151">
        <v>1982217.25</v>
      </c>
      <c r="F103" s="152">
        <f t="shared" si="5"/>
        <v>-70782.75</v>
      </c>
    </row>
    <row r="104" spans="1:6" x14ac:dyDescent="0.25">
      <c r="A104" s="149"/>
      <c r="B104" t="s">
        <v>378</v>
      </c>
      <c r="C104" s="150">
        <v>21261.94</v>
      </c>
      <c r="D104" s="151">
        <v>18000</v>
      </c>
      <c r="E104" s="151">
        <v>40542.5</v>
      </c>
      <c r="F104" s="152">
        <f t="shared" si="5"/>
        <v>22542.5</v>
      </c>
    </row>
    <row r="105" spans="1:6" ht="15.75" thickBot="1" x14ac:dyDescent="0.3">
      <c r="A105" s="153"/>
      <c r="B105" s="154" t="s">
        <v>377</v>
      </c>
      <c r="C105" s="150">
        <v>275987.69</v>
      </c>
      <c r="D105" s="151">
        <v>247000</v>
      </c>
      <c r="E105" s="151">
        <v>311060.42</v>
      </c>
      <c r="F105" s="152">
        <f t="shared" si="5"/>
        <v>64060.419999999984</v>
      </c>
    </row>
    <row r="106" spans="1:6" ht="15.75" thickBot="1" x14ac:dyDescent="0.3">
      <c r="A106" s="146" t="s">
        <v>427</v>
      </c>
      <c r="B106" s="148"/>
      <c r="C106" s="162">
        <v>3038416.2899999996</v>
      </c>
      <c r="D106" s="163">
        <v>3496000</v>
      </c>
      <c r="E106" s="163">
        <v>3428131.44</v>
      </c>
      <c r="F106" s="164">
        <f t="shared" si="5"/>
        <v>-67868.560000000056</v>
      </c>
    </row>
    <row r="107" spans="1:6" x14ac:dyDescent="0.25">
      <c r="A107" s="149" t="s">
        <v>27</v>
      </c>
      <c r="B107" t="s">
        <v>426</v>
      </c>
      <c r="C107" s="150">
        <v>115798.2</v>
      </c>
      <c r="D107" s="151">
        <v>163000</v>
      </c>
      <c r="E107" s="151">
        <v>116799.99</v>
      </c>
      <c r="F107" s="152">
        <f t="shared" si="5"/>
        <v>-46200.009999999995</v>
      </c>
    </row>
    <row r="108" spans="1:6" x14ac:dyDescent="0.25">
      <c r="A108" s="149"/>
      <c r="B108" t="s">
        <v>379</v>
      </c>
      <c r="C108" s="150">
        <v>204039.36</v>
      </c>
      <c r="D108" s="151">
        <v>227000</v>
      </c>
      <c r="E108" s="151">
        <v>223300.83000000002</v>
      </c>
      <c r="F108" s="152">
        <f t="shared" si="5"/>
        <v>-3699.1699999999837</v>
      </c>
    </row>
    <row r="109" spans="1:6" x14ac:dyDescent="0.25">
      <c r="A109" s="149"/>
      <c r="B109" t="s">
        <v>378</v>
      </c>
      <c r="C109" s="150">
        <v>1270.3599999999999</v>
      </c>
      <c r="D109" s="151">
        <v>3000</v>
      </c>
      <c r="E109" s="151">
        <v>2136.12</v>
      </c>
      <c r="F109" s="152">
        <f t="shared" si="5"/>
        <v>-863.88000000000011</v>
      </c>
    </row>
    <row r="110" spans="1:6" ht="15.75" thickBot="1" x14ac:dyDescent="0.3">
      <c r="A110" s="153"/>
      <c r="B110" s="154" t="s">
        <v>377</v>
      </c>
      <c r="C110" s="150">
        <v>23355.079999999998</v>
      </c>
      <c r="D110" s="151">
        <v>20000</v>
      </c>
      <c r="E110" s="151">
        <v>26472.629999999994</v>
      </c>
      <c r="F110" s="152">
        <f t="shared" si="5"/>
        <v>6472.6299999999937</v>
      </c>
    </row>
    <row r="111" spans="1:6" ht="15.75" thickBot="1" x14ac:dyDescent="0.3">
      <c r="A111" s="146" t="s">
        <v>428</v>
      </c>
      <c r="B111" s="148"/>
      <c r="C111" s="162">
        <v>344463</v>
      </c>
      <c r="D111" s="163">
        <v>413000</v>
      </c>
      <c r="E111" s="163">
        <v>368709.57</v>
      </c>
      <c r="F111" s="164">
        <f t="shared" si="5"/>
        <v>-44290.429999999993</v>
      </c>
    </row>
    <row r="112" spans="1:6" ht="15.75" thickBot="1" x14ac:dyDescent="0.3">
      <c r="A112" s="153" t="s">
        <v>28</v>
      </c>
      <c r="B112" s="154" t="s">
        <v>28</v>
      </c>
      <c r="C112" s="150">
        <v>3382879.2899999996</v>
      </c>
      <c r="D112" s="151">
        <v>3909000</v>
      </c>
      <c r="E112" s="151">
        <v>3796841.01</v>
      </c>
      <c r="F112" s="152">
        <f t="shared" si="5"/>
        <v>-112158.99000000022</v>
      </c>
    </row>
    <row r="113" spans="1:6" ht="15.75" thickBot="1" x14ac:dyDescent="0.3">
      <c r="A113" s="146" t="s">
        <v>429</v>
      </c>
      <c r="B113" s="148"/>
      <c r="C113" s="162">
        <v>3382879.2899999996</v>
      </c>
      <c r="D113" s="163">
        <v>3909000</v>
      </c>
      <c r="E113" s="163">
        <v>3796841.01</v>
      </c>
      <c r="F113" s="164">
        <f t="shared" si="5"/>
        <v>-112158.99000000022</v>
      </c>
    </row>
    <row r="114" spans="1:6" x14ac:dyDescent="0.25">
      <c r="A114" s="149" t="s">
        <v>8</v>
      </c>
      <c r="B114" t="s">
        <v>426</v>
      </c>
      <c r="C114" s="150">
        <v>4740</v>
      </c>
      <c r="D114" s="151">
        <v>6400</v>
      </c>
      <c r="E114" s="151">
        <v>4593</v>
      </c>
      <c r="F114" s="152">
        <f t="shared" si="5"/>
        <v>-1807</v>
      </c>
    </row>
    <row r="115" spans="1:6" x14ac:dyDescent="0.25">
      <c r="A115" s="149"/>
      <c r="B115" t="s">
        <v>379</v>
      </c>
      <c r="C115" s="150">
        <v>8352</v>
      </c>
      <c r="D115" s="151">
        <v>8900</v>
      </c>
      <c r="E115" s="151">
        <v>8781</v>
      </c>
      <c r="F115" s="152">
        <f t="shared" si="5"/>
        <v>-119</v>
      </c>
    </row>
    <row r="116" spans="1:6" x14ac:dyDescent="0.25">
      <c r="A116" s="149"/>
      <c r="B116" t="s">
        <v>378</v>
      </c>
      <c r="C116" s="150">
        <v>52</v>
      </c>
      <c r="D116" s="151">
        <v>100</v>
      </c>
      <c r="E116" s="151">
        <v>84</v>
      </c>
      <c r="F116" s="152">
        <f t="shared" si="5"/>
        <v>-16</v>
      </c>
    </row>
    <row r="117" spans="1:6" ht="15.75" thickBot="1" x14ac:dyDescent="0.3">
      <c r="A117" s="153"/>
      <c r="B117" s="154" t="s">
        <v>377</v>
      </c>
      <c r="C117" s="150">
        <v>956</v>
      </c>
      <c r="D117" s="151">
        <v>800</v>
      </c>
      <c r="E117" s="151">
        <v>1041</v>
      </c>
      <c r="F117" s="152">
        <f t="shared" si="5"/>
        <v>241</v>
      </c>
    </row>
    <row r="118" spans="1:6" ht="15.75" thickBot="1" x14ac:dyDescent="0.3">
      <c r="A118" s="146" t="s">
        <v>430</v>
      </c>
      <c r="B118" s="148"/>
      <c r="C118" s="162">
        <v>14100</v>
      </c>
      <c r="D118" s="163">
        <v>16200</v>
      </c>
      <c r="E118" s="163">
        <v>14499</v>
      </c>
      <c r="F118" s="164">
        <f t="shared" si="5"/>
        <v>-1701</v>
      </c>
    </row>
    <row r="119" spans="1:6" x14ac:dyDescent="0.25">
      <c r="F119" s="142"/>
    </row>
    <row r="120" spans="1:6" ht="15.75" thickBot="1" x14ac:dyDescent="0.3">
      <c r="F120" s="142"/>
    </row>
    <row r="121" spans="1:6" ht="15.75" thickBot="1" x14ac:dyDescent="0.3">
      <c r="A121" s="160" t="s">
        <v>0</v>
      </c>
      <c r="B121" s="161" t="s">
        <v>17</v>
      </c>
      <c r="F121" s="142"/>
    </row>
    <row r="122" spans="1:6" ht="15.75" thickBot="1" x14ac:dyDescent="0.3">
      <c r="A122" s="158" t="s">
        <v>1</v>
      </c>
      <c r="B122" s="159" t="s">
        <v>373</v>
      </c>
      <c r="F122" s="142"/>
    </row>
    <row r="123" spans="1:6" ht="15.75" thickBot="1" x14ac:dyDescent="0.3">
      <c r="F123" s="142"/>
    </row>
    <row r="124" spans="1:6" ht="15.75" thickBot="1" x14ac:dyDescent="0.3">
      <c r="A124" s="143" t="s">
        <v>31</v>
      </c>
      <c r="B124" s="144"/>
      <c r="C124" s="145" t="s">
        <v>5</v>
      </c>
      <c r="D124" s="145"/>
      <c r="E124" s="144"/>
      <c r="F124" s="224" t="s">
        <v>435</v>
      </c>
    </row>
    <row r="125" spans="1:6" ht="15.75" thickBot="1" x14ac:dyDescent="0.3">
      <c r="A125" s="146" t="s">
        <v>3</v>
      </c>
      <c r="B125" s="147" t="s">
        <v>425</v>
      </c>
      <c r="C125" s="147" t="s">
        <v>423</v>
      </c>
      <c r="D125" s="148" t="s">
        <v>422</v>
      </c>
      <c r="E125" s="148" t="s">
        <v>434</v>
      </c>
      <c r="F125" s="225"/>
    </row>
    <row r="126" spans="1:6" x14ac:dyDescent="0.25">
      <c r="A126" s="149" t="s">
        <v>6</v>
      </c>
      <c r="B126" t="s">
        <v>426</v>
      </c>
      <c r="C126" s="150">
        <v>1371989.96</v>
      </c>
      <c r="D126" s="151">
        <v>1656000</v>
      </c>
      <c r="E126" s="151">
        <v>1576131.56</v>
      </c>
      <c r="F126" s="152">
        <f t="shared" ref="F126:F145" si="6">E126-D126</f>
        <v>-79868.439999999944</v>
      </c>
    </row>
    <row r="127" spans="1:6" x14ac:dyDescent="0.25">
      <c r="A127" s="149"/>
      <c r="B127" t="s">
        <v>379</v>
      </c>
      <c r="C127" s="150">
        <v>688752.49</v>
      </c>
      <c r="D127" s="151">
        <v>880000</v>
      </c>
      <c r="E127" s="151">
        <v>839004.42</v>
      </c>
      <c r="F127" s="152">
        <f t="shared" si="6"/>
        <v>-40995.579999999958</v>
      </c>
    </row>
    <row r="128" spans="1:6" x14ac:dyDescent="0.25">
      <c r="A128" s="149"/>
      <c r="B128" t="s">
        <v>378</v>
      </c>
      <c r="C128" s="150">
        <v>25346.52</v>
      </c>
      <c r="D128" s="151">
        <v>20000</v>
      </c>
      <c r="E128" s="151">
        <v>55828.89</v>
      </c>
      <c r="F128" s="152">
        <f t="shared" si="6"/>
        <v>35828.89</v>
      </c>
    </row>
    <row r="129" spans="1:6" x14ac:dyDescent="0.25">
      <c r="A129" s="149"/>
      <c r="B129" t="s">
        <v>377</v>
      </c>
      <c r="C129" s="150">
        <v>999256.56</v>
      </c>
      <c r="D129" s="151">
        <v>1158000</v>
      </c>
      <c r="E129" s="151">
        <v>1018462.16</v>
      </c>
      <c r="F129" s="152">
        <f t="shared" si="6"/>
        <v>-139537.83999999997</v>
      </c>
    </row>
    <row r="130" spans="1:6" ht="15.75" thickBot="1" x14ac:dyDescent="0.3">
      <c r="A130" s="153"/>
      <c r="B130" s="154" t="s">
        <v>374</v>
      </c>
      <c r="C130" s="150">
        <v>247753.4</v>
      </c>
      <c r="D130" s="151">
        <v>196000</v>
      </c>
      <c r="E130" s="151">
        <v>261986.92</v>
      </c>
      <c r="F130" s="152">
        <f t="shared" si="6"/>
        <v>65986.920000000013</v>
      </c>
    </row>
    <row r="131" spans="1:6" ht="15.75" thickBot="1" x14ac:dyDescent="0.3">
      <c r="A131" s="146" t="s">
        <v>427</v>
      </c>
      <c r="B131" s="148"/>
      <c r="C131" s="162">
        <v>3333098.93</v>
      </c>
      <c r="D131" s="163">
        <v>3910000</v>
      </c>
      <c r="E131" s="163">
        <v>3751413.95</v>
      </c>
      <c r="F131" s="164">
        <f t="shared" si="6"/>
        <v>-158586.04999999981</v>
      </c>
    </row>
    <row r="132" spans="1:6" x14ac:dyDescent="0.25">
      <c r="A132" s="149" t="s">
        <v>27</v>
      </c>
      <c r="B132" t="s">
        <v>426</v>
      </c>
      <c r="C132" s="150">
        <v>160358.51999999999</v>
      </c>
      <c r="D132" s="151">
        <v>196000</v>
      </c>
      <c r="E132" s="151">
        <v>165574.73000000004</v>
      </c>
      <c r="F132" s="152">
        <f t="shared" si="6"/>
        <v>-30425.26999999996</v>
      </c>
    </row>
    <row r="133" spans="1:6" x14ac:dyDescent="0.25">
      <c r="A133" s="149"/>
      <c r="B133" t="s">
        <v>379</v>
      </c>
      <c r="C133" s="150">
        <v>97988.73000000001</v>
      </c>
      <c r="D133" s="151">
        <v>132000</v>
      </c>
      <c r="E133" s="151">
        <v>119597.29000000001</v>
      </c>
      <c r="F133" s="152">
        <f t="shared" si="6"/>
        <v>-12402.709999999992</v>
      </c>
    </row>
    <row r="134" spans="1:6" x14ac:dyDescent="0.25">
      <c r="A134" s="149"/>
      <c r="B134" t="s">
        <v>378</v>
      </c>
      <c r="C134" s="150">
        <v>3004.89</v>
      </c>
      <c r="D134" s="151">
        <v>3000</v>
      </c>
      <c r="E134" s="151">
        <v>4145.09</v>
      </c>
      <c r="F134" s="152">
        <f t="shared" si="6"/>
        <v>1145.0900000000001</v>
      </c>
    </row>
    <row r="135" spans="1:6" x14ac:dyDescent="0.25">
      <c r="A135" s="149"/>
      <c r="B135" t="s">
        <v>377</v>
      </c>
      <c r="C135" s="150">
        <v>106612.52</v>
      </c>
      <c r="D135" s="151">
        <v>122000</v>
      </c>
      <c r="E135" s="151">
        <v>114078.98000000003</v>
      </c>
      <c r="F135" s="152">
        <f t="shared" si="6"/>
        <v>-7921.019999999975</v>
      </c>
    </row>
    <row r="136" spans="1:6" ht="15.75" thickBot="1" x14ac:dyDescent="0.3">
      <c r="A136" s="153"/>
      <c r="B136" s="154" t="s">
        <v>374</v>
      </c>
      <c r="C136" s="150">
        <v>32882.78</v>
      </c>
      <c r="D136" s="151">
        <v>31000</v>
      </c>
      <c r="E136" s="151">
        <v>33796.47</v>
      </c>
      <c r="F136" s="152">
        <f t="shared" si="6"/>
        <v>2796.4700000000012</v>
      </c>
    </row>
    <row r="137" spans="1:6" ht="15.75" thickBot="1" x14ac:dyDescent="0.3">
      <c r="A137" s="146" t="s">
        <v>428</v>
      </c>
      <c r="B137" s="148"/>
      <c r="C137" s="162">
        <v>400847.44000000006</v>
      </c>
      <c r="D137" s="163">
        <v>484000</v>
      </c>
      <c r="E137" s="163">
        <v>437192.56000000006</v>
      </c>
      <c r="F137" s="164">
        <f t="shared" si="6"/>
        <v>-46807.439999999944</v>
      </c>
    </row>
    <row r="138" spans="1:6" ht="15.75" thickBot="1" x14ac:dyDescent="0.3">
      <c r="A138" s="153" t="s">
        <v>28</v>
      </c>
      <c r="B138" s="154" t="s">
        <v>28</v>
      </c>
      <c r="C138" s="150">
        <v>3733946.37</v>
      </c>
      <c r="D138" s="151">
        <v>4394000</v>
      </c>
      <c r="E138" s="151">
        <v>4188606.5100000002</v>
      </c>
      <c r="F138" s="152">
        <f t="shared" si="6"/>
        <v>-205393.48999999976</v>
      </c>
    </row>
    <row r="139" spans="1:6" ht="15.75" thickBot="1" x14ac:dyDescent="0.3">
      <c r="A139" s="146" t="s">
        <v>429</v>
      </c>
      <c r="B139" s="148"/>
      <c r="C139" s="162">
        <v>3733946.37</v>
      </c>
      <c r="D139" s="163">
        <v>4394000</v>
      </c>
      <c r="E139" s="163">
        <v>4188606.5100000002</v>
      </c>
      <c r="F139" s="164">
        <f t="shared" si="6"/>
        <v>-205393.48999999976</v>
      </c>
    </row>
    <row r="140" spans="1:6" x14ac:dyDescent="0.25">
      <c r="A140" s="149" t="s">
        <v>8</v>
      </c>
      <c r="B140" t="s">
        <v>426</v>
      </c>
      <c r="C140" s="150">
        <v>6564</v>
      </c>
      <c r="D140" s="151">
        <v>7700</v>
      </c>
      <c r="E140" s="151">
        <v>6511</v>
      </c>
      <c r="F140" s="152">
        <f t="shared" si="6"/>
        <v>-1189</v>
      </c>
    </row>
    <row r="141" spans="1:6" x14ac:dyDescent="0.25">
      <c r="A141" s="149"/>
      <c r="B141" t="s">
        <v>379</v>
      </c>
      <c r="C141" s="150">
        <v>4011</v>
      </c>
      <c r="D141" s="151">
        <v>5200</v>
      </c>
      <c r="E141" s="151">
        <v>4703</v>
      </c>
      <c r="F141" s="152">
        <f t="shared" si="6"/>
        <v>-497</v>
      </c>
    </row>
    <row r="142" spans="1:6" x14ac:dyDescent="0.25">
      <c r="A142" s="149"/>
      <c r="B142" t="s">
        <v>378</v>
      </c>
      <c r="C142" s="150">
        <v>123</v>
      </c>
      <c r="D142" s="151">
        <v>100</v>
      </c>
      <c r="E142" s="151">
        <v>163</v>
      </c>
      <c r="F142" s="152">
        <f t="shared" si="6"/>
        <v>63</v>
      </c>
    </row>
    <row r="143" spans="1:6" x14ac:dyDescent="0.25">
      <c r="A143" s="149"/>
      <c r="B143" t="s">
        <v>377</v>
      </c>
      <c r="C143" s="150">
        <v>4364</v>
      </c>
      <c r="D143" s="151">
        <v>4800</v>
      </c>
      <c r="E143" s="151">
        <v>4486</v>
      </c>
      <c r="F143" s="152">
        <f t="shared" si="6"/>
        <v>-314</v>
      </c>
    </row>
    <row r="144" spans="1:6" ht="15.75" thickBot="1" x14ac:dyDescent="0.3">
      <c r="A144" s="153"/>
      <c r="B144" s="154" t="s">
        <v>374</v>
      </c>
      <c r="C144" s="150">
        <v>1346</v>
      </c>
      <c r="D144" s="151">
        <v>1200</v>
      </c>
      <c r="E144" s="151">
        <v>1329</v>
      </c>
      <c r="F144" s="152">
        <f t="shared" si="6"/>
        <v>129</v>
      </c>
    </row>
    <row r="145" spans="1:6" ht="15.75" thickBot="1" x14ac:dyDescent="0.3">
      <c r="A145" s="146" t="s">
        <v>430</v>
      </c>
      <c r="B145" s="148"/>
      <c r="C145" s="162">
        <v>16408</v>
      </c>
      <c r="D145" s="163">
        <v>19000</v>
      </c>
      <c r="E145" s="163">
        <v>17192</v>
      </c>
      <c r="F145" s="164">
        <f t="shared" si="6"/>
        <v>-1808</v>
      </c>
    </row>
    <row r="146" spans="1:6" x14ac:dyDescent="0.25">
      <c r="F146" s="142"/>
    </row>
    <row r="147" spans="1:6" ht="15.75" thickBot="1" x14ac:dyDescent="0.3">
      <c r="F147" s="142"/>
    </row>
    <row r="148" spans="1:6" ht="15.75" thickBot="1" x14ac:dyDescent="0.3">
      <c r="A148" s="160" t="s">
        <v>0</v>
      </c>
      <c r="B148" s="161" t="s">
        <v>19</v>
      </c>
      <c r="F148" s="142"/>
    </row>
    <row r="149" spans="1:6" ht="15.75" thickBot="1" x14ac:dyDescent="0.3">
      <c r="A149" s="160" t="s">
        <v>1</v>
      </c>
      <c r="B149" s="161" t="s">
        <v>373</v>
      </c>
      <c r="F149" s="142"/>
    </row>
    <row r="150" spans="1:6" ht="15.75" thickBot="1" x14ac:dyDescent="0.3">
      <c r="F150" s="142"/>
    </row>
    <row r="151" spans="1:6" ht="15.75" thickBot="1" x14ac:dyDescent="0.3">
      <c r="A151" s="143" t="s">
        <v>31</v>
      </c>
      <c r="B151" s="144"/>
      <c r="C151" s="145" t="s">
        <v>5</v>
      </c>
      <c r="D151" s="145"/>
      <c r="E151" s="144"/>
      <c r="F151" s="224" t="s">
        <v>435</v>
      </c>
    </row>
    <row r="152" spans="1:6" ht="15.75" thickBot="1" x14ac:dyDescent="0.3">
      <c r="A152" s="146" t="s">
        <v>3</v>
      </c>
      <c r="B152" s="147" t="s">
        <v>425</v>
      </c>
      <c r="C152" s="147" t="s">
        <v>423</v>
      </c>
      <c r="D152" s="148" t="s">
        <v>422</v>
      </c>
      <c r="E152" s="148" t="s">
        <v>434</v>
      </c>
      <c r="F152" s="225"/>
    </row>
    <row r="153" spans="1:6" x14ac:dyDescent="0.25">
      <c r="A153" s="149" t="s">
        <v>6</v>
      </c>
      <c r="B153" t="s">
        <v>426</v>
      </c>
      <c r="C153" s="150">
        <v>278227.48</v>
      </c>
      <c r="D153" s="151">
        <v>237000</v>
      </c>
      <c r="E153" s="151">
        <v>450221.49</v>
      </c>
      <c r="F153" s="152">
        <f t="shared" ref="F153:F171" si="7">E153-D153</f>
        <v>213221.49</v>
      </c>
    </row>
    <row r="154" spans="1:6" x14ac:dyDescent="0.25">
      <c r="A154" s="149"/>
      <c r="B154" t="s">
        <v>379</v>
      </c>
      <c r="C154" s="150">
        <v>1505640.79</v>
      </c>
      <c r="D154" s="151">
        <v>2100000</v>
      </c>
      <c r="E154" s="151">
        <v>1695774.27</v>
      </c>
      <c r="F154" s="152">
        <f t="shared" si="7"/>
        <v>-404225.73</v>
      </c>
    </row>
    <row r="155" spans="1:6" x14ac:dyDescent="0.25">
      <c r="A155" s="149"/>
      <c r="B155" t="s">
        <v>378</v>
      </c>
      <c r="C155" s="150">
        <v>19890.920000000002</v>
      </c>
      <c r="D155" s="151">
        <v>46000</v>
      </c>
      <c r="E155" s="151">
        <v>19667.259999999998</v>
      </c>
      <c r="F155" s="152">
        <f t="shared" si="7"/>
        <v>-26332.74</v>
      </c>
    </row>
    <row r="156" spans="1:6" ht="15.75" thickBot="1" x14ac:dyDescent="0.3">
      <c r="A156" s="153"/>
      <c r="B156" s="154" t="s">
        <v>377</v>
      </c>
      <c r="C156" s="150">
        <v>474651.33</v>
      </c>
      <c r="D156" s="151">
        <v>654000</v>
      </c>
      <c r="E156" s="151">
        <v>451639.06</v>
      </c>
      <c r="F156" s="152">
        <f t="shared" si="7"/>
        <v>-202360.94</v>
      </c>
    </row>
    <row r="157" spans="1:6" ht="15.75" thickBot="1" x14ac:dyDescent="0.3">
      <c r="A157" s="146" t="s">
        <v>427</v>
      </c>
      <c r="B157" s="148"/>
      <c r="C157" s="162">
        <v>2278410.52</v>
      </c>
      <c r="D157" s="163">
        <v>3037000</v>
      </c>
      <c r="E157" s="163">
        <v>2617302.0799999996</v>
      </c>
      <c r="F157" s="164">
        <f t="shared" si="7"/>
        <v>-419697.92000000039</v>
      </c>
    </row>
    <row r="158" spans="1:6" ht="15.75" thickBot="1" x14ac:dyDescent="0.3">
      <c r="A158" s="153" t="s">
        <v>7</v>
      </c>
      <c r="B158" s="154" t="s">
        <v>379</v>
      </c>
      <c r="C158" s="150">
        <v>-11580</v>
      </c>
      <c r="D158" s="151">
        <v>-20000</v>
      </c>
      <c r="E158" s="151">
        <v>-14580</v>
      </c>
      <c r="F158" s="152">
        <f t="shared" si="7"/>
        <v>5420</v>
      </c>
    </row>
    <row r="159" spans="1:6" ht="15.75" thickBot="1" x14ac:dyDescent="0.3">
      <c r="A159" s="146" t="s">
        <v>431</v>
      </c>
      <c r="B159" s="148"/>
      <c r="C159" s="162">
        <v>-11580</v>
      </c>
      <c r="D159" s="163">
        <v>-20000</v>
      </c>
      <c r="E159" s="163">
        <v>-14580</v>
      </c>
      <c r="F159" s="164">
        <f t="shared" si="7"/>
        <v>5420</v>
      </c>
    </row>
    <row r="160" spans="1:6" x14ac:dyDescent="0.25">
      <c r="A160" s="149" t="s">
        <v>27</v>
      </c>
      <c r="B160" t="s">
        <v>426</v>
      </c>
      <c r="C160" s="150">
        <v>31099.390000000003</v>
      </c>
      <c r="D160" s="151">
        <v>36000</v>
      </c>
      <c r="E160" s="151">
        <v>51343.17</v>
      </c>
      <c r="F160" s="152">
        <f t="shared" si="7"/>
        <v>15343.169999999998</v>
      </c>
    </row>
    <row r="161" spans="1:6" x14ac:dyDescent="0.25">
      <c r="A161" s="149"/>
      <c r="B161" t="s">
        <v>379</v>
      </c>
      <c r="C161" s="150">
        <v>211685.95</v>
      </c>
      <c r="D161" s="151">
        <v>282000</v>
      </c>
      <c r="E161" s="151">
        <v>239245.44</v>
      </c>
      <c r="F161" s="152">
        <f t="shared" si="7"/>
        <v>-42754.559999999998</v>
      </c>
    </row>
    <row r="162" spans="1:6" x14ac:dyDescent="0.25">
      <c r="A162" s="149"/>
      <c r="B162" t="s">
        <v>378</v>
      </c>
      <c r="C162" s="150">
        <v>1294.79</v>
      </c>
      <c r="D162" s="151">
        <v>3000</v>
      </c>
      <c r="E162" s="151">
        <v>1830.96</v>
      </c>
      <c r="F162" s="152">
        <f t="shared" si="7"/>
        <v>-1169.04</v>
      </c>
    </row>
    <row r="163" spans="1:6" ht="15.75" thickBot="1" x14ac:dyDescent="0.3">
      <c r="A163" s="153"/>
      <c r="B163" s="154" t="s">
        <v>377</v>
      </c>
      <c r="C163" s="150">
        <v>59071.740000000005</v>
      </c>
      <c r="D163" s="151">
        <v>79000</v>
      </c>
      <c r="E163" s="151">
        <v>58387.280000000006</v>
      </c>
      <c r="F163" s="152">
        <f t="shared" si="7"/>
        <v>-20612.719999999994</v>
      </c>
    </row>
    <row r="164" spans="1:6" ht="15.75" thickBot="1" x14ac:dyDescent="0.3">
      <c r="A164" s="146" t="s">
        <v>428</v>
      </c>
      <c r="B164" s="148"/>
      <c r="C164" s="162">
        <v>303151.87000000005</v>
      </c>
      <c r="D164" s="163">
        <v>400000</v>
      </c>
      <c r="E164" s="163">
        <v>350806.85000000003</v>
      </c>
      <c r="F164" s="164">
        <f t="shared" si="7"/>
        <v>-49193.149999999965</v>
      </c>
    </row>
    <row r="165" spans="1:6" ht="15.75" thickBot="1" x14ac:dyDescent="0.3">
      <c r="A165" s="153" t="s">
        <v>28</v>
      </c>
      <c r="B165" s="154" t="s">
        <v>28</v>
      </c>
      <c r="C165" s="150">
        <v>2569982.39</v>
      </c>
      <c r="D165" s="151">
        <v>3417000</v>
      </c>
      <c r="E165" s="151">
        <v>2953528.9299999997</v>
      </c>
      <c r="F165" s="152">
        <f t="shared" si="7"/>
        <v>-463471.0700000003</v>
      </c>
    </row>
    <row r="166" spans="1:6" ht="15.75" thickBot="1" x14ac:dyDescent="0.3">
      <c r="A166" s="146" t="s">
        <v>429</v>
      </c>
      <c r="B166" s="148"/>
      <c r="C166" s="162">
        <v>2569982.39</v>
      </c>
      <c r="D166" s="163">
        <v>3417000</v>
      </c>
      <c r="E166" s="163">
        <v>2953528.9299999997</v>
      </c>
      <c r="F166" s="164">
        <f t="shared" si="7"/>
        <v>-463471.0700000003</v>
      </c>
    </row>
    <row r="167" spans="1:6" x14ac:dyDescent="0.25">
      <c r="A167" s="149" t="s">
        <v>8</v>
      </c>
      <c r="B167" t="s">
        <v>426</v>
      </c>
      <c r="C167" s="150">
        <v>1273</v>
      </c>
      <c r="D167" s="151">
        <v>1400</v>
      </c>
      <c r="E167" s="151">
        <v>2019</v>
      </c>
      <c r="F167" s="152">
        <f t="shared" si="7"/>
        <v>619</v>
      </c>
    </row>
    <row r="168" spans="1:6" x14ac:dyDescent="0.25">
      <c r="A168" s="149"/>
      <c r="B168" t="s">
        <v>379</v>
      </c>
      <c r="C168" s="150">
        <v>8665</v>
      </c>
      <c r="D168" s="151">
        <v>11100</v>
      </c>
      <c r="E168" s="151">
        <v>9408</v>
      </c>
      <c r="F168" s="152">
        <f t="shared" si="7"/>
        <v>-1692</v>
      </c>
    </row>
    <row r="169" spans="1:6" x14ac:dyDescent="0.25">
      <c r="A169" s="149"/>
      <c r="B169" t="s">
        <v>378</v>
      </c>
      <c r="C169" s="150">
        <v>53</v>
      </c>
      <c r="D169" s="151">
        <v>100</v>
      </c>
      <c r="E169" s="151">
        <v>72</v>
      </c>
      <c r="F169" s="152">
        <f t="shared" si="7"/>
        <v>-28</v>
      </c>
    </row>
    <row r="170" spans="1:6" ht="15.75" thickBot="1" x14ac:dyDescent="0.3">
      <c r="A170" s="153"/>
      <c r="B170" s="154" t="s">
        <v>377</v>
      </c>
      <c r="C170" s="150">
        <v>2418</v>
      </c>
      <c r="D170" s="151">
        <v>3100</v>
      </c>
      <c r="E170" s="151">
        <v>2296</v>
      </c>
      <c r="F170" s="152">
        <f t="shared" si="7"/>
        <v>-804</v>
      </c>
    </row>
    <row r="171" spans="1:6" ht="15.75" thickBot="1" x14ac:dyDescent="0.3">
      <c r="A171" s="146" t="s">
        <v>430</v>
      </c>
      <c r="B171" s="148"/>
      <c r="C171" s="162">
        <v>12409</v>
      </c>
      <c r="D171" s="163">
        <v>15700</v>
      </c>
      <c r="E171" s="163">
        <v>13795</v>
      </c>
      <c r="F171" s="164">
        <f t="shared" si="7"/>
        <v>-1905</v>
      </c>
    </row>
    <row r="172" spans="1:6" x14ac:dyDescent="0.25">
      <c r="F172" s="142"/>
    </row>
    <row r="173" spans="1:6" ht="15.75" thickBot="1" x14ac:dyDescent="0.3">
      <c r="F173" s="142"/>
    </row>
    <row r="174" spans="1:6" ht="15.75" thickBot="1" x14ac:dyDescent="0.3">
      <c r="A174" s="160" t="s">
        <v>0</v>
      </c>
      <c r="B174" s="161" t="s">
        <v>20</v>
      </c>
      <c r="F174" s="142"/>
    </row>
    <row r="175" spans="1:6" ht="15.75" thickBot="1" x14ac:dyDescent="0.3">
      <c r="A175" s="160" t="s">
        <v>1</v>
      </c>
      <c r="B175" s="161" t="s">
        <v>373</v>
      </c>
      <c r="F175" s="142"/>
    </row>
    <row r="176" spans="1:6" ht="15.75" thickBot="1" x14ac:dyDescent="0.3">
      <c r="F176" s="142"/>
    </row>
    <row r="177" spans="1:6" ht="15.75" thickBot="1" x14ac:dyDescent="0.3">
      <c r="A177" s="143" t="s">
        <v>31</v>
      </c>
      <c r="B177" s="144"/>
      <c r="C177" s="145" t="s">
        <v>5</v>
      </c>
      <c r="D177" s="145"/>
      <c r="E177" s="144"/>
      <c r="F177" s="224" t="s">
        <v>435</v>
      </c>
    </row>
    <row r="178" spans="1:6" ht="15.75" thickBot="1" x14ac:dyDescent="0.3">
      <c r="A178" s="146" t="s">
        <v>3</v>
      </c>
      <c r="B178" s="147" t="s">
        <v>425</v>
      </c>
      <c r="C178" s="147" t="s">
        <v>423</v>
      </c>
      <c r="D178" s="148" t="s">
        <v>422</v>
      </c>
      <c r="E178" s="148" t="s">
        <v>434</v>
      </c>
      <c r="F178" s="225"/>
    </row>
    <row r="179" spans="1:6" ht="15.75" thickBot="1" x14ac:dyDescent="0.3">
      <c r="A179" s="153" t="s">
        <v>6</v>
      </c>
      <c r="B179" s="154" t="s">
        <v>426</v>
      </c>
      <c r="C179" s="150">
        <v>46740.67</v>
      </c>
      <c r="D179" s="151">
        <v>113000</v>
      </c>
      <c r="E179" s="151">
        <v>31973.1</v>
      </c>
      <c r="F179" s="152">
        <f t="shared" ref="F179:F186" si="8">E179-D179</f>
        <v>-81026.899999999994</v>
      </c>
    </row>
    <row r="180" spans="1:6" ht="15.75" thickBot="1" x14ac:dyDescent="0.3">
      <c r="A180" s="146" t="s">
        <v>427</v>
      </c>
      <c r="B180" s="148"/>
      <c r="C180" s="162">
        <v>46740.67</v>
      </c>
      <c r="D180" s="163">
        <v>113000</v>
      </c>
      <c r="E180" s="163">
        <v>31973.1</v>
      </c>
      <c r="F180" s="164">
        <f t="shared" si="8"/>
        <v>-81026.899999999994</v>
      </c>
    </row>
    <row r="181" spans="1:6" ht="15.75" thickBot="1" x14ac:dyDescent="0.3">
      <c r="A181" s="153" t="s">
        <v>27</v>
      </c>
      <c r="B181" s="154" t="s">
        <v>426</v>
      </c>
      <c r="C181" s="150">
        <v>6815.97</v>
      </c>
      <c r="D181" s="151">
        <v>15000</v>
      </c>
      <c r="E181" s="151">
        <v>4831.7</v>
      </c>
      <c r="F181" s="152">
        <f t="shared" si="8"/>
        <v>-10168.299999999999</v>
      </c>
    </row>
    <row r="182" spans="1:6" ht="15.75" thickBot="1" x14ac:dyDescent="0.3">
      <c r="A182" s="146" t="s">
        <v>428</v>
      </c>
      <c r="B182" s="148"/>
      <c r="C182" s="162">
        <v>6815.97</v>
      </c>
      <c r="D182" s="163">
        <v>15000</v>
      </c>
      <c r="E182" s="163">
        <v>4831.7</v>
      </c>
      <c r="F182" s="164">
        <f t="shared" si="8"/>
        <v>-10168.299999999999</v>
      </c>
    </row>
    <row r="183" spans="1:6" ht="15.75" thickBot="1" x14ac:dyDescent="0.3">
      <c r="A183" s="153" t="s">
        <v>28</v>
      </c>
      <c r="B183" s="154" t="s">
        <v>28</v>
      </c>
      <c r="C183" s="150">
        <v>53556.639999999999</v>
      </c>
      <c r="D183" s="151">
        <v>128000</v>
      </c>
      <c r="E183" s="151">
        <v>36804.799999999996</v>
      </c>
      <c r="F183" s="152">
        <f t="shared" si="8"/>
        <v>-91195.200000000012</v>
      </c>
    </row>
    <row r="184" spans="1:6" ht="15.75" thickBot="1" x14ac:dyDescent="0.3">
      <c r="A184" s="146" t="s">
        <v>429</v>
      </c>
      <c r="B184" s="148"/>
      <c r="C184" s="162">
        <v>53556.639999999999</v>
      </c>
      <c r="D184" s="163">
        <v>128000</v>
      </c>
      <c r="E184" s="163">
        <v>36804.799999999996</v>
      </c>
      <c r="F184" s="164">
        <f t="shared" si="8"/>
        <v>-91195.200000000012</v>
      </c>
    </row>
    <row r="185" spans="1:6" ht="15.75" thickBot="1" x14ac:dyDescent="0.3">
      <c r="A185" s="153" t="s">
        <v>8</v>
      </c>
      <c r="B185" s="154" t="s">
        <v>426</v>
      </c>
      <c r="C185" s="150">
        <v>279</v>
      </c>
      <c r="D185" s="151">
        <v>600</v>
      </c>
      <c r="E185" s="151">
        <v>190</v>
      </c>
      <c r="F185" s="152">
        <f t="shared" si="8"/>
        <v>-410</v>
      </c>
    </row>
    <row r="186" spans="1:6" ht="15.75" thickBot="1" x14ac:dyDescent="0.3">
      <c r="A186" s="146" t="s">
        <v>430</v>
      </c>
      <c r="B186" s="148"/>
      <c r="C186" s="162">
        <v>279</v>
      </c>
      <c r="D186" s="163">
        <v>600</v>
      </c>
      <c r="E186" s="163">
        <v>190</v>
      </c>
      <c r="F186" s="164">
        <f t="shared" si="8"/>
        <v>-410</v>
      </c>
    </row>
    <row r="187" spans="1:6" x14ac:dyDescent="0.25">
      <c r="F187" s="167"/>
    </row>
    <row r="188" spans="1:6" x14ac:dyDescent="0.25">
      <c r="F188" s="167"/>
    </row>
    <row r="189" spans="1:6" x14ac:dyDescent="0.25">
      <c r="F189" s="168"/>
    </row>
    <row r="190" spans="1:6" x14ac:dyDescent="0.25">
      <c r="F190" s="142"/>
    </row>
    <row r="191" spans="1:6" ht="15.75" thickBot="1" x14ac:dyDescent="0.3">
      <c r="F191" s="142"/>
    </row>
    <row r="192" spans="1:6" ht="15.75" thickBot="1" x14ac:dyDescent="0.3">
      <c r="A192" s="160" t="s">
        <v>0</v>
      </c>
      <c r="B192" s="161" t="s">
        <v>21</v>
      </c>
      <c r="F192" s="142"/>
    </row>
    <row r="193" spans="1:6" ht="15.75" thickBot="1" x14ac:dyDescent="0.3">
      <c r="A193" s="160" t="s">
        <v>1</v>
      </c>
      <c r="B193" s="161" t="s">
        <v>373</v>
      </c>
      <c r="F193" s="142"/>
    </row>
    <row r="194" spans="1:6" ht="15.75" thickBot="1" x14ac:dyDescent="0.3">
      <c r="F194" s="142"/>
    </row>
    <row r="195" spans="1:6" ht="15.75" thickBot="1" x14ac:dyDescent="0.3">
      <c r="A195" s="143" t="s">
        <v>31</v>
      </c>
      <c r="B195" s="144"/>
      <c r="C195" s="145" t="s">
        <v>5</v>
      </c>
      <c r="D195" s="145"/>
      <c r="E195" s="144"/>
      <c r="F195" s="224" t="s">
        <v>435</v>
      </c>
    </row>
    <row r="196" spans="1:6" ht="15.75" thickBot="1" x14ac:dyDescent="0.3">
      <c r="A196" s="146" t="s">
        <v>3</v>
      </c>
      <c r="B196" s="147" t="s">
        <v>425</v>
      </c>
      <c r="C196" s="147" t="s">
        <v>423</v>
      </c>
      <c r="D196" s="148" t="s">
        <v>422</v>
      </c>
      <c r="E196" s="148" t="s">
        <v>434</v>
      </c>
      <c r="F196" s="225"/>
    </row>
    <row r="197" spans="1:6" x14ac:dyDescent="0.25">
      <c r="A197" s="149" t="s">
        <v>6</v>
      </c>
      <c r="B197" t="s">
        <v>426</v>
      </c>
      <c r="C197" s="150">
        <v>32572.15</v>
      </c>
      <c r="D197" s="151">
        <v>64000</v>
      </c>
      <c r="E197" s="151">
        <v>104640.8</v>
      </c>
      <c r="F197" s="152">
        <f t="shared" ref="F197:F216" si="9">E197-D197</f>
        <v>40640.800000000003</v>
      </c>
    </row>
    <row r="198" spans="1:6" x14ac:dyDescent="0.25">
      <c r="A198" s="149"/>
      <c r="B198" t="s">
        <v>379</v>
      </c>
      <c r="C198" s="150">
        <v>681619.47</v>
      </c>
      <c r="D198" s="151">
        <v>658000</v>
      </c>
      <c r="E198" s="151">
        <v>817641.86</v>
      </c>
      <c r="F198" s="152">
        <f t="shared" si="9"/>
        <v>159641.85999999999</v>
      </c>
    </row>
    <row r="199" spans="1:6" x14ac:dyDescent="0.25">
      <c r="A199" s="149"/>
      <c r="B199" t="s">
        <v>377</v>
      </c>
      <c r="C199" s="150">
        <v>306054.69</v>
      </c>
      <c r="D199" s="151">
        <v>315000</v>
      </c>
      <c r="E199" s="151">
        <v>354533.12</v>
      </c>
      <c r="F199" s="152">
        <f t="shared" si="9"/>
        <v>39533.119999999995</v>
      </c>
    </row>
    <row r="200" spans="1:6" x14ac:dyDescent="0.25">
      <c r="A200" s="149"/>
      <c r="B200" t="s">
        <v>375</v>
      </c>
      <c r="C200" s="150">
        <v>13662549.5</v>
      </c>
      <c r="D200" s="151">
        <v>14066000</v>
      </c>
      <c r="E200" s="151">
        <v>13500586.369999999</v>
      </c>
      <c r="F200" s="152">
        <f t="shared" si="9"/>
        <v>-565413.63000000082</v>
      </c>
    </row>
    <row r="201" spans="1:6" ht="15.75" thickBot="1" x14ac:dyDescent="0.3">
      <c r="A201" s="153"/>
      <c r="B201" s="154" t="s">
        <v>374</v>
      </c>
      <c r="C201" s="150">
        <v>823248.55</v>
      </c>
      <c r="D201" s="151">
        <v>908000</v>
      </c>
      <c r="E201" s="151">
        <v>719514.23</v>
      </c>
      <c r="F201" s="152">
        <f t="shared" si="9"/>
        <v>-188485.77000000002</v>
      </c>
    </row>
    <row r="202" spans="1:6" ht="15.75" thickBot="1" x14ac:dyDescent="0.3">
      <c r="A202" s="146" t="s">
        <v>427</v>
      </c>
      <c r="B202" s="148"/>
      <c r="C202" s="162">
        <v>15506044.360000001</v>
      </c>
      <c r="D202" s="163">
        <v>16011000</v>
      </c>
      <c r="E202" s="163">
        <v>15496916.379999999</v>
      </c>
      <c r="F202" s="164">
        <f t="shared" si="9"/>
        <v>-514083.62000000104</v>
      </c>
    </row>
    <row r="203" spans="1:6" x14ac:dyDescent="0.25">
      <c r="A203" s="149" t="s">
        <v>27</v>
      </c>
      <c r="B203" t="s">
        <v>426</v>
      </c>
      <c r="C203" s="150">
        <v>6449.52</v>
      </c>
      <c r="D203" s="151">
        <v>8000</v>
      </c>
      <c r="E203" s="151">
        <v>15105.42</v>
      </c>
      <c r="F203" s="152">
        <f t="shared" si="9"/>
        <v>7105.42</v>
      </c>
    </row>
    <row r="204" spans="1:6" x14ac:dyDescent="0.25">
      <c r="A204" s="149"/>
      <c r="B204" t="s">
        <v>379</v>
      </c>
      <c r="C204" s="150">
        <v>73509.87</v>
      </c>
      <c r="D204" s="151">
        <v>79000</v>
      </c>
      <c r="E204" s="151">
        <v>85521.090000000011</v>
      </c>
      <c r="F204" s="152">
        <f t="shared" si="9"/>
        <v>6521.0900000000111</v>
      </c>
    </row>
    <row r="205" spans="1:6" x14ac:dyDescent="0.25">
      <c r="A205" s="149"/>
      <c r="B205" t="s">
        <v>377</v>
      </c>
      <c r="C205" s="150">
        <v>31905.579999999998</v>
      </c>
      <c r="D205" s="151">
        <v>33000</v>
      </c>
      <c r="E205" s="151">
        <v>33465.879999999997</v>
      </c>
      <c r="F205" s="152">
        <f t="shared" si="9"/>
        <v>465.87999999999738</v>
      </c>
    </row>
    <row r="206" spans="1:6" x14ac:dyDescent="0.25">
      <c r="A206" s="149"/>
      <c r="B206" t="s">
        <v>375</v>
      </c>
      <c r="C206" s="150">
        <v>449490.36</v>
      </c>
      <c r="D206" s="151">
        <v>468000</v>
      </c>
      <c r="E206" s="151">
        <v>492578.82000000007</v>
      </c>
      <c r="F206" s="152">
        <f t="shared" si="9"/>
        <v>24578.820000000065</v>
      </c>
    </row>
    <row r="207" spans="1:6" ht="15.75" thickBot="1" x14ac:dyDescent="0.3">
      <c r="A207" s="153"/>
      <c r="B207" s="154" t="s">
        <v>374</v>
      </c>
      <c r="C207" s="150">
        <v>96913.81</v>
      </c>
      <c r="D207" s="151">
        <v>89000</v>
      </c>
      <c r="E207" s="151">
        <v>83384.970000000016</v>
      </c>
      <c r="F207" s="152">
        <f t="shared" si="9"/>
        <v>-5615.0299999999843</v>
      </c>
    </row>
    <row r="208" spans="1:6" ht="15.75" thickBot="1" x14ac:dyDescent="0.3">
      <c r="A208" s="146" t="s">
        <v>428</v>
      </c>
      <c r="B208" s="148"/>
      <c r="C208" s="162">
        <v>658269.1399999999</v>
      </c>
      <c r="D208" s="163">
        <v>677000</v>
      </c>
      <c r="E208" s="163">
        <v>710056.18</v>
      </c>
      <c r="F208" s="164">
        <f t="shared" si="9"/>
        <v>33056.180000000051</v>
      </c>
    </row>
    <row r="209" spans="1:6" ht="15.75" thickBot="1" x14ac:dyDescent="0.3">
      <c r="A209" s="153" t="s">
        <v>28</v>
      </c>
      <c r="B209" s="154" t="s">
        <v>28</v>
      </c>
      <c r="C209" s="150">
        <v>16164313.500000002</v>
      </c>
      <c r="D209" s="151">
        <v>16688000</v>
      </c>
      <c r="E209" s="151">
        <v>16206972.560000001</v>
      </c>
      <c r="F209" s="152">
        <f t="shared" si="9"/>
        <v>-481027.43999999948</v>
      </c>
    </row>
    <row r="210" spans="1:6" ht="15.75" thickBot="1" x14ac:dyDescent="0.3">
      <c r="A210" s="146" t="s">
        <v>429</v>
      </c>
      <c r="B210" s="148"/>
      <c r="C210" s="162">
        <v>16164313.500000002</v>
      </c>
      <c r="D210" s="163">
        <v>16688000</v>
      </c>
      <c r="E210" s="163">
        <v>16206972.559999999</v>
      </c>
      <c r="F210" s="164">
        <f t="shared" si="9"/>
        <v>-481027.44000000134</v>
      </c>
    </row>
    <row r="211" spans="1:6" x14ac:dyDescent="0.25">
      <c r="A211" s="149" t="s">
        <v>8</v>
      </c>
      <c r="B211" t="s">
        <v>426</v>
      </c>
      <c r="C211" s="150">
        <v>264</v>
      </c>
      <c r="D211" s="151">
        <v>300</v>
      </c>
      <c r="E211" s="151">
        <v>594</v>
      </c>
      <c r="F211" s="152">
        <f t="shared" si="9"/>
        <v>294</v>
      </c>
    </row>
    <row r="212" spans="1:6" x14ac:dyDescent="0.25">
      <c r="A212" s="149"/>
      <c r="B212" t="s">
        <v>379</v>
      </c>
      <c r="C212" s="150">
        <v>3009</v>
      </c>
      <c r="D212" s="151">
        <v>3100</v>
      </c>
      <c r="E212" s="151">
        <v>3363</v>
      </c>
      <c r="F212" s="152">
        <f t="shared" si="9"/>
        <v>263</v>
      </c>
    </row>
    <row r="213" spans="1:6" x14ac:dyDescent="0.25">
      <c r="A213" s="149"/>
      <c r="B213" t="s">
        <v>377</v>
      </c>
      <c r="C213" s="150">
        <v>1306</v>
      </c>
      <c r="D213" s="151">
        <v>1300</v>
      </c>
      <c r="E213" s="151">
        <v>1316</v>
      </c>
      <c r="F213" s="152">
        <f t="shared" si="9"/>
        <v>16</v>
      </c>
    </row>
    <row r="214" spans="1:6" x14ac:dyDescent="0.25">
      <c r="A214" s="149"/>
      <c r="B214" t="s">
        <v>375</v>
      </c>
      <c r="C214" s="150">
        <v>49071</v>
      </c>
      <c r="D214" s="151">
        <v>49100</v>
      </c>
      <c r="E214" s="151">
        <v>51633</v>
      </c>
      <c r="F214" s="152">
        <f t="shared" si="9"/>
        <v>2533</v>
      </c>
    </row>
    <row r="215" spans="1:6" ht="15.75" thickBot="1" x14ac:dyDescent="0.3">
      <c r="A215" s="153"/>
      <c r="B215" s="154" t="s">
        <v>374</v>
      </c>
      <c r="C215" s="150">
        <v>3967</v>
      </c>
      <c r="D215" s="151">
        <v>3500</v>
      </c>
      <c r="E215" s="151">
        <v>3279</v>
      </c>
      <c r="F215" s="152">
        <f t="shared" si="9"/>
        <v>-221</v>
      </c>
    </row>
    <row r="216" spans="1:6" ht="15.75" thickBot="1" x14ac:dyDescent="0.3">
      <c r="A216" s="146" t="s">
        <v>430</v>
      </c>
      <c r="B216" s="148"/>
      <c r="C216" s="162">
        <v>57617</v>
      </c>
      <c r="D216" s="163">
        <v>57300</v>
      </c>
      <c r="E216" s="163">
        <v>60185</v>
      </c>
      <c r="F216" s="164">
        <f t="shared" si="9"/>
        <v>2885</v>
      </c>
    </row>
    <row r="217" spans="1:6" x14ac:dyDescent="0.25">
      <c r="F217" s="142"/>
    </row>
    <row r="218" spans="1:6" ht="15.75" thickBot="1" x14ac:dyDescent="0.3">
      <c r="F218" s="142"/>
    </row>
    <row r="219" spans="1:6" ht="15.75" thickBot="1" x14ac:dyDescent="0.3">
      <c r="A219" s="160" t="s">
        <v>0</v>
      </c>
      <c r="B219" s="161" t="s">
        <v>23</v>
      </c>
      <c r="F219" s="142"/>
    </row>
    <row r="220" spans="1:6" ht="15.75" thickBot="1" x14ac:dyDescent="0.3">
      <c r="A220" s="160" t="s">
        <v>1</v>
      </c>
      <c r="B220" s="161" t="s">
        <v>373</v>
      </c>
      <c r="F220" s="142"/>
    </row>
    <row r="221" spans="1:6" ht="15.75" thickBot="1" x14ac:dyDescent="0.3">
      <c r="F221" s="142"/>
    </row>
    <row r="222" spans="1:6" ht="15.75" thickBot="1" x14ac:dyDescent="0.3">
      <c r="A222" s="143" t="s">
        <v>31</v>
      </c>
      <c r="B222" s="144"/>
      <c r="C222" s="145" t="s">
        <v>5</v>
      </c>
      <c r="D222" s="145"/>
      <c r="E222" s="144"/>
      <c r="F222" s="224" t="s">
        <v>435</v>
      </c>
    </row>
    <row r="223" spans="1:6" ht="15.75" thickBot="1" x14ac:dyDescent="0.3">
      <c r="A223" s="146" t="s">
        <v>3</v>
      </c>
      <c r="B223" s="147" t="s">
        <v>425</v>
      </c>
      <c r="C223" s="147" t="s">
        <v>423</v>
      </c>
      <c r="D223" s="148" t="s">
        <v>422</v>
      </c>
      <c r="E223" s="148" t="s">
        <v>434</v>
      </c>
      <c r="F223" s="225"/>
    </row>
    <row r="224" spans="1:6" x14ac:dyDescent="0.25">
      <c r="A224" s="149" t="s">
        <v>6</v>
      </c>
      <c r="B224" t="s">
        <v>383</v>
      </c>
      <c r="C224" s="150">
        <v>148968.24</v>
      </c>
      <c r="D224" s="151">
        <v>216000</v>
      </c>
      <c r="E224" s="151">
        <v>132493.74</v>
      </c>
      <c r="F224" s="152">
        <f t="shared" ref="F224:F243" si="10">E224-D224</f>
        <v>-83506.260000000009</v>
      </c>
    </row>
    <row r="225" spans="1:6" x14ac:dyDescent="0.25">
      <c r="A225" s="149"/>
      <c r="B225" t="s">
        <v>426</v>
      </c>
      <c r="C225" s="150">
        <v>40014.080000000002</v>
      </c>
      <c r="D225" s="151">
        <v>41000</v>
      </c>
      <c r="E225" s="151">
        <v>32150.66</v>
      </c>
      <c r="F225" s="152">
        <f t="shared" si="10"/>
        <v>-8849.34</v>
      </c>
    </row>
    <row r="226" spans="1:6" x14ac:dyDescent="0.25">
      <c r="A226" s="149"/>
      <c r="B226" t="s">
        <v>379</v>
      </c>
      <c r="C226" s="150">
        <v>1238716.9300000002</v>
      </c>
      <c r="D226" s="151">
        <v>935000</v>
      </c>
      <c r="E226" s="151">
        <v>950170.48</v>
      </c>
      <c r="F226" s="152">
        <f t="shared" si="10"/>
        <v>15170.479999999981</v>
      </c>
    </row>
    <row r="227" spans="1:6" x14ac:dyDescent="0.25">
      <c r="A227" s="149"/>
      <c r="B227" t="s">
        <v>378</v>
      </c>
      <c r="C227" s="150">
        <v>31027.24</v>
      </c>
      <c r="D227" s="151">
        <v>48000</v>
      </c>
      <c r="E227" s="151">
        <v>20370.48</v>
      </c>
      <c r="F227" s="152">
        <f t="shared" si="10"/>
        <v>-27629.52</v>
      </c>
    </row>
    <row r="228" spans="1:6" ht="15.75" thickBot="1" x14ac:dyDescent="0.3">
      <c r="A228" s="153"/>
      <c r="B228" s="154" t="s">
        <v>377</v>
      </c>
      <c r="C228" s="150">
        <v>590776.4</v>
      </c>
      <c r="D228" s="151">
        <v>634000</v>
      </c>
      <c r="E228" s="151">
        <v>637875.11</v>
      </c>
      <c r="F228" s="152">
        <f t="shared" si="10"/>
        <v>3875.109999999986</v>
      </c>
    </row>
    <row r="229" spans="1:6" ht="15.75" thickBot="1" x14ac:dyDescent="0.3">
      <c r="A229" s="146" t="s">
        <v>427</v>
      </c>
      <c r="B229" s="148"/>
      <c r="C229" s="162">
        <v>2049502.8900000001</v>
      </c>
      <c r="D229" s="163">
        <v>1874000</v>
      </c>
      <c r="E229" s="163">
        <v>1773060.4699999997</v>
      </c>
      <c r="F229" s="164">
        <f t="shared" si="10"/>
        <v>-100939.53000000026</v>
      </c>
    </row>
    <row r="230" spans="1:6" x14ac:dyDescent="0.25">
      <c r="A230" s="149" t="s">
        <v>27</v>
      </c>
      <c r="B230" t="s">
        <v>383</v>
      </c>
      <c r="C230" s="150">
        <v>17540.739999999998</v>
      </c>
      <c r="D230" s="151">
        <v>25000</v>
      </c>
      <c r="E230" s="151">
        <v>17394.119999999995</v>
      </c>
      <c r="F230" s="152">
        <f t="shared" si="10"/>
        <v>-7605.8800000000047</v>
      </c>
    </row>
    <row r="231" spans="1:6" x14ac:dyDescent="0.25">
      <c r="A231" s="149"/>
      <c r="B231" t="s">
        <v>426</v>
      </c>
      <c r="C231" s="150">
        <v>4812.71</v>
      </c>
      <c r="D231" s="151">
        <v>5000</v>
      </c>
      <c r="E231" s="151">
        <v>3687.35</v>
      </c>
      <c r="F231" s="152">
        <f t="shared" si="10"/>
        <v>-1312.65</v>
      </c>
    </row>
    <row r="232" spans="1:6" x14ac:dyDescent="0.25">
      <c r="A232" s="149"/>
      <c r="B232" t="s">
        <v>379</v>
      </c>
      <c r="C232" s="150">
        <v>106832.39</v>
      </c>
      <c r="D232" s="151">
        <v>84000</v>
      </c>
      <c r="E232" s="151">
        <v>83232.39</v>
      </c>
      <c r="F232" s="152">
        <f t="shared" si="10"/>
        <v>-767.61000000000058</v>
      </c>
    </row>
    <row r="233" spans="1:6" x14ac:dyDescent="0.25">
      <c r="A233" s="149"/>
      <c r="B233" t="s">
        <v>378</v>
      </c>
      <c r="C233" s="150">
        <v>1734.53</v>
      </c>
      <c r="D233" s="151">
        <v>3000</v>
      </c>
      <c r="E233" s="151">
        <v>1576.66</v>
      </c>
      <c r="F233" s="152">
        <f t="shared" si="10"/>
        <v>-1423.34</v>
      </c>
    </row>
    <row r="234" spans="1:6" ht="15.75" thickBot="1" x14ac:dyDescent="0.3">
      <c r="A234" s="153"/>
      <c r="B234" s="154" t="s">
        <v>377</v>
      </c>
      <c r="C234" s="150">
        <v>49910.490000000005</v>
      </c>
      <c r="D234" s="151">
        <v>48000</v>
      </c>
      <c r="E234" s="151">
        <v>59735.07</v>
      </c>
      <c r="F234" s="152">
        <f t="shared" si="10"/>
        <v>11735.07</v>
      </c>
    </row>
    <row r="235" spans="1:6" ht="15.75" thickBot="1" x14ac:dyDescent="0.3">
      <c r="A235" s="146" t="s">
        <v>428</v>
      </c>
      <c r="B235" s="148"/>
      <c r="C235" s="162">
        <v>180830.86</v>
      </c>
      <c r="D235" s="163">
        <v>165000</v>
      </c>
      <c r="E235" s="163">
        <v>165625.59</v>
      </c>
      <c r="F235" s="164">
        <f t="shared" si="10"/>
        <v>625.58999999999651</v>
      </c>
    </row>
    <row r="236" spans="1:6" ht="15.75" thickBot="1" x14ac:dyDescent="0.3">
      <c r="A236" s="153" t="s">
        <v>28</v>
      </c>
      <c r="B236" s="154" t="s">
        <v>28</v>
      </c>
      <c r="C236" s="150">
        <v>2230333.75</v>
      </c>
      <c r="D236" s="151">
        <v>2039000</v>
      </c>
      <c r="E236" s="151">
        <v>1938686.06</v>
      </c>
      <c r="F236" s="152">
        <f t="shared" si="10"/>
        <v>-100313.93999999994</v>
      </c>
    </row>
    <row r="237" spans="1:6" ht="15.75" thickBot="1" x14ac:dyDescent="0.3">
      <c r="A237" s="146" t="s">
        <v>429</v>
      </c>
      <c r="B237" s="148"/>
      <c r="C237" s="162">
        <v>2230333.75</v>
      </c>
      <c r="D237" s="163">
        <v>2039000</v>
      </c>
      <c r="E237" s="163">
        <v>1938686.0599999998</v>
      </c>
      <c r="F237" s="164">
        <f t="shared" si="10"/>
        <v>-100313.94000000018</v>
      </c>
    </row>
    <row r="238" spans="1:6" x14ac:dyDescent="0.25">
      <c r="A238" s="149" t="s">
        <v>8</v>
      </c>
      <c r="B238" t="s">
        <v>383</v>
      </c>
      <c r="C238" s="150">
        <v>718</v>
      </c>
      <c r="D238" s="151">
        <v>1000</v>
      </c>
      <c r="E238" s="151">
        <v>684</v>
      </c>
      <c r="F238" s="152">
        <f t="shared" si="10"/>
        <v>-316</v>
      </c>
    </row>
    <row r="239" spans="1:6" x14ac:dyDescent="0.25">
      <c r="A239" s="149"/>
      <c r="B239" t="s">
        <v>426</v>
      </c>
      <c r="C239" s="150">
        <v>197</v>
      </c>
      <c r="D239" s="151">
        <v>200</v>
      </c>
      <c r="E239" s="151">
        <v>145</v>
      </c>
      <c r="F239" s="152">
        <f t="shared" si="10"/>
        <v>-55</v>
      </c>
    </row>
    <row r="240" spans="1:6" x14ac:dyDescent="0.25">
      <c r="A240" s="149"/>
      <c r="B240" t="s">
        <v>379</v>
      </c>
      <c r="C240" s="150">
        <v>4373</v>
      </c>
      <c r="D240" s="151">
        <v>3300</v>
      </c>
      <c r="E240" s="151">
        <v>3273</v>
      </c>
      <c r="F240" s="152">
        <f t="shared" si="10"/>
        <v>-27</v>
      </c>
    </row>
    <row r="241" spans="1:6" x14ac:dyDescent="0.25">
      <c r="A241" s="149"/>
      <c r="B241" t="s">
        <v>378</v>
      </c>
      <c r="C241" s="150">
        <v>71</v>
      </c>
      <c r="D241" s="151">
        <v>100</v>
      </c>
      <c r="E241" s="151">
        <v>62</v>
      </c>
      <c r="F241" s="152">
        <f t="shared" si="10"/>
        <v>-38</v>
      </c>
    </row>
    <row r="242" spans="1:6" ht="15.75" thickBot="1" x14ac:dyDescent="0.3">
      <c r="A242" s="153"/>
      <c r="B242" s="154" t="s">
        <v>377</v>
      </c>
      <c r="C242" s="150">
        <v>2043</v>
      </c>
      <c r="D242" s="151">
        <v>1900</v>
      </c>
      <c r="E242" s="151">
        <v>2349</v>
      </c>
      <c r="F242" s="152">
        <f t="shared" si="10"/>
        <v>449</v>
      </c>
    </row>
    <row r="243" spans="1:6" ht="15.75" thickBot="1" x14ac:dyDescent="0.3">
      <c r="A243" s="146" t="s">
        <v>430</v>
      </c>
      <c r="B243" s="148"/>
      <c r="C243" s="162">
        <v>7402</v>
      </c>
      <c r="D243" s="163">
        <v>6500</v>
      </c>
      <c r="E243" s="169">
        <v>6513</v>
      </c>
      <c r="F243" s="164">
        <f t="shared" si="10"/>
        <v>13</v>
      </c>
    </row>
    <row r="244" spans="1:6" x14ac:dyDescent="0.25">
      <c r="F244" s="142"/>
    </row>
    <row r="245" spans="1:6" ht="15.75" thickBot="1" x14ac:dyDescent="0.3">
      <c r="F245" s="142"/>
    </row>
    <row r="246" spans="1:6" ht="15.75" thickBot="1" x14ac:dyDescent="0.3">
      <c r="A246" s="160" t="s">
        <v>0</v>
      </c>
      <c r="B246" s="161" t="s">
        <v>24</v>
      </c>
      <c r="F246" s="142"/>
    </row>
    <row r="247" spans="1:6" ht="15.75" thickBot="1" x14ac:dyDescent="0.3">
      <c r="A247" s="160" t="s">
        <v>1</v>
      </c>
      <c r="B247" s="161" t="s">
        <v>373</v>
      </c>
      <c r="F247" s="142"/>
    </row>
    <row r="248" spans="1:6" ht="15.75" thickBot="1" x14ac:dyDescent="0.3">
      <c r="F248" s="142"/>
    </row>
    <row r="249" spans="1:6" ht="15.75" thickBot="1" x14ac:dyDescent="0.3">
      <c r="A249" s="143" t="s">
        <v>31</v>
      </c>
      <c r="B249" s="144"/>
      <c r="C249" s="145" t="s">
        <v>5</v>
      </c>
      <c r="D249" s="145"/>
      <c r="E249" s="144"/>
      <c r="F249" s="224" t="s">
        <v>435</v>
      </c>
    </row>
    <row r="250" spans="1:6" ht="15.75" thickBot="1" x14ac:dyDescent="0.3">
      <c r="A250" s="146" t="s">
        <v>3</v>
      </c>
      <c r="B250" s="147" t="s">
        <v>425</v>
      </c>
      <c r="C250" s="147" t="s">
        <v>423</v>
      </c>
      <c r="D250" s="148" t="s">
        <v>422</v>
      </c>
      <c r="E250" s="148" t="s">
        <v>434</v>
      </c>
      <c r="F250" s="225"/>
    </row>
    <row r="251" spans="1:6" ht="15.75" thickBot="1" x14ac:dyDescent="0.3">
      <c r="A251" s="153" t="s">
        <v>6</v>
      </c>
      <c r="B251" s="154" t="s">
        <v>380</v>
      </c>
      <c r="C251" s="150">
        <v>39719.409999999996</v>
      </c>
      <c r="D251" s="151">
        <v>163000</v>
      </c>
      <c r="E251" s="151">
        <v>17716.79</v>
      </c>
      <c r="F251" s="152">
        <f t="shared" ref="F251:F258" si="11">E251-D251</f>
        <v>-145283.21</v>
      </c>
    </row>
    <row r="252" spans="1:6" ht="15.75" thickBot="1" x14ac:dyDescent="0.3">
      <c r="A252" s="146" t="s">
        <v>427</v>
      </c>
      <c r="B252" s="148"/>
      <c r="C252" s="162">
        <v>39719.409999999996</v>
      </c>
      <c r="D252" s="163">
        <v>163000</v>
      </c>
      <c r="E252" s="163">
        <v>17716.79</v>
      </c>
      <c r="F252" s="164">
        <f t="shared" si="11"/>
        <v>-145283.21</v>
      </c>
    </row>
    <row r="253" spans="1:6" ht="15.75" thickBot="1" x14ac:dyDescent="0.3">
      <c r="A253" s="153" t="s">
        <v>27</v>
      </c>
      <c r="B253" s="154" t="s">
        <v>380</v>
      </c>
      <c r="C253" s="150">
        <v>3892.14</v>
      </c>
      <c r="D253" s="151">
        <v>13000</v>
      </c>
      <c r="E253" s="151">
        <v>2058.2400000000002</v>
      </c>
      <c r="F253" s="152">
        <f t="shared" si="11"/>
        <v>-10941.76</v>
      </c>
    </row>
    <row r="254" spans="1:6" ht="15.75" thickBot="1" x14ac:dyDescent="0.3">
      <c r="A254" s="146" t="s">
        <v>428</v>
      </c>
      <c r="B254" s="148"/>
      <c r="C254" s="162">
        <v>3892.14</v>
      </c>
      <c r="D254" s="163">
        <v>13000</v>
      </c>
      <c r="E254" s="163">
        <v>2058.2400000000002</v>
      </c>
      <c r="F254" s="164">
        <f t="shared" si="11"/>
        <v>-10941.76</v>
      </c>
    </row>
    <row r="255" spans="1:6" ht="15.75" thickBot="1" x14ac:dyDescent="0.3">
      <c r="A255" s="153" t="s">
        <v>28</v>
      </c>
      <c r="B255" s="154" t="s">
        <v>28</v>
      </c>
      <c r="C255" s="150">
        <v>43611.549999999996</v>
      </c>
      <c r="D255" s="151">
        <v>176000</v>
      </c>
      <c r="E255" s="151">
        <v>19775.030000000002</v>
      </c>
      <c r="F255" s="152">
        <f t="shared" si="11"/>
        <v>-156224.97</v>
      </c>
    </row>
    <row r="256" spans="1:6" ht="15.75" thickBot="1" x14ac:dyDescent="0.3">
      <c r="A256" s="146" t="s">
        <v>429</v>
      </c>
      <c r="B256" s="148"/>
      <c r="C256" s="162">
        <v>43611.549999999996</v>
      </c>
      <c r="D256" s="163">
        <v>176000</v>
      </c>
      <c r="E256" s="163">
        <v>19775.030000000002</v>
      </c>
      <c r="F256" s="164">
        <f t="shared" si="11"/>
        <v>-156224.97</v>
      </c>
    </row>
    <row r="257" spans="1:6" ht="15.75" thickBot="1" x14ac:dyDescent="0.3">
      <c r="A257" s="153" t="s">
        <v>8</v>
      </c>
      <c r="B257" s="154" t="s">
        <v>380</v>
      </c>
      <c r="C257" s="150">
        <v>126</v>
      </c>
      <c r="D257" s="151">
        <v>500</v>
      </c>
      <c r="E257" s="151">
        <v>64</v>
      </c>
      <c r="F257" s="152">
        <f t="shared" si="11"/>
        <v>-436</v>
      </c>
    </row>
    <row r="258" spans="1:6" ht="15.75" thickBot="1" x14ac:dyDescent="0.3">
      <c r="A258" s="146" t="s">
        <v>430</v>
      </c>
      <c r="B258" s="148"/>
      <c r="C258" s="162">
        <v>126</v>
      </c>
      <c r="D258" s="163">
        <v>500</v>
      </c>
      <c r="E258" s="163">
        <v>64</v>
      </c>
      <c r="F258" s="164">
        <f t="shared" si="11"/>
        <v>-436</v>
      </c>
    </row>
    <row r="259" spans="1:6" x14ac:dyDescent="0.25">
      <c r="F259" s="142"/>
    </row>
    <row r="260" spans="1:6" ht="15.75" thickBot="1" x14ac:dyDescent="0.3">
      <c r="F260" s="142"/>
    </row>
    <row r="261" spans="1:6" ht="15.75" thickBot="1" x14ac:dyDescent="0.3">
      <c r="A261" s="160" t="s">
        <v>0</v>
      </c>
      <c r="B261" s="161" t="s">
        <v>25</v>
      </c>
      <c r="F261" s="142"/>
    </row>
    <row r="262" spans="1:6" ht="15.75" thickBot="1" x14ac:dyDescent="0.3">
      <c r="A262" s="160" t="s">
        <v>1</v>
      </c>
      <c r="B262" s="161" t="s">
        <v>373</v>
      </c>
      <c r="F262" s="142"/>
    </row>
    <row r="263" spans="1:6" ht="15.75" thickBot="1" x14ac:dyDescent="0.3">
      <c r="F263" s="142"/>
    </row>
    <row r="264" spans="1:6" ht="15.75" thickBot="1" x14ac:dyDescent="0.3">
      <c r="A264" s="143" t="s">
        <v>31</v>
      </c>
      <c r="B264" s="144"/>
      <c r="C264" s="145" t="s">
        <v>5</v>
      </c>
      <c r="D264" s="145"/>
      <c r="E264" s="144"/>
      <c r="F264" s="224" t="s">
        <v>435</v>
      </c>
    </row>
    <row r="265" spans="1:6" ht="15.75" thickBot="1" x14ac:dyDescent="0.3">
      <c r="A265" s="146" t="s">
        <v>3</v>
      </c>
      <c r="B265" s="147" t="s">
        <v>425</v>
      </c>
      <c r="C265" s="147" t="s">
        <v>423</v>
      </c>
      <c r="D265" s="148" t="s">
        <v>422</v>
      </c>
      <c r="E265" s="148" t="s">
        <v>434</v>
      </c>
      <c r="F265" s="225"/>
    </row>
    <row r="266" spans="1:6" x14ac:dyDescent="0.25">
      <c r="A266" s="149" t="s">
        <v>6</v>
      </c>
      <c r="B266" t="s">
        <v>426</v>
      </c>
      <c r="C266" s="150">
        <v>101620.1</v>
      </c>
      <c r="D266" s="151">
        <v>157000</v>
      </c>
      <c r="E266" s="151">
        <v>189076.56</v>
      </c>
      <c r="F266" s="152">
        <f t="shared" ref="F266:F279" si="12">E266-D266</f>
        <v>32076.559999999998</v>
      </c>
    </row>
    <row r="267" spans="1:6" x14ac:dyDescent="0.25">
      <c r="A267" s="149"/>
      <c r="B267" t="s">
        <v>379</v>
      </c>
      <c r="C267" s="150">
        <v>4372202.29</v>
      </c>
      <c r="D267" s="151">
        <v>4803000</v>
      </c>
      <c r="E267" s="151">
        <v>4803420.7</v>
      </c>
      <c r="F267" s="152">
        <f t="shared" si="12"/>
        <v>420.70000000018626</v>
      </c>
    </row>
    <row r="268" spans="1:6" ht="15.75" thickBot="1" x14ac:dyDescent="0.3">
      <c r="A268" s="153"/>
      <c r="B268" s="154" t="s">
        <v>372</v>
      </c>
      <c r="C268" s="150">
        <v>427866.63</v>
      </c>
      <c r="D268" s="151">
        <v>543000</v>
      </c>
      <c r="E268" s="151">
        <v>477593.78</v>
      </c>
      <c r="F268" s="152">
        <f t="shared" si="12"/>
        <v>-65406.219999999972</v>
      </c>
    </row>
    <row r="269" spans="1:6" ht="15.75" thickBot="1" x14ac:dyDescent="0.3">
      <c r="A269" s="146" t="s">
        <v>427</v>
      </c>
      <c r="B269" s="148"/>
      <c r="C269" s="162">
        <v>4901689.0199999996</v>
      </c>
      <c r="D269" s="163">
        <v>5503000</v>
      </c>
      <c r="E269" s="163">
        <v>5470091.04</v>
      </c>
      <c r="F269" s="164">
        <f t="shared" si="12"/>
        <v>-32908.959999999963</v>
      </c>
    </row>
    <row r="270" spans="1:6" x14ac:dyDescent="0.25">
      <c r="A270" s="149" t="s">
        <v>27</v>
      </c>
      <c r="B270" t="s">
        <v>426</v>
      </c>
      <c r="C270" s="150">
        <v>17394.16</v>
      </c>
      <c r="D270" s="151">
        <v>31000</v>
      </c>
      <c r="E270" s="151">
        <v>29015.63</v>
      </c>
      <c r="F270" s="152">
        <f t="shared" si="12"/>
        <v>-1984.369999999999</v>
      </c>
    </row>
    <row r="271" spans="1:6" x14ac:dyDescent="0.25">
      <c r="A271" s="149"/>
      <c r="B271" t="s">
        <v>379</v>
      </c>
      <c r="C271" s="150">
        <v>598144.12</v>
      </c>
      <c r="D271" s="151">
        <v>654000</v>
      </c>
      <c r="E271" s="151">
        <v>660595.1100000001</v>
      </c>
      <c r="F271" s="152">
        <f t="shared" si="12"/>
        <v>6595.1100000001024</v>
      </c>
    </row>
    <row r="272" spans="1:6" ht="15.75" thickBot="1" x14ac:dyDescent="0.3">
      <c r="A272" s="153"/>
      <c r="B272" s="154" t="s">
        <v>372</v>
      </c>
      <c r="C272" s="150">
        <v>35594.509999999995</v>
      </c>
      <c r="D272" s="151">
        <v>46000</v>
      </c>
      <c r="E272" s="151">
        <v>36288.61</v>
      </c>
      <c r="F272" s="152">
        <f t="shared" si="12"/>
        <v>-9711.39</v>
      </c>
    </row>
    <row r="273" spans="1:6" ht="15.75" thickBot="1" x14ac:dyDescent="0.3">
      <c r="A273" s="146" t="s">
        <v>428</v>
      </c>
      <c r="B273" s="148"/>
      <c r="C273" s="162">
        <v>651132.79</v>
      </c>
      <c r="D273" s="163">
        <v>731000</v>
      </c>
      <c r="E273" s="163">
        <v>725899.35000000009</v>
      </c>
      <c r="F273" s="164">
        <f t="shared" si="12"/>
        <v>-5100.6499999999069</v>
      </c>
    </row>
    <row r="274" spans="1:6" ht="15.75" thickBot="1" x14ac:dyDescent="0.3">
      <c r="A274" s="153" t="s">
        <v>28</v>
      </c>
      <c r="B274" s="154" t="s">
        <v>28</v>
      </c>
      <c r="C274" s="150">
        <v>5552821.8099999996</v>
      </c>
      <c r="D274" s="151">
        <v>6234000</v>
      </c>
      <c r="E274" s="151">
        <v>6195990.3900000006</v>
      </c>
      <c r="F274" s="152">
        <f t="shared" si="12"/>
        <v>-38009.609999999404</v>
      </c>
    </row>
    <row r="275" spans="1:6" ht="15.75" thickBot="1" x14ac:dyDescent="0.3">
      <c r="A275" s="146" t="s">
        <v>429</v>
      </c>
      <c r="B275" s="148"/>
      <c r="C275" s="162">
        <v>5552821.8099999996</v>
      </c>
      <c r="D275" s="163">
        <v>6234000</v>
      </c>
      <c r="E275" s="163">
        <v>6195990.3900000006</v>
      </c>
      <c r="F275" s="164">
        <f t="shared" si="12"/>
        <v>-38009.609999999404</v>
      </c>
    </row>
    <row r="276" spans="1:6" x14ac:dyDescent="0.25">
      <c r="A276" s="149" t="s">
        <v>8</v>
      </c>
      <c r="B276" t="s">
        <v>426</v>
      </c>
      <c r="C276" s="150">
        <v>712</v>
      </c>
      <c r="D276" s="151">
        <v>1200</v>
      </c>
      <c r="E276" s="151">
        <v>1141</v>
      </c>
      <c r="F276" s="152">
        <f t="shared" si="12"/>
        <v>-59</v>
      </c>
    </row>
    <row r="277" spans="1:6" x14ac:dyDescent="0.25">
      <c r="A277" s="149"/>
      <c r="B277" t="s">
        <v>379</v>
      </c>
      <c r="C277" s="150">
        <v>24484</v>
      </c>
      <c r="D277" s="151">
        <v>25700</v>
      </c>
      <c r="E277" s="151">
        <v>25977</v>
      </c>
      <c r="F277" s="152">
        <f t="shared" si="12"/>
        <v>277</v>
      </c>
    </row>
    <row r="278" spans="1:6" ht="15.75" thickBot="1" x14ac:dyDescent="0.3">
      <c r="A278" s="153"/>
      <c r="B278" s="154" t="s">
        <v>372</v>
      </c>
      <c r="C278" s="150">
        <v>1457</v>
      </c>
      <c r="D278" s="151">
        <v>1800</v>
      </c>
      <c r="E278" s="151">
        <v>1427</v>
      </c>
      <c r="F278" s="152">
        <f t="shared" si="12"/>
        <v>-373</v>
      </c>
    </row>
    <row r="279" spans="1:6" ht="15.75" thickBot="1" x14ac:dyDescent="0.3">
      <c r="A279" s="146" t="s">
        <v>430</v>
      </c>
      <c r="B279" s="148"/>
      <c r="C279" s="162">
        <v>26653</v>
      </c>
      <c r="D279" s="163">
        <v>28700</v>
      </c>
      <c r="E279" s="163">
        <v>28545</v>
      </c>
      <c r="F279" s="164">
        <f t="shared" si="12"/>
        <v>-155</v>
      </c>
    </row>
    <row r="281" spans="1:6" ht="15.75" thickBot="1" x14ac:dyDescent="0.3"/>
    <row r="282" spans="1:6" ht="15.75" thickBot="1" x14ac:dyDescent="0.3">
      <c r="A282" s="160" t="s">
        <v>0</v>
      </c>
      <c r="B282" s="161" t="s">
        <v>371</v>
      </c>
      <c r="F282" s="142"/>
    </row>
    <row r="283" spans="1:6" ht="15.75" thickBot="1" x14ac:dyDescent="0.3">
      <c r="A283" s="160" t="s">
        <v>1</v>
      </c>
      <c r="B283" s="161" t="s">
        <v>432</v>
      </c>
      <c r="F283" s="142"/>
    </row>
    <row r="284" spans="1:6" ht="15.75" thickBot="1" x14ac:dyDescent="0.3">
      <c r="F284" s="142"/>
    </row>
    <row r="285" spans="1:6" ht="15.75" thickBot="1" x14ac:dyDescent="0.3">
      <c r="A285" s="143" t="s">
        <v>31</v>
      </c>
      <c r="B285" s="144"/>
      <c r="C285" s="145" t="s">
        <v>5</v>
      </c>
      <c r="D285" s="144"/>
      <c r="E285" s="207"/>
      <c r="F285" s="224" t="s">
        <v>435</v>
      </c>
    </row>
    <row r="286" spans="1:6" ht="15.75" thickBot="1" x14ac:dyDescent="0.3">
      <c r="A286" s="147" t="s">
        <v>3</v>
      </c>
      <c r="B286" s="147" t="s">
        <v>425</v>
      </c>
      <c r="C286" s="147" t="s">
        <v>423</v>
      </c>
      <c r="D286" s="148" t="s">
        <v>422</v>
      </c>
      <c r="E286" s="148" t="s">
        <v>434</v>
      </c>
      <c r="F286" s="225"/>
    </row>
    <row r="287" spans="1:6" x14ac:dyDescent="0.25">
      <c r="A287" s="170" t="s">
        <v>6</v>
      </c>
      <c r="B287" s="170" t="s">
        <v>433</v>
      </c>
      <c r="C287" s="209">
        <v>458043.75</v>
      </c>
      <c r="D287" s="210">
        <v>400000</v>
      </c>
      <c r="E287" s="211">
        <v>151621.99</v>
      </c>
      <c r="F287" s="218">
        <f>E287-D287</f>
        <v>-248378.01</v>
      </c>
    </row>
    <row r="288" spans="1:6" ht="15.75" thickBot="1" x14ac:dyDescent="0.3">
      <c r="A288" s="158"/>
      <c r="B288" s="158" t="s">
        <v>370</v>
      </c>
      <c r="C288" s="165">
        <v>173207045.09</v>
      </c>
      <c r="D288" s="166">
        <v>176659000</v>
      </c>
      <c r="E288" s="213">
        <v>180555400.69999999</v>
      </c>
      <c r="F288" s="218">
        <f>E288-D288</f>
        <v>3896400.6999999881</v>
      </c>
    </row>
    <row r="289" spans="1:6" ht="15.75" thickBot="1" x14ac:dyDescent="0.3">
      <c r="A289" s="147" t="s">
        <v>427</v>
      </c>
      <c r="B289" s="147"/>
      <c r="C289" s="162">
        <v>173665088.84</v>
      </c>
      <c r="D289" s="163">
        <v>177059000</v>
      </c>
      <c r="E289" s="169">
        <v>180707022.69</v>
      </c>
      <c r="F289" s="217">
        <f t="shared" ref="F289:F295" si="13">E289-D289</f>
        <v>3648022.6899999976</v>
      </c>
    </row>
    <row r="290" spans="1:6" ht="15.75" thickBot="1" x14ac:dyDescent="0.3">
      <c r="A290" s="158" t="s">
        <v>27</v>
      </c>
      <c r="B290" s="158" t="s">
        <v>370</v>
      </c>
      <c r="C290" s="150">
        <v>11091000</v>
      </c>
      <c r="D290" s="151">
        <v>11471000</v>
      </c>
      <c r="E290" s="151">
        <v>11470999.999999998</v>
      </c>
      <c r="F290" s="152">
        <f t="shared" si="13"/>
        <v>0</v>
      </c>
    </row>
    <row r="291" spans="1:6" ht="15.75" thickBot="1" x14ac:dyDescent="0.3">
      <c r="A291" s="147" t="s">
        <v>428</v>
      </c>
      <c r="B291" s="147"/>
      <c r="C291" s="162">
        <v>11091000</v>
      </c>
      <c r="D291" s="163">
        <v>11471000</v>
      </c>
      <c r="E291" s="163">
        <v>11470999.999999998</v>
      </c>
      <c r="F291" s="171">
        <f t="shared" si="13"/>
        <v>0</v>
      </c>
    </row>
    <row r="292" spans="1:6" ht="15.75" thickBot="1" x14ac:dyDescent="0.3">
      <c r="A292" s="158" t="s">
        <v>28</v>
      </c>
      <c r="B292" s="158" t="s">
        <v>28</v>
      </c>
      <c r="C292" s="150">
        <v>184756088.84</v>
      </c>
      <c r="D292" s="151">
        <v>188530000</v>
      </c>
      <c r="E292" s="151">
        <v>192178022.69</v>
      </c>
      <c r="F292" s="152">
        <f t="shared" si="13"/>
        <v>3648022.6899999976</v>
      </c>
    </row>
    <row r="293" spans="1:6" ht="15.75" thickBot="1" x14ac:dyDescent="0.3">
      <c r="A293" s="147" t="s">
        <v>429</v>
      </c>
      <c r="B293" s="147"/>
      <c r="C293" s="162">
        <v>184756088.84</v>
      </c>
      <c r="D293" s="163">
        <v>188530000</v>
      </c>
      <c r="E293" s="163">
        <v>192178022.69</v>
      </c>
      <c r="F293" s="164">
        <f t="shared" si="13"/>
        <v>3648022.6899999976</v>
      </c>
    </row>
    <row r="294" spans="1:6" ht="15.75" thickBot="1" x14ac:dyDescent="0.3">
      <c r="A294" s="158" t="s">
        <v>8</v>
      </c>
      <c r="B294" s="158" t="s">
        <v>370</v>
      </c>
      <c r="C294" s="150">
        <v>421415</v>
      </c>
      <c r="D294" s="151">
        <v>430000</v>
      </c>
      <c r="E294" s="151">
        <v>422138</v>
      </c>
      <c r="F294" s="152">
        <f t="shared" si="13"/>
        <v>-7862</v>
      </c>
    </row>
    <row r="295" spans="1:6" ht="15.75" thickBot="1" x14ac:dyDescent="0.3">
      <c r="A295" s="147" t="s">
        <v>430</v>
      </c>
      <c r="B295" s="147"/>
      <c r="C295" s="162">
        <v>421415</v>
      </c>
      <c r="D295" s="163">
        <v>430000</v>
      </c>
      <c r="E295" s="163">
        <v>422138</v>
      </c>
      <c r="F295" s="164">
        <f t="shared" si="13"/>
        <v>-7862</v>
      </c>
    </row>
    <row r="310" ht="15" customHeight="1" x14ac:dyDescent="0.25"/>
  </sheetData>
  <mergeCells count="14">
    <mergeCell ref="F285:F286"/>
    <mergeCell ref="F151:F152"/>
    <mergeCell ref="F177:F178"/>
    <mergeCell ref="F195:F196"/>
    <mergeCell ref="F222:F223"/>
    <mergeCell ref="F249:F250"/>
    <mergeCell ref="F264:F265"/>
    <mergeCell ref="F28:F29"/>
    <mergeCell ref="F124:F125"/>
    <mergeCell ref="F4:F5"/>
    <mergeCell ref="F43:F44"/>
    <mergeCell ref="F64:F65"/>
    <mergeCell ref="F85:F86"/>
    <mergeCell ref="F100:F10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863CE-BE7D-4F64-A8CB-BD39EA50BCAC}">
  <sheetPr codeName="Ark12"/>
  <dimension ref="B4:G172"/>
  <sheetViews>
    <sheetView workbookViewId="0">
      <selection activeCell="B4" sqref="B4:G172"/>
    </sheetView>
  </sheetViews>
  <sheetFormatPr defaultRowHeight="15" x14ac:dyDescent="0.25"/>
  <cols>
    <col min="2" max="2" width="17.42578125" bestFit="1" customWidth="1"/>
    <col min="3" max="3" width="13.28515625" bestFit="1" customWidth="1"/>
    <col min="4" max="4" width="12.42578125" customWidth="1"/>
    <col min="5" max="5" width="14.140625" bestFit="1" customWidth="1"/>
    <col min="6" max="6" width="10.140625" bestFit="1" customWidth="1"/>
  </cols>
  <sheetData>
    <row r="4" spans="2:6" x14ac:dyDescent="0.25">
      <c r="B4" s="35" t="s">
        <v>41</v>
      </c>
      <c r="C4" s="4"/>
      <c r="D4" s="107">
        <v>0.1</v>
      </c>
      <c r="E4" s="4"/>
      <c r="F4" s="4"/>
    </row>
    <row r="5" spans="2:6" x14ac:dyDescent="0.25">
      <c r="B5" s="5" t="s">
        <v>40</v>
      </c>
      <c r="C5" s="5" t="s">
        <v>407</v>
      </c>
      <c r="D5" s="5" t="s">
        <v>408</v>
      </c>
      <c r="E5" s="44" t="s">
        <v>409</v>
      </c>
      <c r="F5" s="4"/>
    </row>
    <row r="6" spans="2:6" x14ac:dyDescent="0.25">
      <c r="B6" s="4" t="s">
        <v>46</v>
      </c>
      <c r="C6" s="7">
        <v>11530</v>
      </c>
      <c r="D6" s="7">
        <v>1153</v>
      </c>
      <c r="E6" s="7">
        <v>12700</v>
      </c>
      <c r="F6" s="4"/>
    </row>
    <row r="7" spans="2:6" x14ac:dyDescent="0.25">
      <c r="B7" s="4" t="s">
        <v>47</v>
      </c>
      <c r="C7" s="7">
        <v>17520</v>
      </c>
      <c r="D7" s="7">
        <v>1752</v>
      </c>
      <c r="E7" s="7">
        <v>19300</v>
      </c>
      <c r="F7" s="4"/>
    </row>
    <row r="8" spans="2:6" x14ac:dyDescent="0.25">
      <c r="B8" s="4" t="s">
        <v>48</v>
      </c>
      <c r="C8" s="7">
        <v>0</v>
      </c>
      <c r="D8" s="7">
        <v>0</v>
      </c>
      <c r="E8" s="7">
        <v>0</v>
      </c>
      <c r="F8" s="4"/>
    </row>
    <row r="9" spans="2:6" x14ac:dyDescent="0.25">
      <c r="B9" s="4" t="s">
        <v>49</v>
      </c>
      <c r="C9" s="7">
        <v>1660</v>
      </c>
      <c r="D9" s="7">
        <v>166</v>
      </c>
      <c r="E9" s="7">
        <v>1800</v>
      </c>
      <c r="F9" s="4"/>
    </row>
    <row r="10" spans="2:6" x14ac:dyDescent="0.25">
      <c r="B10" s="4" t="s">
        <v>50</v>
      </c>
      <c r="C10" s="7">
        <v>7530</v>
      </c>
      <c r="D10" s="7">
        <v>753</v>
      </c>
      <c r="E10" s="7">
        <v>8300</v>
      </c>
      <c r="F10" s="4"/>
    </row>
    <row r="11" spans="2:6" x14ac:dyDescent="0.25">
      <c r="B11" s="4" t="s">
        <v>51</v>
      </c>
      <c r="C11" s="7">
        <v>4340</v>
      </c>
      <c r="D11" s="7">
        <v>434</v>
      </c>
      <c r="E11" s="7">
        <v>4800</v>
      </c>
      <c r="F11" s="4"/>
    </row>
    <row r="12" spans="2:6" x14ac:dyDescent="0.25">
      <c r="B12" s="4" t="s">
        <v>52</v>
      </c>
      <c r="C12" s="7">
        <v>6220</v>
      </c>
      <c r="D12" s="7">
        <v>622</v>
      </c>
      <c r="E12" s="7">
        <v>6800</v>
      </c>
      <c r="F12" s="4"/>
    </row>
    <row r="13" spans="2:6" x14ac:dyDescent="0.25">
      <c r="B13" s="4" t="s">
        <v>53</v>
      </c>
      <c r="C13" s="7">
        <v>12210</v>
      </c>
      <c r="D13" s="7">
        <v>1221</v>
      </c>
      <c r="E13" s="7">
        <v>13400</v>
      </c>
      <c r="F13" s="4"/>
    </row>
    <row r="14" spans="2:6" x14ac:dyDescent="0.25">
      <c r="B14" s="4" t="s">
        <v>54</v>
      </c>
      <c r="C14" s="7">
        <v>1740</v>
      </c>
      <c r="D14" s="7">
        <v>174</v>
      </c>
      <c r="E14" s="7">
        <v>1900</v>
      </c>
      <c r="F14" s="4"/>
    </row>
    <row r="15" spans="2:6" x14ac:dyDescent="0.25">
      <c r="B15" s="4" t="s">
        <v>55</v>
      </c>
      <c r="C15" s="7">
        <v>9010</v>
      </c>
      <c r="D15" s="7">
        <v>901</v>
      </c>
      <c r="E15" s="7">
        <v>9900</v>
      </c>
      <c r="F15" s="4"/>
    </row>
    <row r="16" spans="2:6" x14ac:dyDescent="0.25">
      <c r="B16" s="4" t="s">
        <v>56</v>
      </c>
      <c r="C16" s="7">
        <v>10290</v>
      </c>
      <c r="D16" s="7">
        <v>1029</v>
      </c>
      <c r="E16" s="7">
        <v>11300</v>
      </c>
      <c r="F16" s="4"/>
    </row>
    <row r="17" spans="2:6" x14ac:dyDescent="0.25">
      <c r="B17" s="4" t="s">
        <v>57</v>
      </c>
      <c r="C17" s="7">
        <v>0</v>
      </c>
      <c r="D17" s="7">
        <v>0</v>
      </c>
      <c r="E17" s="7">
        <v>0</v>
      </c>
      <c r="F17" s="4"/>
    </row>
    <row r="18" spans="2:6" x14ac:dyDescent="0.25">
      <c r="B18" s="4" t="s">
        <v>58</v>
      </c>
      <c r="C18" s="7">
        <v>7410</v>
      </c>
      <c r="D18" s="7">
        <v>741</v>
      </c>
      <c r="E18" s="7">
        <v>8200</v>
      </c>
      <c r="F18" s="4"/>
    </row>
    <row r="19" spans="2:6" x14ac:dyDescent="0.25">
      <c r="B19" s="4" t="s">
        <v>59</v>
      </c>
      <c r="C19" s="7">
        <v>19920</v>
      </c>
      <c r="D19" s="7">
        <v>1992</v>
      </c>
      <c r="E19" s="7">
        <v>21900</v>
      </c>
      <c r="F19" s="4"/>
    </row>
    <row r="20" spans="2:6" x14ac:dyDescent="0.25">
      <c r="B20" s="4" t="s">
        <v>60</v>
      </c>
      <c r="C20" s="7">
        <v>1260</v>
      </c>
      <c r="D20" s="7">
        <v>126</v>
      </c>
      <c r="E20" s="7">
        <v>1400</v>
      </c>
      <c r="F20" s="4"/>
    </row>
    <row r="21" spans="2:6" x14ac:dyDescent="0.25">
      <c r="B21" s="4" t="s">
        <v>61</v>
      </c>
      <c r="C21" s="7">
        <v>2080</v>
      </c>
      <c r="D21" s="7">
        <v>208</v>
      </c>
      <c r="E21" s="7">
        <v>2300</v>
      </c>
      <c r="F21" s="4"/>
    </row>
    <row r="22" spans="2:6" x14ac:dyDescent="0.25">
      <c r="B22" s="4" t="s">
        <v>62</v>
      </c>
      <c r="C22" s="7">
        <v>16440</v>
      </c>
      <c r="D22" s="7">
        <v>1644</v>
      </c>
      <c r="E22" s="7">
        <v>18100</v>
      </c>
      <c r="F22" s="4"/>
    </row>
    <row r="23" spans="2:6" x14ac:dyDescent="0.25">
      <c r="B23" s="4" t="s">
        <v>63</v>
      </c>
      <c r="C23" s="7">
        <v>2750</v>
      </c>
      <c r="D23" s="7">
        <v>275</v>
      </c>
      <c r="E23" s="7">
        <v>3000</v>
      </c>
      <c r="F23" s="4"/>
    </row>
    <row r="24" spans="2:6" x14ac:dyDescent="0.25">
      <c r="B24" s="4" t="s">
        <v>130</v>
      </c>
      <c r="C24" s="7">
        <v>8880</v>
      </c>
      <c r="D24" s="7">
        <v>888</v>
      </c>
      <c r="E24" s="7">
        <v>9800</v>
      </c>
      <c r="F24" s="4"/>
    </row>
    <row r="25" spans="2:6" ht="15.75" thickBot="1" x14ac:dyDescent="0.3">
      <c r="B25" s="108"/>
      <c r="C25" s="109">
        <v>140790</v>
      </c>
      <c r="D25" s="109">
        <v>14079</v>
      </c>
      <c r="E25" s="109">
        <v>154900</v>
      </c>
      <c r="F25" s="4"/>
    </row>
    <row r="26" spans="2:6" x14ac:dyDescent="0.25">
      <c r="B26" s="4"/>
      <c r="C26" s="4"/>
      <c r="D26" s="4"/>
      <c r="E26" s="4"/>
      <c r="F26" s="4"/>
    </row>
    <row r="27" spans="2:6" x14ac:dyDescent="0.25">
      <c r="B27" s="4"/>
      <c r="C27" s="4"/>
      <c r="D27" s="4"/>
      <c r="E27" s="4"/>
      <c r="F27" s="4"/>
    </row>
    <row r="28" spans="2:6" x14ac:dyDescent="0.25">
      <c r="B28" s="35" t="s">
        <v>410</v>
      </c>
      <c r="C28" s="4"/>
      <c r="D28" s="110">
        <v>2.1505376344086002E-2</v>
      </c>
      <c r="E28" s="4"/>
      <c r="F28" s="4"/>
    </row>
    <row r="29" spans="2:6" x14ac:dyDescent="0.25">
      <c r="B29" s="5" t="s">
        <v>40</v>
      </c>
      <c r="C29" s="5" t="s">
        <v>411</v>
      </c>
      <c r="D29" s="5" t="s">
        <v>412</v>
      </c>
      <c r="E29" s="5" t="s">
        <v>413</v>
      </c>
      <c r="F29" s="4"/>
    </row>
    <row r="30" spans="2:6" x14ac:dyDescent="0.25">
      <c r="B30" s="4" t="s">
        <v>46</v>
      </c>
      <c r="C30" s="7">
        <v>107.45959322033899</v>
      </c>
      <c r="D30" s="7">
        <v>2.3109589939857824</v>
      </c>
      <c r="E30" s="7">
        <v>109.77055221432477</v>
      </c>
      <c r="F30" s="4"/>
    </row>
    <row r="31" spans="2:6" x14ac:dyDescent="0.25">
      <c r="B31" s="4" t="s">
        <v>47</v>
      </c>
      <c r="C31" s="7">
        <v>151.96453274466518</v>
      </c>
      <c r="D31" s="7">
        <v>3.2680544676272052</v>
      </c>
      <c r="E31" s="7">
        <v>155.23258721229237</v>
      </c>
      <c r="F31" s="4"/>
    </row>
    <row r="32" spans="2:6" x14ac:dyDescent="0.25">
      <c r="B32" s="4" t="s">
        <v>48</v>
      </c>
      <c r="C32" s="7">
        <v>0</v>
      </c>
      <c r="D32" s="7"/>
      <c r="E32" s="7"/>
      <c r="F32" s="4"/>
    </row>
    <row r="33" spans="2:6" x14ac:dyDescent="0.25">
      <c r="B33" s="4" t="s">
        <v>49</v>
      </c>
      <c r="C33" s="7">
        <v>199.71868852459016</v>
      </c>
      <c r="D33" s="7">
        <v>4.295025559668602</v>
      </c>
      <c r="E33" s="7">
        <v>204.01371408425877</v>
      </c>
      <c r="F33" s="4"/>
    </row>
    <row r="34" spans="2:6" x14ac:dyDescent="0.25">
      <c r="B34" s="4" t="s">
        <v>50</v>
      </c>
      <c r="C34" s="7">
        <v>153.57110918544197</v>
      </c>
      <c r="D34" s="7">
        <v>3.3026044986116525</v>
      </c>
      <c r="E34" s="7">
        <v>156.87371368405363</v>
      </c>
      <c r="F34" s="4"/>
    </row>
    <row r="35" spans="2:6" x14ac:dyDescent="0.25">
      <c r="B35" s="4" t="s">
        <v>51</v>
      </c>
      <c r="C35" s="7">
        <v>108.96773809523812</v>
      </c>
      <c r="D35" s="7">
        <v>2.343392217101893</v>
      </c>
      <c r="E35" s="7">
        <v>111.31113031234001</v>
      </c>
      <c r="F35" s="4"/>
    </row>
    <row r="36" spans="2:6" x14ac:dyDescent="0.25">
      <c r="B36" s="4" t="s">
        <v>52</v>
      </c>
      <c r="C36" s="7">
        <v>188.16449101796402</v>
      </c>
      <c r="D36" s="7">
        <v>4.046548193934707</v>
      </c>
      <c r="E36" s="7">
        <v>192.21103921189874</v>
      </c>
      <c r="F36" s="4"/>
    </row>
    <row r="37" spans="2:6" x14ac:dyDescent="0.25">
      <c r="B37" s="4" t="s">
        <v>53</v>
      </c>
      <c r="C37" s="7">
        <v>142.73248440748443</v>
      </c>
      <c r="D37" s="7">
        <v>3.06951579370934</v>
      </c>
      <c r="E37" s="7">
        <v>145.80200020119378</v>
      </c>
      <c r="F37" s="4"/>
    </row>
    <row r="38" spans="2:6" x14ac:dyDescent="0.25">
      <c r="B38" s="4" t="s">
        <v>54</v>
      </c>
      <c r="C38" s="7">
        <v>138.56644927536232</v>
      </c>
      <c r="D38" s="7">
        <v>2.9799236403303699</v>
      </c>
      <c r="E38" s="7">
        <v>141.5463729156927</v>
      </c>
      <c r="F38" s="4"/>
    </row>
    <row r="39" spans="2:6" x14ac:dyDescent="0.25">
      <c r="B39" s="4" t="s">
        <v>55</v>
      </c>
      <c r="C39" s="7">
        <v>163.5979213483146</v>
      </c>
      <c r="D39" s="7">
        <v>3.5182348677056874</v>
      </c>
      <c r="E39" s="7">
        <v>167.1161562160203</v>
      </c>
      <c r="F39" s="4"/>
    </row>
    <row r="40" spans="2:6" x14ac:dyDescent="0.25">
      <c r="B40" s="4" t="s">
        <v>56</v>
      </c>
      <c r="C40" s="7">
        <v>166.59665024630544</v>
      </c>
      <c r="D40" s="7">
        <v>3.5827236612108666</v>
      </c>
      <c r="E40" s="7">
        <v>170.17937390751632</v>
      </c>
      <c r="F40" s="4"/>
    </row>
    <row r="41" spans="2:6" x14ac:dyDescent="0.25">
      <c r="B41" s="4" t="s">
        <v>57</v>
      </c>
      <c r="C41" s="7">
        <v>0</v>
      </c>
      <c r="D41" s="7"/>
      <c r="E41" s="7"/>
      <c r="F41" s="4"/>
    </row>
    <row r="42" spans="2:6" x14ac:dyDescent="0.25">
      <c r="B42" s="4" t="s">
        <v>58</v>
      </c>
      <c r="C42" s="7">
        <v>140.52660142348756</v>
      </c>
      <c r="D42" s="7">
        <v>3.0220774499674716</v>
      </c>
      <c r="E42" s="7">
        <v>143.54867887345503</v>
      </c>
      <c r="F42" s="4"/>
    </row>
    <row r="43" spans="2:6" x14ac:dyDescent="0.25">
      <c r="B43" s="4" t="s">
        <v>59</v>
      </c>
      <c r="C43" s="7">
        <v>128.56543714103381</v>
      </c>
      <c r="D43" s="7">
        <v>2.7648481105598646</v>
      </c>
      <c r="E43" s="7">
        <v>131.33028525159366</v>
      </c>
      <c r="F43" s="4"/>
    </row>
    <row r="44" spans="2:6" x14ac:dyDescent="0.25">
      <c r="B44" s="4" t="s">
        <v>60</v>
      </c>
      <c r="C44" s="7">
        <v>148.25722772277229</v>
      </c>
      <c r="D44" s="7">
        <v>3.1883274779090787</v>
      </c>
      <c r="E44" s="7">
        <v>151.44555520068135</v>
      </c>
      <c r="F44" s="4"/>
    </row>
    <row r="45" spans="2:6" x14ac:dyDescent="0.25">
      <c r="B45" s="4" t="s">
        <v>61</v>
      </c>
      <c r="C45" s="7">
        <v>138.75056250000003</v>
      </c>
      <c r="D45" s="7">
        <v>2.9838830645161272</v>
      </c>
      <c r="E45" s="7">
        <v>141.73444556451616</v>
      </c>
      <c r="F45" s="4"/>
    </row>
    <row r="46" spans="2:6" x14ac:dyDescent="0.25">
      <c r="B46" s="4" t="s">
        <v>62</v>
      </c>
      <c r="C46" s="7">
        <v>178.8271294851794</v>
      </c>
      <c r="D46" s="7">
        <v>3.8457447201113815</v>
      </c>
      <c r="E46" s="7">
        <v>182.67287420529078</v>
      </c>
      <c r="F46" s="4"/>
    </row>
    <row r="47" spans="2:6" x14ac:dyDescent="0.25">
      <c r="B47" s="4" t="s">
        <v>63</v>
      </c>
      <c r="C47" s="7">
        <v>157.47975961538461</v>
      </c>
      <c r="D47" s="7">
        <v>3.3866614971050422</v>
      </c>
      <c r="E47" s="7">
        <v>160.86642111248966</v>
      </c>
      <c r="F47" s="4"/>
    </row>
    <row r="48" spans="2:6" x14ac:dyDescent="0.25">
      <c r="B48" s="4" t="s">
        <v>130</v>
      </c>
      <c r="C48" s="7">
        <v>107.67873038516407</v>
      </c>
      <c r="D48" s="7">
        <v>2.315671621186322</v>
      </c>
      <c r="E48" s="7">
        <v>109.9944020063504</v>
      </c>
      <c r="F48" s="4"/>
    </row>
    <row r="49" spans="2:6" ht="15.75" thickBot="1" x14ac:dyDescent="0.3">
      <c r="B49" s="108"/>
      <c r="C49" s="109">
        <v>2521.4251063387269</v>
      </c>
      <c r="D49" s="109">
        <v>54.224195835241389</v>
      </c>
      <c r="E49" s="109">
        <v>2575.6493021739689</v>
      </c>
      <c r="F49" s="4"/>
    </row>
    <row r="50" spans="2:6" x14ac:dyDescent="0.25">
      <c r="B50" s="4"/>
      <c r="C50" s="4"/>
      <c r="D50" s="4"/>
      <c r="E50" s="4"/>
      <c r="F50" s="4"/>
    </row>
    <row r="51" spans="2:6" x14ac:dyDescent="0.25">
      <c r="B51" s="4"/>
      <c r="C51" s="4"/>
      <c r="D51" s="4"/>
      <c r="E51" s="4"/>
      <c r="F51" s="4"/>
    </row>
    <row r="52" spans="2:6" x14ac:dyDescent="0.25">
      <c r="B52" s="35" t="s">
        <v>45</v>
      </c>
      <c r="C52" s="4"/>
      <c r="D52" s="110"/>
      <c r="E52" s="4"/>
      <c r="F52" s="4"/>
    </row>
    <row r="53" spans="2:6" x14ac:dyDescent="0.25">
      <c r="B53" s="5" t="s">
        <v>40</v>
      </c>
      <c r="C53" s="5" t="s">
        <v>414</v>
      </c>
      <c r="D53" s="5" t="s">
        <v>415</v>
      </c>
      <c r="E53" s="5" t="s">
        <v>416</v>
      </c>
      <c r="F53" s="4"/>
    </row>
    <row r="54" spans="2:6" x14ac:dyDescent="0.25">
      <c r="B54" s="4" t="s">
        <v>46</v>
      </c>
      <c r="C54" s="7">
        <v>1224000</v>
      </c>
      <c r="D54" s="7">
        <v>170000</v>
      </c>
      <c r="E54" s="7">
        <v>1394000</v>
      </c>
      <c r="F54" s="4"/>
    </row>
    <row r="55" spans="2:6" x14ac:dyDescent="0.25">
      <c r="B55" s="4" t="s">
        <v>47</v>
      </c>
      <c r="C55" s="7">
        <v>2618000</v>
      </c>
      <c r="D55" s="7">
        <v>378000</v>
      </c>
      <c r="E55" s="7">
        <v>2996000</v>
      </c>
      <c r="F55" s="4"/>
    </row>
    <row r="56" spans="2:6" x14ac:dyDescent="0.25">
      <c r="B56" s="4" t="s">
        <v>48</v>
      </c>
      <c r="C56" s="7">
        <v>0</v>
      </c>
      <c r="D56" s="7">
        <v>0</v>
      </c>
      <c r="E56" s="7">
        <v>0</v>
      </c>
      <c r="F56" s="4"/>
    </row>
    <row r="57" spans="2:6" x14ac:dyDescent="0.25">
      <c r="B57" s="4" t="s">
        <v>49</v>
      </c>
      <c r="C57" s="7">
        <v>320000</v>
      </c>
      <c r="D57" s="7">
        <v>47000</v>
      </c>
      <c r="E57" s="7">
        <v>367000</v>
      </c>
      <c r="F57" s="4"/>
    </row>
    <row r="58" spans="2:6" x14ac:dyDescent="0.25">
      <c r="B58" s="4" t="s">
        <v>50</v>
      </c>
      <c r="C58" s="7">
        <v>1140000</v>
      </c>
      <c r="D58" s="7">
        <v>162000</v>
      </c>
      <c r="E58" s="7">
        <v>1302000</v>
      </c>
      <c r="F58" s="4"/>
    </row>
    <row r="59" spans="2:6" x14ac:dyDescent="0.25">
      <c r="B59" s="4" t="s">
        <v>51</v>
      </c>
      <c r="C59" s="7">
        <v>458000</v>
      </c>
      <c r="D59" s="7">
        <v>76000</v>
      </c>
      <c r="E59" s="7">
        <v>534000</v>
      </c>
      <c r="F59" s="4"/>
    </row>
    <row r="60" spans="2:6" x14ac:dyDescent="0.25">
      <c r="B60" s="4" t="s">
        <v>52</v>
      </c>
      <c r="C60" s="7">
        <v>1142000</v>
      </c>
      <c r="D60" s="7">
        <v>165000</v>
      </c>
      <c r="E60" s="7">
        <v>1307000</v>
      </c>
      <c r="F60" s="4"/>
    </row>
    <row r="61" spans="2:6" x14ac:dyDescent="0.25">
      <c r="B61" s="4" t="s">
        <v>53</v>
      </c>
      <c r="C61" s="7">
        <v>1685000</v>
      </c>
      <c r="D61" s="7">
        <v>269000</v>
      </c>
      <c r="E61" s="7">
        <v>1954000</v>
      </c>
      <c r="F61" s="4"/>
    </row>
    <row r="62" spans="2:6" x14ac:dyDescent="0.25">
      <c r="B62" s="4" t="s">
        <v>54</v>
      </c>
      <c r="C62" s="7">
        <v>235000</v>
      </c>
      <c r="D62" s="7">
        <v>34000</v>
      </c>
      <c r="E62" s="7">
        <v>269000</v>
      </c>
      <c r="F62" s="4"/>
    </row>
    <row r="63" spans="2:6" x14ac:dyDescent="0.25">
      <c r="B63" s="4" t="s">
        <v>55</v>
      </c>
      <c r="C63" s="7">
        <v>1417000</v>
      </c>
      <c r="D63" s="7">
        <v>237000</v>
      </c>
      <c r="E63" s="7">
        <v>1654000</v>
      </c>
      <c r="F63" s="4"/>
    </row>
    <row r="64" spans="2:6" x14ac:dyDescent="0.25">
      <c r="B64" s="4" t="s">
        <v>56</v>
      </c>
      <c r="C64" s="7">
        <v>1642000</v>
      </c>
      <c r="D64" s="7">
        <v>281000</v>
      </c>
      <c r="E64" s="7">
        <v>1923000</v>
      </c>
      <c r="F64" s="4"/>
    </row>
    <row r="65" spans="2:6" x14ac:dyDescent="0.25">
      <c r="B65" s="4" t="s">
        <v>57</v>
      </c>
      <c r="C65" s="7">
        <v>0</v>
      </c>
      <c r="D65" s="7">
        <v>0</v>
      </c>
      <c r="E65" s="7">
        <v>0</v>
      </c>
      <c r="F65" s="4"/>
    </row>
    <row r="66" spans="2:6" x14ac:dyDescent="0.25">
      <c r="B66" s="4" t="s">
        <v>58</v>
      </c>
      <c r="C66" s="7">
        <v>1022000</v>
      </c>
      <c r="D66" s="7">
        <v>155000</v>
      </c>
      <c r="E66" s="7">
        <v>1177000</v>
      </c>
      <c r="F66" s="4"/>
    </row>
    <row r="67" spans="2:6" x14ac:dyDescent="0.25">
      <c r="B67" s="4" t="s">
        <v>59</v>
      </c>
      <c r="C67" s="7">
        <v>2508000</v>
      </c>
      <c r="D67" s="7">
        <v>368000</v>
      </c>
      <c r="E67" s="7">
        <v>2876000</v>
      </c>
      <c r="F67" s="4"/>
    </row>
    <row r="68" spans="2:6" x14ac:dyDescent="0.25">
      <c r="B68" s="4" t="s">
        <v>60</v>
      </c>
      <c r="C68" s="7">
        <v>177000</v>
      </c>
      <c r="D68" s="7">
        <v>35000</v>
      </c>
      <c r="E68" s="7">
        <v>212000</v>
      </c>
      <c r="F68" s="4"/>
    </row>
    <row r="69" spans="2:6" x14ac:dyDescent="0.25">
      <c r="B69" s="4" t="s">
        <v>61</v>
      </c>
      <c r="C69" s="7">
        <v>278000</v>
      </c>
      <c r="D69" s="7">
        <v>48000</v>
      </c>
      <c r="E69" s="7">
        <v>326000</v>
      </c>
      <c r="F69" s="4"/>
    </row>
    <row r="70" spans="2:6" x14ac:dyDescent="0.25">
      <c r="B70" s="4" t="s">
        <v>62</v>
      </c>
      <c r="C70" s="7">
        <v>2842000</v>
      </c>
      <c r="D70" s="7">
        <v>464000</v>
      </c>
      <c r="E70" s="7">
        <v>3306000</v>
      </c>
      <c r="F70" s="4"/>
    </row>
    <row r="71" spans="2:6" x14ac:dyDescent="0.25">
      <c r="B71" s="4" t="s">
        <v>63</v>
      </c>
      <c r="C71" s="7">
        <v>413000</v>
      </c>
      <c r="D71" s="7">
        <v>70000</v>
      </c>
      <c r="E71" s="7">
        <v>483000</v>
      </c>
      <c r="F71" s="4"/>
    </row>
    <row r="72" spans="2:6" x14ac:dyDescent="0.25">
      <c r="B72" s="4" t="s">
        <v>130</v>
      </c>
      <c r="C72" s="7">
        <v>929000</v>
      </c>
      <c r="D72" s="7">
        <v>149000</v>
      </c>
      <c r="E72" s="7">
        <v>1078000</v>
      </c>
      <c r="F72" s="4"/>
    </row>
    <row r="73" spans="2:6" ht="15.75" thickBot="1" x14ac:dyDescent="0.3">
      <c r="B73" s="108"/>
      <c r="C73" s="109">
        <v>20050000</v>
      </c>
      <c r="D73" s="109">
        <v>3108000</v>
      </c>
      <c r="E73" s="109">
        <v>23158000</v>
      </c>
      <c r="F73" s="4"/>
    </row>
    <row r="74" spans="2:6" x14ac:dyDescent="0.25">
      <c r="B74" s="4"/>
      <c r="C74" s="4"/>
      <c r="D74" s="4"/>
      <c r="E74" s="4"/>
      <c r="F74" s="4"/>
    </row>
    <row r="75" spans="2:6" x14ac:dyDescent="0.25">
      <c r="B75" s="4"/>
      <c r="C75" s="4"/>
      <c r="D75" s="4"/>
      <c r="E75" s="4"/>
      <c r="F75" s="4"/>
    </row>
    <row r="76" spans="2:6" x14ac:dyDescent="0.25">
      <c r="B76" s="35" t="s">
        <v>417</v>
      </c>
      <c r="C76" s="4"/>
      <c r="D76" s="110"/>
      <c r="E76" s="4"/>
      <c r="F76" s="4"/>
    </row>
    <row r="77" spans="2:6" x14ac:dyDescent="0.25">
      <c r="B77" s="5" t="s">
        <v>40</v>
      </c>
      <c r="C77" s="5" t="s">
        <v>411</v>
      </c>
      <c r="D77" s="5" t="s">
        <v>418</v>
      </c>
      <c r="E77" s="5" t="s">
        <v>419</v>
      </c>
      <c r="F77" s="4"/>
    </row>
    <row r="78" spans="2:6" x14ac:dyDescent="0.25">
      <c r="B78" s="4" t="s">
        <v>46</v>
      </c>
      <c r="C78" s="7">
        <v>52.038161318300084</v>
      </c>
      <c r="D78" s="7"/>
      <c r="E78" s="7">
        <v>661000</v>
      </c>
      <c r="F78" s="4"/>
    </row>
    <row r="79" spans="2:6" x14ac:dyDescent="0.25">
      <c r="B79" s="4" t="s">
        <v>47</v>
      </c>
      <c r="C79" s="7">
        <v>55.251141552511413</v>
      </c>
      <c r="D79" s="7"/>
      <c r="E79" s="7">
        <v>1066000</v>
      </c>
      <c r="F79" s="4"/>
    </row>
    <row r="80" spans="2:6" x14ac:dyDescent="0.25">
      <c r="B80" s="4" t="s">
        <v>48</v>
      </c>
      <c r="C80" s="7">
        <v>0</v>
      </c>
      <c r="D80" s="7"/>
      <c r="E80" s="7">
        <v>0</v>
      </c>
      <c r="F80" s="4"/>
    </row>
    <row r="81" spans="2:6" x14ac:dyDescent="0.25">
      <c r="B81" s="4" t="s">
        <v>49</v>
      </c>
      <c r="C81" s="7">
        <v>54.819277108433738</v>
      </c>
      <c r="D81" s="7"/>
      <c r="E81" s="7">
        <v>99000</v>
      </c>
      <c r="F81" s="4"/>
    </row>
    <row r="82" spans="2:6" x14ac:dyDescent="0.25">
      <c r="B82" s="4" t="s">
        <v>50</v>
      </c>
      <c r="C82" s="7">
        <v>50.199203187250994</v>
      </c>
      <c r="D82" s="7"/>
      <c r="E82" s="7">
        <v>417000</v>
      </c>
      <c r="F82" s="4"/>
    </row>
    <row r="83" spans="2:6" x14ac:dyDescent="0.25">
      <c r="B83" s="4" t="s">
        <v>51</v>
      </c>
      <c r="C83" s="7">
        <v>65.437788018433181</v>
      </c>
      <c r="D83" s="7"/>
      <c r="E83" s="7">
        <v>314000</v>
      </c>
      <c r="F83" s="4"/>
    </row>
    <row r="84" spans="2:6" x14ac:dyDescent="0.25">
      <c r="B84" s="4" t="s">
        <v>52</v>
      </c>
      <c r="C84" s="7">
        <v>51.286173633440512</v>
      </c>
      <c r="D84" s="7"/>
      <c r="E84" s="7">
        <v>349000</v>
      </c>
      <c r="F84" s="4"/>
    </row>
    <row r="85" spans="2:6" x14ac:dyDescent="0.25">
      <c r="B85" s="4" t="s">
        <v>53</v>
      </c>
      <c r="C85" s="7">
        <v>63.718263718263721</v>
      </c>
      <c r="D85" s="7"/>
      <c r="E85" s="7">
        <v>854000</v>
      </c>
      <c r="F85" s="4"/>
    </row>
    <row r="86" spans="2:6" x14ac:dyDescent="0.25">
      <c r="B86" s="4" t="s">
        <v>54</v>
      </c>
      <c r="C86" s="7">
        <v>42.52873563218391</v>
      </c>
      <c r="D86" s="7"/>
      <c r="E86" s="7">
        <v>81000</v>
      </c>
      <c r="F86" s="4"/>
    </row>
    <row r="87" spans="2:6" x14ac:dyDescent="0.25">
      <c r="B87" s="4" t="s">
        <v>55</v>
      </c>
      <c r="C87" s="7">
        <v>48.723640399556047</v>
      </c>
      <c r="D87" s="7"/>
      <c r="E87" s="7">
        <v>482000</v>
      </c>
      <c r="F87" s="4"/>
    </row>
    <row r="88" spans="2:6" x14ac:dyDescent="0.25">
      <c r="B88" s="4" t="s">
        <v>56</v>
      </c>
      <c r="C88" s="7">
        <v>80.855199222546162</v>
      </c>
      <c r="D88" s="7"/>
      <c r="E88" s="7">
        <v>914000</v>
      </c>
      <c r="F88" s="4"/>
    </row>
    <row r="89" spans="2:6" x14ac:dyDescent="0.25">
      <c r="B89" s="4" t="s">
        <v>57</v>
      </c>
      <c r="C89" s="7">
        <v>0</v>
      </c>
      <c r="D89" s="7"/>
      <c r="E89" s="7">
        <v>0</v>
      </c>
      <c r="F89" s="4"/>
    </row>
    <row r="90" spans="2:6" x14ac:dyDescent="0.25">
      <c r="B90" s="4" t="s">
        <v>58</v>
      </c>
      <c r="C90" s="7">
        <v>81.64642375168691</v>
      </c>
      <c r="D90" s="7"/>
      <c r="E90" s="7">
        <v>670000</v>
      </c>
      <c r="F90" s="4"/>
    </row>
    <row r="91" spans="2:6" x14ac:dyDescent="0.25">
      <c r="B91" s="4" t="s">
        <v>59</v>
      </c>
      <c r="C91" s="7">
        <v>50.050200803212853</v>
      </c>
      <c r="D91" s="7"/>
      <c r="E91" s="7">
        <v>1096000</v>
      </c>
      <c r="F91" s="4"/>
    </row>
    <row r="92" spans="2:6" x14ac:dyDescent="0.25">
      <c r="B92" s="4" t="s">
        <v>60</v>
      </c>
      <c r="C92" s="7">
        <v>86.507936507936506</v>
      </c>
      <c r="D92" s="7"/>
      <c r="E92" s="7">
        <v>121000</v>
      </c>
      <c r="F92" s="4"/>
    </row>
    <row r="93" spans="2:6" x14ac:dyDescent="0.25">
      <c r="B93" s="4" t="s">
        <v>61</v>
      </c>
      <c r="C93" s="7">
        <v>55.769230769230766</v>
      </c>
      <c r="D93" s="7"/>
      <c r="E93" s="7">
        <v>128000</v>
      </c>
      <c r="F93" s="4"/>
    </row>
    <row r="94" spans="2:6" x14ac:dyDescent="0.25">
      <c r="B94" s="4" t="s">
        <v>62</v>
      </c>
      <c r="C94" s="7">
        <v>55.17031630170316</v>
      </c>
      <c r="D94" s="7"/>
      <c r="E94" s="7">
        <v>999000</v>
      </c>
      <c r="F94" s="4"/>
    </row>
    <row r="95" spans="2:6" x14ac:dyDescent="0.25">
      <c r="B95" s="4" t="s">
        <v>63</v>
      </c>
      <c r="C95" s="7">
        <v>107.63636363636364</v>
      </c>
      <c r="D95" s="7"/>
      <c r="E95" s="7">
        <v>323000</v>
      </c>
      <c r="F95" s="4"/>
    </row>
    <row r="96" spans="2:6" x14ac:dyDescent="0.25">
      <c r="B96" s="4" t="s">
        <v>130</v>
      </c>
      <c r="C96" s="7">
        <v>38.513513513513516</v>
      </c>
      <c r="D96" s="7"/>
      <c r="E96" s="7">
        <v>377000</v>
      </c>
      <c r="F96" s="4"/>
    </row>
    <row r="97" spans="2:6" ht="15.75" thickBot="1" x14ac:dyDescent="0.3">
      <c r="B97" s="108"/>
      <c r="C97" s="109">
        <v>1040.1515690745671</v>
      </c>
      <c r="D97" s="109">
        <v>0</v>
      </c>
      <c r="E97" s="109">
        <v>8951000</v>
      </c>
      <c r="F97" s="4"/>
    </row>
    <row r="98" spans="2:6" x14ac:dyDescent="0.25">
      <c r="B98" s="4"/>
      <c r="C98" s="4"/>
      <c r="D98" s="4"/>
      <c r="E98" s="4"/>
      <c r="F98" s="4"/>
    </row>
    <row r="99" spans="2:6" x14ac:dyDescent="0.25">
      <c r="B99" s="4"/>
      <c r="C99" s="4"/>
      <c r="D99" s="4"/>
      <c r="E99" s="4"/>
      <c r="F99" s="4"/>
    </row>
    <row r="100" spans="2:6" x14ac:dyDescent="0.25">
      <c r="B100" s="35" t="s">
        <v>43</v>
      </c>
      <c r="C100" s="4"/>
      <c r="D100" s="110"/>
      <c r="E100" s="4"/>
      <c r="F100" s="4"/>
    </row>
    <row r="101" spans="2:6" x14ac:dyDescent="0.25">
      <c r="B101" s="5" t="s">
        <v>40</v>
      </c>
      <c r="C101" s="5" t="s">
        <v>420</v>
      </c>
      <c r="D101" s="5" t="s">
        <v>415</v>
      </c>
      <c r="E101" s="5" t="s">
        <v>409</v>
      </c>
      <c r="F101" s="4"/>
    </row>
    <row r="102" spans="2:6" x14ac:dyDescent="0.25">
      <c r="B102" s="4" t="s">
        <v>46</v>
      </c>
      <c r="C102" s="7">
        <v>624000</v>
      </c>
      <c r="D102" s="7">
        <v>109000</v>
      </c>
      <c r="E102" s="7">
        <v>733000</v>
      </c>
      <c r="F102" s="4"/>
    </row>
    <row r="103" spans="2:6" x14ac:dyDescent="0.25">
      <c r="B103" s="4" t="s">
        <v>47</v>
      </c>
      <c r="C103" s="7">
        <v>1650000</v>
      </c>
      <c r="D103" s="7">
        <v>280000</v>
      </c>
      <c r="E103" s="7">
        <v>1930000</v>
      </c>
      <c r="F103" s="4"/>
    </row>
    <row r="104" spans="2:6" x14ac:dyDescent="0.25">
      <c r="B104" s="4" t="s">
        <v>48</v>
      </c>
      <c r="C104" s="7">
        <v>0</v>
      </c>
      <c r="D104" s="7">
        <v>0</v>
      </c>
      <c r="E104" s="7">
        <v>0</v>
      </c>
      <c r="F104" s="4"/>
    </row>
    <row r="105" spans="2:6" x14ac:dyDescent="0.25">
      <c r="B105" s="4" t="s">
        <v>49</v>
      </c>
      <c r="C105" s="7">
        <v>229000</v>
      </c>
      <c r="D105" s="7">
        <v>39000</v>
      </c>
      <c r="E105" s="7">
        <v>268000</v>
      </c>
      <c r="F105" s="4"/>
    </row>
    <row r="106" spans="2:6" x14ac:dyDescent="0.25">
      <c r="B106" s="4" t="s">
        <v>50</v>
      </c>
      <c r="C106" s="7">
        <v>762000</v>
      </c>
      <c r="D106" s="7">
        <v>123000</v>
      </c>
      <c r="E106" s="7">
        <v>885000</v>
      </c>
      <c r="F106" s="4"/>
    </row>
    <row r="107" spans="2:6" x14ac:dyDescent="0.25">
      <c r="B107" s="4" t="s">
        <v>51</v>
      </c>
      <c r="C107" s="7">
        <v>174000</v>
      </c>
      <c r="D107" s="7">
        <v>46000</v>
      </c>
      <c r="E107" s="7">
        <v>220000</v>
      </c>
      <c r="F107" s="4"/>
    </row>
    <row r="108" spans="2:6" x14ac:dyDescent="0.25">
      <c r="B108" s="4" t="s">
        <v>52</v>
      </c>
      <c r="C108" s="7">
        <v>823000</v>
      </c>
      <c r="D108" s="7">
        <v>135000</v>
      </c>
      <c r="E108" s="7">
        <v>958000</v>
      </c>
      <c r="F108" s="4"/>
    </row>
    <row r="109" spans="2:6" x14ac:dyDescent="0.25">
      <c r="B109" s="4" t="s">
        <v>53</v>
      </c>
      <c r="C109" s="7">
        <v>907000</v>
      </c>
      <c r="D109" s="7">
        <v>193000</v>
      </c>
      <c r="E109" s="7">
        <v>1100000</v>
      </c>
      <c r="F109" s="4"/>
    </row>
    <row r="110" spans="2:6" x14ac:dyDescent="0.25">
      <c r="B110" s="4" t="s">
        <v>54</v>
      </c>
      <c r="C110" s="7">
        <v>161000</v>
      </c>
      <c r="D110" s="7">
        <v>27000</v>
      </c>
      <c r="E110" s="7">
        <v>188000</v>
      </c>
      <c r="F110" s="4"/>
    </row>
    <row r="111" spans="2:6" x14ac:dyDescent="0.25">
      <c r="B111" s="4" t="s">
        <v>55</v>
      </c>
      <c r="C111" s="7">
        <v>978000</v>
      </c>
      <c r="D111" s="7">
        <v>194000</v>
      </c>
      <c r="E111" s="7">
        <v>1172000</v>
      </c>
      <c r="F111" s="4"/>
    </row>
    <row r="112" spans="2:6" x14ac:dyDescent="0.25">
      <c r="B112" s="4" t="s">
        <v>56</v>
      </c>
      <c r="C112" s="7">
        <v>810000</v>
      </c>
      <c r="D112" s="7">
        <v>199000</v>
      </c>
      <c r="E112" s="7">
        <v>1009000</v>
      </c>
      <c r="F112" s="4"/>
    </row>
    <row r="113" spans="2:6" x14ac:dyDescent="0.25">
      <c r="B113" s="4" t="s">
        <v>57</v>
      </c>
      <c r="C113" s="7">
        <v>0</v>
      </c>
      <c r="D113" s="7">
        <v>0</v>
      </c>
      <c r="E113" s="7">
        <v>0</v>
      </c>
      <c r="F113" s="4"/>
    </row>
    <row r="114" spans="2:6" x14ac:dyDescent="0.25">
      <c r="B114" s="4" t="s">
        <v>58</v>
      </c>
      <c r="C114" s="7">
        <v>416000</v>
      </c>
      <c r="D114" s="7">
        <v>91000</v>
      </c>
      <c r="E114" s="7">
        <v>507000</v>
      </c>
      <c r="F114" s="4"/>
    </row>
    <row r="115" spans="2:6" x14ac:dyDescent="0.25">
      <c r="B115" s="4" t="s">
        <v>59</v>
      </c>
      <c r="C115" s="7">
        <v>1511000</v>
      </c>
      <c r="D115" s="7">
        <v>269000</v>
      </c>
      <c r="E115" s="7">
        <v>1780000</v>
      </c>
      <c r="F115" s="4"/>
    </row>
    <row r="116" spans="2:6" x14ac:dyDescent="0.25">
      <c r="B116" s="4" t="s">
        <v>60</v>
      </c>
      <c r="C116" s="7">
        <v>68000</v>
      </c>
      <c r="D116" s="7">
        <v>23000</v>
      </c>
      <c r="E116" s="7">
        <v>91000</v>
      </c>
      <c r="F116" s="4"/>
    </row>
    <row r="117" spans="2:6" x14ac:dyDescent="0.25">
      <c r="B117" s="4" t="s">
        <v>61</v>
      </c>
      <c r="C117" s="7">
        <v>162000</v>
      </c>
      <c r="D117" s="7">
        <v>36000</v>
      </c>
      <c r="E117" s="7">
        <v>198000</v>
      </c>
      <c r="F117" s="4"/>
    </row>
    <row r="118" spans="2:6" x14ac:dyDescent="0.25">
      <c r="B118" s="4" t="s">
        <v>62</v>
      </c>
      <c r="C118" s="7">
        <v>1934000</v>
      </c>
      <c r="D118" s="7">
        <v>373000</v>
      </c>
      <c r="E118" s="7">
        <v>2307000</v>
      </c>
      <c r="F118" s="4"/>
    </row>
    <row r="119" spans="2:6" x14ac:dyDescent="0.25">
      <c r="B119" s="4" t="s">
        <v>63</v>
      </c>
      <c r="C119" s="7">
        <v>117000</v>
      </c>
      <c r="D119" s="7">
        <v>43000</v>
      </c>
      <c r="E119" s="7">
        <v>160000</v>
      </c>
      <c r="F119" s="4"/>
    </row>
    <row r="120" spans="2:6" x14ac:dyDescent="0.25">
      <c r="B120" s="4" t="s">
        <v>130</v>
      </c>
      <c r="C120" s="7">
        <v>586000</v>
      </c>
      <c r="D120" s="7">
        <v>115000</v>
      </c>
      <c r="E120" s="7">
        <v>701000</v>
      </c>
      <c r="F120" s="4"/>
    </row>
    <row r="121" spans="2:6" ht="15.75" thickBot="1" x14ac:dyDescent="0.3">
      <c r="B121" s="108"/>
      <c r="C121" s="109">
        <v>11912000</v>
      </c>
      <c r="D121" s="109">
        <v>2295000</v>
      </c>
      <c r="E121" s="109">
        <v>14207000</v>
      </c>
      <c r="F121" s="4"/>
    </row>
    <row r="122" spans="2:6" x14ac:dyDescent="0.25">
      <c r="B122" s="4"/>
      <c r="C122" s="4"/>
      <c r="D122" s="4"/>
      <c r="E122" s="4"/>
      <c r="F122" s="4"/>
    </row>
    <row r="123" spans="2:6" x14ac:dyDescent="0.25">
      <c r="B123" s="4"/>
      <c r="C123" s="4"/>
      <c r="D123" s="4"/>
      <c r="E123" s="4"/>
      <c r="F123" s="4"/>
    </row>
    <row r="124" spans="2:6" x14ac:dyDescent="0.25">
      <c r="B124" s="35" t="s">
        <v>90</v>
      </c>
      <c r="C124" s="4"/>
      <c r="D124" s="111">
        <v>30.89</v>
      </c>
      <c r="E124" s="4"/>
      <c r="F124" s="4"/>
    </row>
    <row r="125" spans="2:6" x14ac:dyDescent="0.25">
      <c r="B125" s="5" t="s">
        <v>40</v>
      </c>
      <c r="C125" s="5" t="s">
        <v>8</v>
      </c>
      <c r="D125" s="5" t="s">
        <v>90</v>
      </c>
      <c r="E125" s="5" t="s">
        <v>409</v>
      </c>
      <c r="F125" s="4"/>
    </row>
    <row r="126" spans="2:6" x14ac:dyDescent="0.25">
      <c r="B126" s="4" t="s">
        <v>46</v>
      </c>
      <c r="C126" s="7">
        <v>12700</v>
      </c>
      <c r="D126" s="112">
        <v>30.89</v>
      </c>
      <c r="E126" s="7">
        <v>392000</v>
      </c>
      <c r="F126" s="4"/>
    </row>
    <row r="127" spans="2:6" x14ac:dyDescent="0.25">
      <c r="B127" s="4" t="s">
        <v>47</v>
      </c>
      <c r="C127" s="7">
        <v>19300</v>
      </c>
      <c r="D127" s="112">
        <v>30.89</v>
      </c>
      <c r="E127" s="7">
        <v>596000</v>
      </c>
      <c r="F127" s="4"/>
    </row>
    <row r="128" spans="2:6" x14ac:dyDescent="0.25">
      <c r="B128" s="4" t="s">
        <v>48</v>
      </c>
      <c r="C128" s="7">
        <v>0</v>
      </c>
      <c r="D128" s="112">
        <v>30.89</v>
      </c>
      <c r="E128" s="7">
        <v>0</v>
      </c>
      <c r="F128" s="4"/>
    </row>
    <row r="129" spans="2:6" x14ac:dyDescent="0.25">
      <c r="B129" s="4" t="s">
        <v>49</v>
      </c>
      <c r="C129" s="7">
        <v>1800</v>
      </c>
      <c r="D129" s="112">
        <v>30.89</v>
      </c>
      <c r="E129" s="7">
        <v>56000</v>
      </c>
      <c r="F129" s="4"/>
    </row>
    <row r="130" spans="2:6" x14ac:dyDescent="0.25">
      <c r="B130" s="4" t="s">
        <v>50</v>
      </c>
      <c r="C130" s="7">
        <v>8300</v>
      </c>
      <c r="D130" s="112">
        <v>30.89</v>
      </c>
      <c r="E130" s="7">
        <v>256000</v>
      </c>
      <c r="F130" s="4"/>
    </row>
    <row r="131" spans="2:6" x14ac:dyDescent="0.25">
      <c r="B131" s="4" t="s">
        <v>51</v>
      </c>
      <c r="C131" s="7">
        <v>4800</v>
      </c>
      <c r="D131" s="112">
        <v>30.89</v>
      </c>
      <c r="E131" s="7">
        <v>148000</v>
      </c>
      <c r="F131" s="4"/>
    </row>
    <row r="132" spans="2:6" x14ac:dyDescent="0.25">
      <c r="B132" s="4" t="s">
        <v>52</v>
      </c>
      <c r="C132" s="7">
        <v>6800</v>
      </c>
      <c r="D132" s="112">
        <v>30.89</v>
      </c>
      <c r="E132" s="7">
        <v>210000</v>
      </c>
      <c r="F132" s="4"/>
    </row>
    <row r="133" spans="2:6" x14ac:dyDescent="0.25">
      <c r="B133" s="4" t="s">
        <v>53</v>
      </c>
      <c r="C133" s="7">
        <v>13400</v>
      </c>
      <c r="D133" s="112">
        <v>30.89</v>
      </c>
      <c r="E133" s="7">
        <v>414000</v>
      </c>
      <c r="F133" s="4"/>
    </row>
    <row r="134" spans="2:6" x14ac:dyDescent="0.25">
      <c r="B134" s="4" t="s">
        <v>54</v>
      </c>
      <c r="C134" s="7">
        <v>1900</v>
      </c>
      <c r="D134" s="112">
        <v>30.89</v>
      </c>
      <c r="E134" s="7">
        <v>59000</v>
      </c>
      <c r="F134" s="4"/>
    </row>
    <row r="135" spans="2:6" x14ac:dyDescent="0.25">
      <c r="B135" s="4" t="s">
        <v>55</v>
      </c>
      <c r="C135" s="7">
        <v>9900</v>
      </c>
      <c r="D135" s="112">
        <v>30.89</v>
      </c>
      <c r="E135" s="7">
        <v>306000</v>
      </c>
      <c r="F135" s="4"/>
    </row>
    <row r="136" spans="2:6" x14ac:dyDescent="0.25">
      <c r="B136" s="4" t="s">
        <v>56</v>
      </c>
      <c r="C136" s="7">
        <v>11300</v>
      </c>
      <c r="D136" s="112">
        <v>30.89</v>
      </c>
      <c r="E136" s="7">
        <v>349000</v>
      </c>
      <c r="F136" s="4"/>
    </row>
    <row r="137" spans="2:6" x14ac:dyDescent="0.25">
      <c r="B137" s="4" t="s">
        <v>57</v>
      </c>
      <c r="C137" s="7">
        <v>0</v>
      </c>
      <c r="D137" s="112">
        <v>30.89</v>
      </c>
      <c r="E137" s="7">
        <v>0</v>
      </c>
      <c r="F137" s="4"/>
    </row>
    <row r="138" spans="2:6" x14ac:dyDescent="0.25">
      <c r="B138" s="4" t="s">
        <v>58</v>
      </c>
      <c r="C138" s="7">
        <v>8200</v>
      </c>
      <c r="D138" s="112">
        <v>30.89</v>
      </c>
      <c r="E138" s="7">
        <v>253000</v>
      </c>
      <c r="F138" s="4"/>
    </row>
    <row r="139" spans="2:6" x14ac:dyDescent="0.25">
      <c r="B139" s="4" t="s">
        <v>59</v>
      </c>
      <c r="C139" s="7">
        <v>21900</v>
      </c>
      <c r="D139" s="112">
        <v>30.89</v>
      </c>
      <c r="E139" s="7">
        <v>676000</v>
      </c>
      <c r="F139" s="4"/>
    </row>
    <row r="140" spans="2:6" x14ac:dyDescent="0.25">
      <c r="B140" s="4" t="s">
        <v>60</v>
      </c>
      <c r="C140" s="7">
        <v>1400</v>
      </c>
      <c r="D140" s="112">
        <v>30.89</v>
      </c>
      <c r="E140" s="7">
        <v>43000</v>
      </c>
      <c r="F140" s="4"/>
    </row>
    <row r="141" spans="2:6" x14ac:dyDescent="0.25">
      <c r="B141" s="4" t="s">
        <v>61</v>
      </c>
      <c r="C141" s="7">
        <v>2300</v>
      </c>
      <c r="D141" s="112">
        <v>30.89</v>
      </c>
      <c r="E141" s="7">
        <v>71000</v>
      </c>
      <c r="F141" s="4"/>
    </row>
    <row r="142" spans="2:6" x14ac:dyDescent="0.25">
      <c r="B142" s="4" t="s">
        <v>62</v>
      </c>
      <c r="C142" s="7">
        <v>18100</v>
      </c>
      <c r="D142" s="112">
        <v>30.89</v>
      </c>
      <c r="E142" s="7">
        <v>559000</v>
      </c>
      <c r="F142" s="4"/>
    </row>
    <row r="143" spans="2:6" x14ac:dyDescent="0.25">
      <c r="B143" s="4" t="s">
        <v>63</v>
      </c>
      <c r="C143" s="7">
        <v>3000</v>
      </c>
      <c r="D143" s="112">
        <v>30.89</v>
      </c>
      <c r="E143" s="7">
        <v>93000</v>
      </c>
      <c r="F143" s="4"/>
    </row>
    <row r="144" spans="2:6" x14ac:dyDescent="0.25">
      <c r="B144" s="4" t="s">
        <v>130</v>
      </c>
      <c r="C144" s="7">
        <v>9800</v>
      </c>
      <c r="D144" s="112">
        <v>30.89</v>
      </c>
      <c r="E144" s="7">
        <v>303000</v>
      </c>
      <c r="F144" s="4"/>
    </row>
    <row r="145" spans="2:7" ht="15.75" thickBot="1" x14ac:dyDescent="0.3">
      <c r="B145" s="108"/>
      <c r="C145" s="109">
        <v>154900</v>
      </c>
      <c r="D145" s="113">
        <v>30.89</v>
      </c>
      <c r="E145" s="109">
        <v>4784000</v>
      </c>
      <c r="F145" s="4"/>
    </row>
    <row r="146" spans="2:7" x14ac:dyDescent="0.25">
      <c r="B146" s="4"/>
      <c r="C146" s="4"/>
      <c r="D146" s="4"/>
      <c r="E146" s="4"/>
      <c r="F146" s="4"/>
    </row>
    <row r="147" spans="2:7" x14ac:dyDescent="0.25">
      <c r="B147" s="4"/>
      <c r="C147" s="4"/>
      <c r="D147" s="4"/>
      <c r="E147" s="4"/>
      <c r="F147" s="4"/>
    </row>
    <row r="148" spans="2:7" x14ac:dyDescent="0.25">
      <c r="B148" s="4"/>
      <c r="C148" s="4"/>
      <c r="D148" s="4"/>
      <c r="E148" s="4"/>
      <c r="F148" s="4"/>
    </row>
    <row r="149" spans="2:7" x14ac:dyDescent="0.25">
      <c r="B149" s="4"/>
      <c r="C149" s="4"/>
      <c r="D149" s="4"/>
      <c r="E149" s="4"/>
      <c r="F149" s="4"/>
    </row>
    <row r="150" spans="2:7" x14ac:dyDescent="0.25">
      <c r="B150" s="4"/>
      <c r="C150" s="4"/>
      <c r="D150" s="4"/>
      <c r="E150" s="4"/>
      <c r="F150" s="4"/>
    </row>
    <row r="151" spans="2:7" x14ac:dyDescent="0.25">
      <c r="B151" s="35" t="s">
        <v>409</v>
      </c>
      <c r="C151" s="4"/>
      <c r="D151" s="4"/>
      <c r="E151" s="4"/>
      <c r="F151" s="4"/>
    </row>
    <row r="152" spans="2:7" x14ac:dyDescent="0.25">
      <c r="B152" s="5" t="s">
        <v>40</v>
      </c>
      <c r="C152" s="5" t="s">
        <v>45</v>
      </c>
      <c r="D152" s="5" t="s">
        <v>163</v>
      </c>
      <c r="E152" s="5" t="s">
        <v>43</v>
      </c>
      <c r="F152" s="5" t="s">
        <v>421</v>
      </c>
      <c r="G152" s="5" t="s">
        <v>41</v>
      </c>
    </row>
    <row r="153" spans="2:7" x14ac:dyDescent="0.25">
      <c r="B153" s="4" t="s">
        <v>46</v>
      </c>
      <c r="C153" s="7">
        <v>1394000</v>
      </c>
      <c r="D153" s="7">
        <v>661000</v>
      </c>
      <c r="E153" s="7">
        <v>733000</v>
      </c>
      <c r="F153" s="7">
        <v>392000</v>
      </c>
      <c r="G153" s="7">
        <v>12700</v>
      </c>
    </row>
    <row r="154" spans="2:7" x14ac:dyDescent="0.25">
      <c r="B154" s="4" t="s">
        <v>47</v>
      </c>
      <c r="C154" s="7">
        <v>2996000</v>
      </c>
      <c r="D154" s="7">
        <v>1066000</v>
      </c>
      <c r="E154" s="7">
        <v>1930000</v>
      </c>
      <c r="F154" s="7">
        <v>596000</v>
      </c>
      <c r="G154" s="7">
        <v>19300</v>
      </c>
    </row>
    <row r="155" spans="2:7" x14ac:dyDescent="0.25">
      <c r="B155" s="4" t="s">
        <v>48</v>
      </c>
      <c r="C155" s="7">
        <v>0</v>
      </c>
      <c r="D155" s="7">
        <v>0</v>
      </c>
      <c r="E155" s="7">
        <v>0</v>
      </c>
      <c r="F155" s="7">
        <v>0</v>
      </c>
      <c r="G155" s="7">
        <v>0</v>
      </c>
    </row>
    <row r="156" spans="2:7" x14ac:dyDescent="0.25">
      <c r="B156" s="4" t="s">
        <v>49</v>
      </c>
      <c r="C156" s="7">
        <v>367000</v>
      </c>
      <c r="D156" s="7">
        <v>99000</v>
      </c>
      <c r="E156" s="7">
        <v>268000</v>
      </c>
      <c r="F156" s="7">
        <v>56000</v>
      </c>
      <c r="G156" s="7">
        <v>1800</v>
      </c>
    </row>
    <row r="157" spans="2:7" x14ac:dyDescent="0.25">
      <c r="B157" s="4" t="s">
        <v>50</v>
      </c>
      <c r="C157" s="7">
        <v>1302000</v>
      </c>
      <c r="D157" s="7">
        <v>417000</v>
      </c>
      <c r="E157" s="7">
        <v>885000</v>
      </c>
      <c r="F157" s="7">
        <v>256000</v>
      </c>
      <c r="G157" s="7">
        <v>8300</v>
      </c>
    </row>
    <row r="158" spans="2:7" x14ac:dyDescent="0.25">
      <c r="B158" s="4" t="s">
        <v>51</v>
      </c>
      <c r="C158" s="7">
        <v>534000</v>
      </c>
      <c r="D158" s="7">
        <v>314000</v>
      </c>
      <c r="E158" s="7">
        <v>220000</v>
      </c>
      <c r="F158" s="7">
        <v>148000</v>
      </c>
      <c r="G158" s="7">
        <v>4800</v>
      </c>
    </row>
    <row r="159" spans="2:7" x14ac:dyDescent="0.25">
      <c r="B159" s="4" t="s">
        <v>52</v>
      </c>
      <c r="C159" s="7">
        <v>1307000</v>
      </c>
      <c r="D159" s="7">
        <v>349000</v>
      </c>
      <c r="E159" s="7">
        <v>958000</v>
      </c>
      <c r="F159" s="7">
        <v>210000</v>
      </c>
      <c r="G159" s="7">
        <v>6800</v>
      </c>
    </row>
    <row r="160" spans="2:7" x14ac:dyDescent="0.25">
      <c r="B160" s="4" t="s">
        <v>53</v>
      </c>
      <c r="C160" s="7">
        <v>1954000</v>
      </c>
      <c r="D160" s="7">
        <v>854000</v>
      </c>
      <c r="E160" s="7">
        <v>1100000</v>
      </c>
      <c r="F160" s="7">
        <v>414000</v>
      </c>
      <c r="G160" s="7">
        <v>13400</v>
      </c>
    </row>
    <row r="161" spans="2:7" x14ac:dyDescent="0.25">
      <c r="B161" s="4" t="s">
        <v>54</v>
      </c>
      <c r="C161" s="7">
        <v>269000</v>
      </c>
      <c r="D161" s="7">
        <v>81000</v>
      </c>
      <c r="E161" s="7">
        <v>188000</v>
      </c>
      <c r="F161" s="7">
        <v>59000</v>
      </c>
      <c r="G161" s="7">
        <v>1900</v>
      </c>
    </row>
    <row r="162" spans="2:7" x14ac:dyDescent="0.25">
      <c r="B162" s="4" t="s">
        <v>55</v>
      </c>
      <c r="C162" s="7">
        <v>1654000</v>
      </c>
      <c r="D162" s="7">
        <v>482000</v>
      </c>
      <c r="E162" s="7">
        <v>1172000</v>
      </c>
      <c r="F162" s="7">
        <v>306000</v>
      </c>
      <c r="G162" s="7">
        <v>9900</v>
      </c>
    </row>
    <row r="163" spans="2:7" x14ac:dyDescent="0.25">
      <c r="B163" s="4" t="s">
        <v>56</v>
      </c>
      <c r="C163" s="7">
        <v>1923000</v>
      </c>
      <c r="D163" s="7">
        <v>914000</v>
      </c>
      <c r="E163" s="7">
        <v>1009000</v>
      </c>
      <c r="F163" s="7">
        <v>349000</v>
      </c>
      <c r="G163" s="7">
        <v>11300</v>
      </c>
    </row>
    <row r="164" spans="2:7" x14ac:dyDescent="0.25">
      <c r="B164" s="4" t="s">
        <v>57</v>
      </c>
      <c r="C164" s="7">
        <v>0</v>
      </c>
      <c r="D164" s="7">
        <v>0</v>
      </c>
      <c r="E164" s="7">
        <v>0</v>
      </c>
      <c r="F164" s="7">
        <v>0</v>
      </c>
      <c r="G164" s="7">
        <v>0</v>
      </c>
    </row>
    <row r="165" spans="2:7" x14ac:dyDescent="0.25">
      <c r="B165" s="4" t="s">
        <v>58</v>
      </c>
      <c r="C165" s="7">
        <v>1177000</v>
      </c>
      <c r="D165" s="7">
        <v>670000</v>
      </c>
      <c r="E165" s="7">
        <v>507000</v>
      </c>
      <c r="F165" s="7">
        <v>253000</v>
      </c>
      <c r="G165" s="7">
        <v>8200</v>
      </c>
    </row>
    <row r="166" spans="2:7" x14ac:dyDescent="0.25">
      <c r="B166" s="4" t="s">
        <v>59</v>
      </c>
      <c r="C166" s="7">
        <v>2876000</v>
      </c>
      <c r="D166" s="7">
        <v>1096000</v>
      </c>
      <c r="E166" s="7">
        <v>1780000</v>
      </c>
      <c r="F166" s="7">
        <v>676000</v>
      </c>
      <c r="G166" s="7">
        <v>21900</v>
      </c>
    </row>
    <row r="167" spans="2:7" x14ac:dyDescent="0.25">
      <c r="B167" s="4" t="s">
        <v>60</v>
      </c>
      <c r="C167" s="7">
        <v>212000</v>
      </c>
      <c r="D167" s="7">
        <v>121000</v>
      </c>
      <c r="E167" s="7">
        <v>91000</v>
      </c>
      <c r="F167" s="7">
        <v>43000</v>
      </c>
      <c r="G167" s="7">
        <v>1400</v>
      </c>
    </row>
    <row r="168" spans="2:7" x14ac:dyDescent="0.25">
      <c r="B168" s="4" t="s">
        <v>61</v>
      </c>
      <c r="C168" s="7">
        <v>326000</v>
      </c>
      <c r="D168" s="7">
        <v>128000</v>
      </c>
      <c r="E168" s="7">
        <v>198000</v>
      </c>
      <c r="F168" s="7">
        <v>71000</v>
      </c>
      <c r="G168" s="7">
        <v>2300</v>
      </c>
    </row>
    <row r="169" spans="2:7" x14ac:dyDescent="0.25">
      <c r="B169" s="4" t="s">
        <v>62</v>
      </c>
      <c r="C169" s="7">
        <v>3306000</v>
      </c>
      <c r="D169" s="7">
        <v>999000</v>
      </c>
      <c r="E169" s="7">
        <v>2307000</v>
      </c>
      <c r="F169" s="7">
        <v>559000</v>
      </c>
      <c r="G169" s="7">
        <v>18100</v>
      </c>
    </row>
    <row r="170" spans="2:7" x14ac:dyDescent="0.25">
      <c r="B170" s="4" t="s">
        <v>63</v>
      </c>
      <c r="C170" s="7">
        <v>483000</v>
      </c>
      <c r="D170" s="7">
        <v>323000</v>
      </c>
      <c r="E170" s="7">
        <v>160000</v>
      </c>
      <c r="F170" s="7">
        <v>93000</v>
      </c>
      <c r="G170" s="7">
        <v>3000</v>
      </c>
    </row>
    <row r="171" spans="2:7" x14ac:dyDescent="0.25">
      <c r="B171" s="4" t="s">
        <v>130</v>
      </c>
      <c r="C171" s="7">
        <v>1078000</v>
      </c>
      <c r="D171" s="7">
        <v>377000</v>
      </c>
      <c r="E171" s="7">
        <v>701000</v>
      </c>
      <c r="F171" s="7">
        <v>303000</v>
      </c>
      <c r="G171" s="7">
        <v>9800</v>
      </c>
    </row>
    <row r="172" spans="2:7" ht="15.75" thickBot="1" x14ac:dyDescent="0.3">
      <c r="B172" s="108"/>
      <c r="C172" s="109">
        <v>23158000</v>
      </c>
      <c r="D172" s="109">
        <v>8951000</v>
      </c>
      <c r="E172" s="109">
        <v>14207000</v>
      </c>
      <c r="F172" s="109">
        <v>4784000</v>
      </c>
      <c r="G172" s="109">
        <v>154900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FB11C-B4EE-4D69-B262-91F0ACD198C6}">
  <sheetPr codeName="Ark13"/>
  <dimension ref="B1:V319"/>
  <sheetViews>
    <sheetView workbookViewId="0">
      <selection activeCell="B4" sqref="B4:G172"/>
    </sheetView>
  </sheetViews>
  <sheetFormatPr defaultColWidth="9.140625" defaultRowHeight="12.75" x14ac:dyDescent="0.2"/>
  <cols>
    <col min="1" max="1" width="9.140625" style="4"/>
    <col min="2" max="2" width="9.140625" style="33"/>
    <col min="3" max="3" width="11.42578125" style="33" customWidth="1"/>
    <col min="4" max="4" width="11.140625" style="4" customWidth="1"/>
    <col min="5" max="12" width="14.28515625" style="4" bestFit="1" customWidth="1"/>
    <col min="13" max="16" width="11.28515625" style="4" bestFit="1" customWidth="1"/>
    <col min="17" max="17" width="12.42578125" style="4" bestFit="1" customWidth="1"/>
    <col min="18" max="20" width="17.140625" style="4" customWidth="1"/>
    <col min="21" max="21" width="9.140625" style="4"/>
    <col min="22" max="22" width="10.85546875" style="4" customWidth="1"/>
    <col min="23" max="16384" width="9.140625" style="4"/>
  </cols>
  <sheetData>
    <row r="1" spans="2:20" x14ac:dyDescent="0.2">
      <c r="D1" s="34" t="s">
        <v>97</v>
      </c>
      <c r="F1" s="4" t="s">
        <v>96</v>
      </c>
    </row>
    <row r="2" spans="2:20" x14ac:dyDescent="0.2">
      <c r="D2" s="35" t="s">
        <v>95</v>
      </c>
      <c r="E2" s="35"/>
      <c r="F2" s="36" t="s">
        <v>98</v>
      </c>
      <c r="G2" s="36" t="s">
        <v>99</v>
      </c>
      <c r="H2" s="36" t="s">
        <v>100</v>
      </c>
      <c r="I2" s="36" t="s">
        <v>101</v>
      </c>
      <c r="J2" s="36" t="s">
        <v>102</v>
      </c>
      <c r="K2" s="36" t="s">
        <v>103</v>
      </c>
      <c r="L2" s="36" t="s">
        <v>104</v>
      </c>
      <c r="M2" s="36" t="s">
        <v>105</v>
      </c>
      <c r="N2" s="36" t="s">
        <v>106</v>
      </c>
      <c r="O2" s="36" t="s">
        <v>107</v>
      </c>
      <c r="P2" s="36" t="s">
        <v>108</v>
      </c>
      <c r="Q2" s="36" t="s">
        <v>109</v>
      </c>
    </row>
    <row r="3" spans="2:20" ht="15.75" x14ac:dyDescent="0.25">
      <c r="D3" s="37" t="s">
        <v>8</v>
      </c>
      <c r="E3" s="37"/>
      <c r="F3" s="38">
        <v>9846</v>
      </c>
      <c r="G3" s="38">
        <v>9866</v>
      </c>
      <c r="H3" s="38">
        <v>11669</v>
      </c>
      <c r="I3" s="38">
        <v>10985</v>
      </c>
      <c r="J3" s="39">
        <v>12304.999999999998</v>
      </c>
      <c r="K3" s="39">
        <v>12304.999999999998</v>
      </c>
      <c r="L3" s="39">
        <v>12304.999999999998</v>
      </c>
      <c r="M3" s="39">
        <v>12304.999999999998</v>
      </c>
      <c r="N3" s="39">
        <v>12304.999999999998</v>
      </c>
      <c r="O3" s="39">
        <v>12304.999999999998</v>
      </c>
      <c r="P3" s="39">
        <v>12304.999999999998</v>
      </c>
      <c r="Q3" s="39">
        <v>12304.999999999998</v>
      </c>
    </row>
    <row r="4" spans="2:20" ht="15.75" x14ac:dyDescent="0.25">
      <c r="D4" s="37" t="s">
        <v>110</v>
      </c>
      <c r="E4" s="37"/>
      <c r="F4" s="38">
        <v>118.96205128205129</v>
      </c>
      <c r="G4" s="38">
        <v>118.84075117370892</v>
      </c>
      <c r="H4" s="38">
        <v>143.27346153846153</v>
      </c>
      <c r="I4" s="38">
        <v>157.47975961538461</v>
      </c>
      <c r="J4" s="39">
        <v>157.47975961538461</v>
      </c>
      <c r="K4" s="39">
        <v>157.47975961538461</v>
      </c>
      <c r="L4" s="39">
        <v>157.47975961538461</v>
      </c>
      <c r="M4" s="39">
        <v>157.47975961538461</v>
      </c>
      <c r="N4" s="39">
        <v>157.47975961538461</v>
      </c>
      <c r="O4" s="39">
        <v>157.47975961538461</v>
      </c>
      <c r="P4" s="39">
        <v>157.47975961538461</v>
      </c>
      <c r="Q4" s="39">
        <v>157.47975961538461</v>
      </c>
    </row>
    <row r="5" spans="2:20" ht="15.75" x14ac:dyDescent="0.25">
      <c r="D5" s="37" t="s">
        <v>111</v>
      </c>
      <c r="F5" s="40">
        <v>0.74590909090909085</v>
      </c>
      <c r="G5" s="40">
        <v>0.74742424242424244</v>
      </c>
      <c r="H5" s="40">
        <v>0.88401515151515153</v>
      </c>
      <c r="I5" s="40">
        <v>0.83219696969696966</v>
      </c>
      <c r="J5" s="41">
        <v>0.93219696969696964</v>
      </c>
      <c r="K5" s="41">
        <v>0.93219696969696964</v>
      </c>
      <c r="L5" s="41">
        <v>0.93219696969696964</v>
      </c>
      <c r="M5" s="41">
        <v>0.93219696969696964</v>
      </c>
      <c r="N5" s="41">
        <v>0.93219696969696964</v>
      </c>
      <c r="O5" s="41">
        <v>0.93219696969696964</v>
      </c>
      <c r="P5" s="41">
        <v>0.93219696969696964</v>
      </c>
      <c r="Q5" s="41">
        <v>0.93219696969696964</v>
      </c>
      <c r="R5" s="4" t="s">
        <v>403</v>
      </c>
    </row>
    <row r="6" spans="2:20" ht="15.75" x14ac:dyDescent="0.25">
      <c r="D6" s="37" t="s">
        <v>112</v>
      </c>
      <c r="F6" s="40">
        <v>0.97670600337308477</v>
      </c>
      <c r="G6" s="40">
        <v>0.97571010137954151</v>
      </c>
      <c r="H6" s="40">
        <v>1.1763083142949415</v>
      </c>
      <c r="I6" s="40">
        <v>1.2929453129672379</v>
      </c>
      <c r="J6" s="41">
        <v>1.2929453129672379</v>
      </c>
      <c r="K6" s="41">
        <v>1.2929453129672379</v>
      </c>
      <c r="L6" s="41">
        <v>1.2929453129672379</v>
      </c>
      <c r="M6" s="41">
        <v>1.2929453129672379</v>
      </c>
      <c r="N6" s="41">
        <v>1.2929453129672379</v>
      </c>
      <c r="O6" s="41">
        <v>1.2929453129672379</v>
      </c>
      <c r="P6" s="41">
        <v>1.2929453129672379</v>
      </c>
      <c r="Q6" s="41">
        <v>1.2929453129672379</v>
      </c>
      <c r="R6" s="4" t="s">
        <v>404</v>
      </c>
    </row>
    <row r="7" spans="2:20" x14ac:dyDescent="0.2">
      <c r="D7" s="4" t="s">
        <v>113</v>
      </c>
      <c r="E7" s="4" t="s">
        <v>41</v>
      </c>
    </row>
    <row r="8" spans="2:20" x14ac:dyDescent="0.2">
      <c r="D8" s="4" t="s">
        <v>114</v>
      </c>
      <c r="E8" s="4" t="s">
        <v>115</v>
      </c>
    </row>
    <row r="9" spans="2:20" ht="15.75" x14ac:dyDescent="0.25">
      <c r="D9" s="4" t="s">
        <v>405</v>
      </c>
      <c r="E9" s="4" t="s">
        <v>30</v>
      </c>
      <c r="N9" s="42" t="s">
        <v>116</v>
      </c>
      <c r="O9" s="43"/>
      <c r="P9" s="43"/>
      <c r="Q9" s="43"/>
    </row>
    <row r="10" spans="2:20" x14ac:dyDescent="0.2">
      <c r="K10" s="44"/>
      <c r="L10" s="44"/>
      <c r="M10" s="44"/>
      <c r="N10" s="44"/>
      <c r="O10" s="44"/>
      <c r="P10" s="44"/>
      <c r="Q10" s="44"/>
      <c r="R10" s="45" t="s">
        <v>41</v>
      </c>
      <c r="S10" s="46" t="s">
        <v>41</v>
      </c>
      <c r="T10" s="46" t="s">
        <v>41</v>
      </c>
    </row>
    <row r="11" spans="2:20" ht="15" x14ac:dyDescent="0.25">
      <c r="F11" s="4" t="s">
        <v>117</v>
      </c>
      <c r="J11"/>
      <c r="K11"/>
      <c r="L11"/>
      <c r="M11"/>
      <c r="N11"/>
      <c r="O11"/>
      <c r="P11"/>
      <c r="Q11"/>
      <c r="R11" s="45" t="s">
        <v>118</v>
      </c>
      <c r="S11" s="46" t="s">
        <v>119</v>
      </c>
      <c r="T11" s="46" t="s">
        <v>119</v>
      </c>
    </row>
    <row r="12" spans="2:20" x14ac:dyDescent="0.2">
      <c r="D12" s="4" t="s">
        <v>120</v>
      </c>
      <c r="E12" s="4" t="s">
        <v>40</v>
      </c>
      <c r="F12" s="4" t="s">
        <v>121</v>
      </c>
      <c r="G12" s="4" t="s">
        <v>122</v>
      </c>
      <c r="H12" s="4" t="s">
        <v>123</v>
      </c>
      <c r="I12" s="4" t="s">
        <v>124</v>
      </c>
      <c r="J12" s="5" t="s">
        <v>102</v>
      </c>
      <c r="K12" s="5" t="s">
        <v>103</v>
      </c>
      <c r="L12" s="5" t="s">
        <v>104</v>
      </c>
      <c r="M12" s="5" t="s">
        <v>105</v>
      </c>
      <c r="N12" s="5" t="s">
        <v>106</v>
      </c>
      <c r="O12" s="5" t="s">
        <v>107</v>
      </c>
      <c r="P12" s="5" t="s">
        <v>108</v>
      </c>
      <c r="Q12" s="5" t="s">
        <v>109</v>
      </c>
      <c r="R12" s="45" t="s">
        <v>127</v>
      </c>
      <c r="S12" s="46" t="s">
        <v>10</v>
      </c>
      <c r="T12" s="46" t="s">
        <v>128</v>
      </c>
    </row>
    <row r="13" spans="2:20" ht="15" x14ac:dyDescent="0.25">
      <c r="B13" s="33" t="s">
        <v>46</v>
      </c>
      <c r="C13" s="47" t="s">
        <v>8</v>
      </c>
      <c r="D13" s="4" t="s">
        <v>97</v>
      </c>
      <c r="E13" s="4" t="s">
        <v>46</v>
      </c>
      <c r="F13" s="48">
        <v>889</v>
      </c>
      <c r="G13" s="48">
        <v>895</v>
      </c>
      <c r="H13" s="48">
        <v>931</v>
      </c>
      <c r="I13" s="48">
        <v>885</v>
      </c>
      <c r="J13" s="49">
        <v>991.34501593081472</v>
      </c>
      <c r="K13" s="49">
        <v>991.34501593081472</v>
      </c>
      <c r="L13" s="49">
        <v>991.34501593081472</v>
      </c>
      <c r="M13" s="49">
        <v>991.34501593081472</v>
      </c>
      <c r="N13" s="49">
        <v>991.34501593081472</v>
      </c>
      <c r="O13" s="49">
        <v>991.34501593081472</v>
      </c>
      <c r="P13" s="49">
        <v>991.34501593081472</v>
      </c>
      <c r="Q13" s="49">
        <v>991.34501593081472</v>
      </c>
      <c r="R13" s="50">
        <v>11500</v>
      </c>
      <c r="S13" s="51">
        <v>12500</v>
      </c>
      <c r="T13" s="51">
        <v>1041.6666666666667</v>
      </c>
    </row>
    <row r="14" spans="2:20" ht="15" x14ac:dyDescent="0.25">
      <c r="B14" s="33" t="s">
        <v>47</v>
      </c>
      <c r="C14" s="47" t="s">
        <v>8</v>
      </c>
      <c r="E14" s="4" t="s">
        <v>47</v>
      </c>
      <c r="F14" s="48">
        <v>1128</v>
      </c>
      <c r="G14" s="48">
        <v>1254</v>
      </c>
      <c r="H14" s="48">
        <v>1604</v>
      </c>
      <c r="I14" s="48">
        <v>1359</v>
      </c>
      <c r="J14" s="49">
        <v>1522.3026854802004</v>
      </c>
      <c r="K14" s="49">
        <v>1522.3026854802004</v>
      </c>
      <c r="L14" s="49">
        <v>1522.3026854802004</v>
      </c>
      <c r="M14" s="49">
        <v>1522.3026854802004</v>
      </c>
      <c r="N14" s="49">
        <v>1522.3026854802004</v>
      </c>
      <c r="O14" s="49">
        <v>1522.3026854802004</v>
      </c>
      <c r="P14" s="49">
        <v>1522.3026854802004</v>
      </c>
      <c r="Q14" s="49">
        <v>1522.3026854802004</v>
      </c>
      <c r="R14" s="50">
        <v>17500</v>
      </c>
      <c r="S14" s="51">
        <v>17200</v>
      </c>
      <c r="T14" s="51">
        <v>1433.3333333333333</v>
      </c>
    </row>
    <row r="15" spans="2:20" ht="15" x14ac:dyDescent="0.25">
      <c r="B15" s="33" t="s">
        <v>48</v>
      </c>
      <c r="C15" s="47" t="s">
        <v>8</v>
      </c>
      <c r="E15" s="4" t="s">
        <v>48</v>
      </c>
      <c r="F15" s="48">
        <v>0</v>
      </c>
      <c r="G15" s="48">
        <v>0</v>
      </c>
      <c r="H15" s="48">
        <v>0</v>
      </c>
      <c r="I15" s="48">
        <v>0</v>
      </c>
      <c r="J15" s="49">
        <v>0</v>
      </c>
      <c r="K15" s="49">
        <v>0</v>
      </c>
      <c r="L15" s="49">
        <v>0</v>
      </c>
      <c r="M15" s="49">
        <v>0</v>
      </c>
      <c r="N15" s="49">
        <v>0</v>
      </c>
      <c r="O15" s="49">
        <v>0</v>
      </c>
      <c r="P15" s="49">
        <v>0</v>
      </c>
      <c r="Q15" s="49">
        <v>0</v>
      </c>
      <c r="R15" s="50">
        <v>0</v>
      </c>
      <c r="S15" s="51">
        <v>0</v>
      </c>
      <c r="T15" s="51">
        <v>0</v>
      </c>
    </row>
    <row r="16" spans="2:20" ht="15" x14ac:dyDescent="0.25">
      <c r="B16" s="33" t="s">
        <v>49</v>
      </c>
      <c r="C16" s="47" t="s">
        <v>8</v>
      </c>
      <c r="E16" s="4" t="s">
        <v>49</v>
      </c>
      <c r="F16" s="48">
        <v>144</v>
      </c>
      <c r="G16" s="48">
        <v>133</v>
      </c>
      <c r="H16" s="48">
        <v>163</v>
      </c>
      <c r="I16" s="48">
        <v>122</v>
      </c>
      <c r="J16" s="49">
        <v>136.6599908966773</v>
      </c>
      <c r="K16" s="49">
        <v>136.6599908966773</v>
      </c>
      <c r="L16" s="49">
        <v>136.6599908966773</v>
      </c>
      <c r="M16" s="49">
        <v>136.6599908966773</v>
      </c>
      <c r="N16" s="49">
        <v>136.6599908966773</v>
      </c>
      <c r="O16" s="49">
        <v>136.6599908966773</v>
      </c>
      <c r="P16" s="49">
        <v>136.6599908966773</v>
      </c>
      <c r="Q16" s="49">
        <v>136.6599908966773</v>
      </c>
      <c r="R16" s="50">
        <v>1700</v>
      </c>
      <c r="S16" s="51">
        <v>2200</v>
      </c>
      <c r="T16" s="51">
        <v>183.33333333333334</v>
      </c>
    </row>
    <row r="17" spans="2:20" ht="15" x14ac:dyDescent="0.25">
      <c r="B17" s="33" t="s">
        <v>50</v>
      </c>
      <c r="C17" s="47" t="s">
        <v>8</v>
      </c>
      <c r="E17" s="4" t="s">
        <v>50</v>
      </c>
      <c r="F17" s="48">
        <v>519</v>
      </c>
      <c r="G17" s="48">
        <v>575</v>
      </c>
      <c r="H17" s="48">
        <v>687</v>
      </c>
      <c r="I17" s="48">
        <v>577</v>
      </c>
      <c r="J17" s="49">
        <v>646.334547109695</v>
      </c>
      <c r="K17" s="49">
        <v>646.334547109695</v>
      </c>
      <c r="L17" s="49">
        <v>646.334547109695</v>
      </c>
      <c r="M17" s="49">
        <v>646.334547109695</v>
      </c>
      <c r="N17" s="49">
        <v>646.334547109695</v>
      </c>
      <c r="O17" s="49">
        <v>646.334547109695</v>
      </c>
      <c r="P17" s="49">
        <v>646.334547109695</v>
      </c>
      <c r="Q17" s="49">
        <v>646.334547109695</v>
      </c>
      <c r="R17" s="50">
        <v>7500</v>
      </c>
      <c r="S17" s="51">
        <v>7300</v>
      </c>
      <c r="T17" s="51">
        <v>608.33333333333337</v>
      </c>
    </row>
    <row r="18" spans="2:20" ht="15" x14ac:dyDescent="0.25">
      <c r="B18" s="33" t="s">
        <v>51</v>
      </c>
      <c r="C18" s="47" t="s">
        <v>8</v>
      </c>
      <c r="E18" s="4" t="s">
        <v>51</v>
      </c>
      <c r="F18" s="48">
        <v>316</v>
      </c>
      <c r="G18" s="48">
        <v>307</v>
      </c>
      <c r="H18" s="48">
        <v>372</v>
      </c>
      <c r="I18" s="48">
        <v>336</v>
      </c>
      <c r="J18" s="49">
        <v>376.37505689576693</v>
      </c>
      <c r="K18" s="49">
        <v>376.37505689576693</v>
      </c>
      <c r="L18" s="49">
        <v>376.37505689576693</v>
      </c>
      <c r="M18" s="49">
        <v>376.37505689576693</v>
      </c>
      <c r="N18" s="49">
        <v>376.37505689576693</v>
      </c>
      <c r="O18" s="49">
        <v>376.37505689576693</v>
      </c>
      <c r="P18" s="49">
        <v>376.37505689576693</v>
      </c>
      <c r="Q18" s="49">
        <v>376.37505689576693</v>
      </c>
      <c r="R18" s="50">
        <v>4300</v>
      </c>
      <c r="S18" s="51">
        <v>4500</v>
      </c>
      <c r="T18" s="51">
        <v>375</v>
      </c>
    </row>
    <row r="19" spans="2:20" ht="15" x14ac:dyDescent="0.25">
      <c r="B19" s="33" t="s">
        <v>52</v>
      </c>
      <c r="C19" s="47" t="s">
        <v>8</v>
      </c>
      <c r="E19" s="4" t="s">
        <v>52</v>
      </c>
      <c r="F19" s="48">
        <v>359</v>
      </c>
      <c r="G19" s="48">
        <v>379</v>
      </c>
      <c r="H19" s="48">
        <v>490</v>
      </c>
      <c r="I19" s="48">
        <v>501</v>
      </c>
      <c r="J19" s="49">
        <v>561.20209376422395</v>
      </c>
      <c r="K19" s="49">
        <v>561.20209376422395</v>
      </c>
      <c r="L19" s="49">
        <v>561.20209376422395</v>
      </c>
      <c r="M19" s="49">
        <v>561.20209376422395</v>
      </c>
      <c r="N19" s="49">
        <v>561.20209376422395</v>
      </c>
      <c r="O19" s="49">
        <v>561.20209376422395</v>
      </c>
      <c r="P19" s="49">
        <v>561.20209376422395</v>
      </c>
      <c r="Q19" s="49">
        <v>561.20209376422395</v>
      </c>
      <c r="R19" s="50">
        <v>6200</v>
      </c>
      <c r="S19" s="51">
        <v>6100</v>
      </c>
      <c r="T19" s="51">
        <v>508.33333333333331</v>
      </c>
    </row>
    <row r="20" spans="2:20" ht="15" x14ac:dyDescent="0.25">
      <c r="B20" s="33" t="s">
        <v>53</v>
      </c>
      <c r="C20" s="47" t="s">
        <v>8</v>
      </c>
      <c r="E20" s="4" t="s">
        <v>53</v>
      </c>
      <c r="F20" s="48">
        <v>868</v>
      </c>
      <c r="G20" s="48">
        <v>812</v>
      </c>
      <c r="H20" s="48">
        <v>952</v>
      </c>
      <c r="I20" s="48">
        <v>962</v>
      </c>
      <c r="J20" s="49">
        <v>1077.5976331360946</v>
      </c>
      <c r="K20" s="49">
        <v>1077.5976331360946</v>
      </c>
      <c r="L20" s="49">
        <v>1077.5976331360946</v>
      </c>
      <c r="M20" s="49">
        <v>1077.5976331360946</v>
      </c>
      <c r="N20" s="49">
        <v>1077.5976331360946</v>
      </c>
      <c r="O20" s="49">
        <v>1077.5976331360946</v>
      </c>
      <c r="P20" s="49">
        <v>1077.5976331360946</v>
      </c>
      <c r="Q20" s="49">
        <v>1077.5976331360946</v>
      </c>
      <c r="R20" s="50">
        <v>12200</v>
      </c>
      <c r="S20" s="51">
        <v>16400</v>
      </c>
      <c r="T20" s="51">
        <v>1366.6666666666667</v>
      </c>
    </row>
    <row r="21" spans="2:20" ht="15" x14ac:dyDescent="0.25">
      <c r="B21" s="33" t="s">
        <v>54</v>
      </c>
      <c r="C21" s="47" t="s">
        <v>8</v>
      </c>
      <c r="E21" s="4" t="s">
        <v>54</v>
      </c>
      <c r="F21" s="48">
        <v>108</v>
      </c>
      <c r="G21" s="48">
        <v>120</v>
      </c>
      <c r="H21" s="48">
        <v>137</v>
      </c>
      <c r="I21" s="48">
        <v>138</v>
      </c>
      <c r="J21" s="49">
        <v>154.58261265361855</v>
      </c>
      <c r="K21" s="49">
        <v>154.58261265361855</v>
      </c>
      <c r="L21" s="49">
        <v>154.58261265361855</v>
      </c>
      <c r="M21" s="49">
        <v>154.58261265361855</v>
      </c>
      <c r="N21" s="49">
        <v>154.58261265361855</v>
      </c>
      <c r="O21" s="49">
        <v>154.58261265361855</v>
      </c>
      <c r="P21" s="49">
        <v>154.58261265361855</v>
      </c>
      <c r="Q21" s="49">
        <v>154.58261265361855</v>
      </c>
      <c r="R21" s="50">
        <v>1700</v>
      </c>
      <c r="S21" s="51">
        <v>1800</v>
      </c>
      <c r="T21" s="51">
        <v>150</v>
      </c>
    </row>
    <row r="22" spans="2:20" ht="15" x14ac:dyDescent="0.25">
      <c r="B22" s="33" t="s">
        <v>55</v>
      </c>
      <c r="C22" s="47" t="s">
        <v>8</v>
      </c>
      <c r="E22" s="4" t="s">
        <v>55</v>
      </c>
      <c r="F22" s="48">
        <v>546</v>
      </c>
      <c r="G22" s="48">
        <v>599</v>
      </c>
      <c r="H22" s="48">
        <v>775</v>
      </c>
      <c r="I22" s="48">
        <v>712</v>
      </c>
      <c r="J22" s="49">
        <v>797.55666818388704</v>
      </c>
      <c r="K22" s="49">
        <v>797.55666818388704</v>
      </c>
      <c r="L22" s="49">
        <v>797.55666818388704</v>
      </c>
      <c r="M22" s="49">
        <v>797.55666818388704</v>
      </c>
      <c r="N22" s="49">
        <v>797.55666818388704</v>
      </c>
      <c r="O22" s="49">
        <v>797.55666818388704</v>
      </c>
      <c r="P22" s="49">
        <v>797.55666818388704</v>
      </c>
      <c r="Q22" s="49">
        <v>797.55666818388704</v>
      </c>
      <c r="R22" s="50">
        <v>9000</v>
      </c>
      <c r="S22" s="51">
        <v>6100</v>
      </c>
      <c r="T22" s="51">
        <v>508.33333333333331</v>
      </c>
    </row>
    <row r="23" spans="2:20" ht="15" x14ac:dyDescent="0.25">
      <c r="B23" s="33" t="s">
        <v>56</v>
      </c>
      <c r="C23" s="47" t="s">
        <v>8</v>
      </c>
      <c r="E23" s="4" t="s">
        <v>56</v>
      </c>
      <c r="F23" s="48">
        <v>691</v>
      </c>
      <c r="G23" s="48">
        <v>674</v>
      </c>
      <c r="H23" s="48">
        <v>841</v>
      </c>
      <c r="I23" s="48">
        <v>812</v>
      </c>
      <c r="J23" s="49">
        <v>909.57305416477016</v>
      </c>
      <c r="K23" s="49">
        <v>909.57305416477016</v>
      </c>
      <c r="L23" s="49">
        <v>909.57305416477016</v>
      </c>
      <c r="M23" s="49">
        <v>909.57305416477016</v>
      </c>
      <c r="N23" s="49">
        <v>909.57305416477016</v>
      </c>
      <c r="O23" s="49">
        <v>909.57305416477016</v>
      </c>
      <c r="P23" s="49">
        <v>909.57305416477016</v>
      </c>
      <c r="Q23" s="49">
        <v>909.57305416477016</v>
      </c>
      <c r="R23" s="50">
        <v>10300</v>
      </c>
      <c r="S23" s="51">
        <v>17200</v>
      </c>
      <c r="T23" s="51">
        <v>1433.3333333333333</v>
      </c>
    </row>
    <row r="24" spans="2:20" ht="15" x14ac:dyDescent="0.25">
      <c r="B24" s="33" t="s">
        <v>57</v>
      </c>
      <c r="C24" s="47" t="s">
        <v>8</v>
      </c>
      <c r="E24" s="4" t="s">
        <v>57</v>
      </c>
      <c r="F24" s="48">
        <v>0</v>
      </c>
      <c r="G24" s="48">
        <v>0</v>
      </c>
      <c r="H24" s="48">
        <v>0</v>
      </c>
      <c r="I24" s="48">
        <v>0</v>
      </c>
      <c r="J24" s="49">
        <v>0</v>
      </c>
      <c r="K24" s="49">
        <v>0</v>
      </c>
      <c r="L24" s="49">
        <v>0</v>
      </c>
      <c r="M24" s="49">
        <v>0</v>
      </c>
      <c r="N24" s="49">
        <v>0</v>
      </c>
      <c r="O24" s="49">
        <v>0</v>
      </c>
      <c r="P24" s="49">
        <v>0</v>
      </c>
      <c r="Q24" s="49">
        <v>0</v>
      </c>
      <c r="R24" s="50">
        <v>0</v>
      </c>
      <c r="S24" s="51">
        <v>0</v>
      </c>
      <c r="T24" s="51">
        <v>0</v>
      </c>
    </row>
    <row r="25" spans="2:20" ht="15" x14ac:dyDescent="0.25">
      <c r="B25" s="33" t="s">
        <v>58</v>
      </c>
      <c r="C25" s="47" t="s">
        <v>8</v>
      </c>
      <c r="E25" s="4" t="s">
        <v>58</v>
      </c>
      <c r="F25" s="48">
        <v>629</v>
      </c>
      <c r="G25" s="48">
        <v>554</v>
      </c>
      <c r="H25" s="48">
        <v>630</v>
      </c>
      <c r="I25" s="48">
        <v>562</v>
      </c>
      <c r="J25" s="49">
        <v>629.53208921256248</v>
      </c>
      <c r="K25" s="49">
        <v>629.53208921256248</v>
      </c>
      <c r="L25" s="49">
        <v>629.53208921256248</v>
      </c>
      <c r="M25" s="49">
        <v>629.53208921256248</v>
      </c>
      <c r="N25" s="49">
        <v>629.53208921256248</v>
      </c>
      <c r="O25" s="49">
        <v>629.53208921256248</v>
      </c>
      <c r="P25" s="49">
        <v>629.53208921256248</v>
      </c>
      <c r="Q25" s="49">
        <v>629.53208921256248</v>
      </c>
      <c r="R25" s="50">
        <v>7400</v>
      </c>
      <c r="S25" s="51">
        <v>10300</v>
      </c>
      <c r="T25" s="51">
        <v>858.33333333333337</v>
      </c>
    </row>
    <row r="26" spans="2:20" ht="15" x14ac:dyDescent="0.25">
      <c r="B26" s="33" t="s">
        <v>59</v>
      </c>
      <c r="C26" s="47" t="s">
        <v>8</v>
      </c>
      <c r="E26" s="4" t="s">
        <v>59</v>
      </c>
      <c r="F26" s="48">
        <v>1396</v>
      </c>
      <c r="G26" s="48">
        <v>1371</v>
      </c>
      <c r="H26" s="48">
        <v>1545</v>
      </c>
      <c r="I26" s="48">
        <v>1567</v>
      </c>
      <c r="J26" s="49">
        <v>1755.296768320437</v>
      </c>
      <c r="K26" s="49">
        <v>1755.296768320437</v>
      </c>
      <c r="L26" s="49">
        <v>1755.296768320437</v>
      </c>
      <c r="M26" s="49">
        <v>1755.296768320437</v>
      </c>
      <c r="N26" s="49">
        <v>1755.296768320437</v>
      </c>
      <c r="O26" s="49">
        <v>1755.296768320437</v>
      </c>
      <c r="P26" s="49">
        <v>1755.296768320437</v>
      </c>
      <c r="Q26" s="49">
        <v>1755.296768320437</v>
      </c>
      <c r="R26" s="50">
        <v>19900</v>
      </c>
      <c r="S26" s="51">
        <v>20400</v>
      </c>
      <c r="T26" s="51">
        <v>1700</v>
      </c>
    </row>
    <row r="27" spans="2:20" ht="15" x14ac:dyDescent="0.25">
      <c r="B27" s="33" t="s">
        <v>60</v>
      </c>
      <c r="C27" s="47" t="s">
        <v>8</v>
      </c>
      <c r="E27" s="4" t="s">
        <v>60</v>
      </c>
      <c r="F27" s="48">
        <v>64</v>
      </c>
      <c r="G27" s="48">
        <v>66</v>
      </c>
      <c r="H27" s="48">
        <v>119</v>
      </c>
      <c r="I27" s="48">
        <v>101</v>
      </c>
      <c r="J27" s="49">
        <v>113.13654984069186</v>
      </c>
      <c r="K27" s="49">
        <v>113.13654984069186</v>
      </c>
      <c r="L27" s="49">
        <v>113.13654984069186</v>
      </c>
      <c r="M27" s="49">
        <v>113.13654984069186</v>
      </c>
      <c r="N27" s="49">
        <v>113.13654984069186</v>
      </c>
      <c r="O27" s="49">
        <v>113.13654984069186</v>
      </c>
      <c r="P27" s="49">
        <v>113.13654984069186</v>
      </c>
      <c r="Q27" s="49">
        <v>113.13654984069186</v>
      </c>
      <c r="R27" s="50">
        <v>1300</v>
      </c>
      <c r="S27" s="51">
        <v>1400</v>
      </c>
      <c r="T27" s="51">
        <v>116.66666666666667</v>
      </c>
    </row>
    <row r="28" spans="2:20" ht="15" x14ac:dyDescent="0.25">
      <c r="B28" s="33" t="s">
        <v>61</v>
      </c>
      <c r="C28" s="47" t="s">
        <v>8</v>
      </c>
      <c r="E28" s="4" t="s">
        <v>61</v>
      </c>
      <c r="F28" s="48">
        <v>162</v>
      </c>
      <c r="G28" s="48">
        <v>154</v>
      </c>
      <c r="H28" s="48">
        <v>172</v>
      </c>
      <c r="I28" s="48">
        <v>160</v>
      </c>
      <c r="J28" s="49">
        <v>179.22621756941282</v>
      </c>
      <c r="K28" s="49">
        <v>179.22621756941282</v>
      </c>
      <c r="L28" s="49">
        <v>179.22621756941282</v>
      </c>
      <c r="M28" s="49">
        <v>179.22621756941282</v>
      </c>
      <c r="N28" s="49">
        <v>179.22621756941282</v>
      </c>
      <c r="O28" s="49">
        <v>179.22621756941282</v>
      </c>
      <c r="P28" s="49">
        <v>179.22621756941282</v>
      </c>
      <c r="Q28" s="49">
        <v>179.22621756941282</v>
      </c>
      <c r="R28" s="50">
        <v>2100</v>
      </c>
      <c r="S28" s="51">
        <v>2700</v>
      </c>
      <c r="T28" s="51">
        <v>225</v>
      </c>
    </row>
    <row r="29" spans="2:20" ht="15" x14ac:dyDescent="0.25">
      <c r="B29" s="33" t="s">
        <v>62</v>
      </c>
      <c r="C29" s="47" t="s">
        <v>8</v>
      </c>
      <c r="E29" s="4" t="s">
        <v>62</v>
      </c>
      <c r="F29" s="48">
        <v>1213</v>
      </c>
      <c r="G29" s="48">
        <v>1182</v>
      </c>
      <c r="H29" s="48">
        <v>1276</v>
      </c>
      <c r="I29" s="48">
        <v>1282</v>
      </c>
      <c r="J29" s="49">
        <v>1436.0500682749205</v>
      </c>
      <c r="K29" s="49">
        <v>1436.0500682749205</v>
      </c>
      <c r="L29" s="49">
        <v>1436.0500682749205</v>
      </c>
      <c r="M29" s="49">
        <v>1436.0500682749205</v>
      </c>
      <c r="N29" s="49">
        <v>1436.0500682749205</v>
      </c>
      <c r="O29" s="49">
        <v>1436.0500682749205</v>
      </c>
      <c r="P29" s="49">
        <v>1436.0500682749205</v>
      </c>
      <c r="Q29" s="49">
        <v>1436.0500682749205</v>
      </c>
      <c r="R29" s="50">
        <v>16400</v>
      </c>
      <c r="S29" s="51">
        <v>18100</v>
      </c>
      <c r="T29" s="51">
        <v>1508.3333333333333</v>
      </c>
    </row>
    <row r="30" spans="2:20" ht="15" x14ac:dyDescent="0.25">
      <c r="B30" s="33" t="s">
        <v>63</v>
      </c>
      <c r="C30" s="47" t="s">
        <v>8</v>
      </c>
      <c r="E30" s="4" t="s">
        <v>63</v>
      </c>
      <c r="F30" s="48">
        <v>234</v>
      </c>
      <c r="G30" s="48">
        <v>213</v>
      </c>
      <c r="H30" s="48">
        <v>234</v>
      </c>
      <c r="I30" s="48">
        <v>208</v>
      </c>
      <c r="J30" s="49">
        <v>232.9940828402367</v>
      </c>
      <c r="K30" s="49">
        <v>232.9940828402367</v>
      </c>
      <c r="L30" s="49">
        <v>232.9940828402367</v>
      </c>
      <c r="M30" s="49">
        <v>232.9940828402367</v>
      </c>
      <c r="N30" s="49">
        <v>232.9940828402367</v>
      </c>
      <c r="O30" s="49">
        <v>232.9940828402367</v>
      </c>
      <c r="P30" s="49">
        <v>232.9940828402367</v>
      </c>
      <c r="Q30" s="49">
        <v>232.9940828402367</v>
      </c>
      <c r="R30" s="50">
        <v>2800</v>
      </c>
      <c r="S30" s="51">
        <v>3900</v>
      </c>
      <c r="T30" s="51">
        <v>325</v>
      </c>
    </row>
    <row r="31" spans="2:20" ht="15" x14ac:dyDescent="0.25">
      <c r="B31" s="33" t="s">
        <v>25</v>
      </c>
      <c r="C31" s="47" t="s">
        <v>8</v>
      </c>
      <c r="E31" s="4" t="s">
        <v>130</v>
      </c>
      <c r="F31" s="48">
        <v>580</v>
      </c>
      <c r="G31" s="48">
        <v>578</v>
      </c>
      <c r="H31" s="48">
        <v>741</v>
      </c>
      <c r="I31" s="48">
        <v>701</v>
      </c>
      <c r="J31" s="49">
        <v>785.23486572598995</v>
      </c>
      <c r="K31" s="49">
        <v>785.23486572598995</v>
      </c>
      <c r="L31" s="49">
        <v>785.23486572598995</v>
      </c>
      <c r="M31" s="49">
        <v>785.23486572598995</v>
      </c>
      <c r="N31" s="49">
        <v>785.23486572598995</v>
      </c>
      <c r="O31" s="49">
        <v>785.23486572598995</v>
      </c>
      <c r="P31" s="49">
        <v>785.23486572598995</v>
      </c>
      <c r="Q31" s="49">
        <v>785.23486572598995</v>
      </c>
      <c r="R31" s="50">
        <v>8900</v>
      </c>
      <c r="S31" s="51">
        <v>10300</v>
      </c>
      <c r="T31" s="51">
        <v>858.33333333333337</v>
      </c>
    </row>
    <row r="32" spans="2:20" x14ac:dyDescent="0.2">
      <c r="D32" s="52" t="s">
        <v>131</v>
      </c>
      <c r="E32" s="52"/>
      <c r="F32" s="52">
        <v>9846</v>
      </c>
      <c r="G32" s="52">
        <v>9866</v>
      </c>
      <c r="H32" s="52">
        <v>11669</v>
      </c>
      <c r="I32" s="52">
        <v>10985</v>
      </c>
      <c r="J32" s="53">
        <v>12304.999999999998</v>
      </c>
      <c r="K32" s="53">
        <v>12304.999999999998</v>
      </c>
      <c r="L32" s="53">
        <v>12304.999999999998</v>
      </c>
      <c r="M32" s="53">
        <v>12304.999999999998</v>
      </c>
      <c r="N32" s="53">
        <v>12304.999999999998</v>
      </c>
      <c r="O32" s="53">
        <v>12304.999999999998</v>
      </c>
      <c r="P32" s="53">
        <v>12304.999999999998</v>
      </c>
      <c r="Q32" s="53">
        <v>12304.999999999998</v>
      </c>
      <c r="R32" s="53">
        <v>140700</v>
      </c>
      <c r="S32" s="53">
        <v>158400</v>
      </c>
      <c r="T32" s="53">
        <v>13200</v>
      </c>
    </row>
    <row r="33" spans="4:20" ht="15" x14ac:dyDescent="0.25">
      <c r="D33"/>
      <c r="E33"/>
      <c r="F33" s="54">
        <v>0.74590909090909085</v>
      </c>
      <c r="G33" s="54">
        <v>0.74742424242424244</v>
      </c>
      <c r="H33" s="54">
        <v>0.88401515151515153</v>
      </c>
      <c r="I33" s="54">
        <v>0.83219696969696966</v>
      </c>
      <c r="J33" s="54">
        <v>0.93219696969696952</v>
      </c>
      <c r="K33" s="54">
        <v>0.93219696969696952</v>
      </c>
      <c r="L33" s="54">
        <v>0.93219696969696952</v>
      </c>
      <c r="M33" s="54">
        <v>0.93219696969696952</v>
      </c>
      <c r="N33" s="54">
        <v>0.93219696969696952</v>
      </c>
      <c r="O33" s="54">
        <v>0.93219696969696952</v>
      </c>
      <c r="P33" s="54">
        <v>0.93219696969696952</v>
      </c>
      <c r="Q33" s="54">
        <v>0.93219696969696952</v>
      </c>
      <c r="R33" s="55"/>
      <c r="T33"/>
    </row>
    <row r="34" spans="4:20" ht="15" x14ac:dyDescent="0.25">
      <c r="D34"/>
      <c r="E3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5"/>
      <c r="T34"/>
    </row>
    <row r="35" spans="4:20" ht="15" x14ac:dyDescent="0.25">
      <c r="D35"/>
      <c r="E35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5"/>
      <c r="T35"/>
    </row>
    <row r="36" spans="4:20" ht="15" x14ac:dyDescent="0.25">
      <c r="D36"/>
      <c r="E36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5"/>
      <c r="T36"/>
    </row>
    <row r="37" spans="4:20" ht="15" x14ac:dyDescent="0.25">
      <c r="D37"/>
      <c r="E37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5"/>
      <c r="T37"/>
    </row>
    <row r="38" spans="4:20" ht="15" x14ac:dyDescent="0.25">
      <c r="D38"/>
      <c r="E38"/>
      <c r="F38"/>
      <c r="G38"/>
      <c r="H38"/>
      <c r="I38"/>
      <c r="J38"/>
      <c r="K38"/>
      <c r="L38"/>
      <c r="M38"/>
      <c r="N38" s="7"/>
      <c r="O38" s="7"/>
      <c r="P38" s="7"/>
      <c r="Q38" s="7"/>
      <c r="R38" s="55"/>
      <c r="T38"/>
    </row>
    <row r="39" spans="4:20" ht="15" x14ac:dyDescent="0.25">
      <c r="D39" s="4" t="s">
        <v>113</v>
      </c>
      <c r="E39" s="4" t="s">
        <v>45</v>
      </c>
      <c r="F39"/>
      <c r="G39"/>
      <c r="H39"/>
      <c r="I39"/>
      <c r="J39"/>
      <c r="K39"/>
      <c r="L39"/>
      <c r="M39"/>
      <c r="N39" s="7"/>
      <c r="O39" s="7"/>
      <c r="P39" s="7"/>
      <c r="Q39" s="7"/>
      <c r="R39" s="55"/>
      <c r="T39"/>
    </row>
    <row r="40" spans="4:20" ht="15" x14ac:dyDescent="0.25">
      <c r="D40" s="4" t="s">
        <v>114</v>
      </c>
      <c r="E40" s="4" t="s">
        <v>115</v>
      </c>
      <c r="F40"/>
      <c r="G40"/>
      <c r="H40"/>
      <c r="I40"/>
      <c r="J40"/>
      <c r="K40"/>
      <c r="L40"/>
      <c r="M40"/>
      <c r="N40" s="7"/>
      <c r="O40" s="7"/>
      <c r="P40" s="7"/>
      <c r="Q40" s="7"/>
      <c r="R40" s="55"/>
      <c r="T40"/>
    </row>
    <row r="41" spans="4:20" ht="15.75" x14ac:dyDescent="0.25">
      <c r="D41" s="4" t="s">
        <v>405</v>
      </c>
      <c r="E41" s="4" t="s">
        <v>132</v>
      </c>
      <c r="F41" s="56" t="s">
        <v>132</v>
      </c>
      <c r="N41" s="42"/>
    </row>
    <row r="42" spans="4:20" ht="15" x14ac:dyDescent="0.25">
      <c r="K42" s="44"/>
      <c r="L42" s="44"/>
      <c r="M42" s="44"/>
      <c r="N42"/>
      <c r="O42"/>
      <c r="P42"/>
      <c r="Q42"/>
      <c r="R42"/>
      <c r="S42"/>
    </row>
    <row r="43" spans="4:20" ht="15" x14ac:dyDescent="0.25">
      <c r="F43" s="4" t="s">
        <v>117</v>
      </c>
      <c r="R43"/>
      <c r="S43"/>
    </row>
    <row r="44" spans="4:20" ht="15" x14ac:dyDescent="0.25">
      <c r="D44" s="4" t="s">
        <v>120</v>
      </c>
      <c r="E44" s="4" t="s">
        <v>40</v>
      </c>
      <c r="F44" s="4" t="s">
        <v>121</v>
      </c>
      <c r="G44" s="4" t="s">
        <v>122</v>
      </c>
      <c r="H44" s="4" t="s">
        <v>123</v>
      </c>
      <c r="I44" s="4" t="s">
        <v>133</v>
      </c>
      <c r="J44" s="4" t="s">
        <v>134</v>
      </c>
      <c r="K44" s="4" t="s">
        <v>135</v>
      </c>
      <c r="L44" s="4" t="s">
        <v>136</v>
      </c>
      <c r="M44" s="4" t="s">
        <v>137</v>
      </c>
      <c r="N44" s="4" t="s">
        <v>138</v>
      </c>
      <c r="O44" s="4" t="s">
        <v>139</v>
      </c>
      <c r="P44" s="4" t="s">
        <v>140</v>
      </c>
      <c r="Q44" s="4" t="s">
        <v>141</v>
      </c>
      <c r="R44"/>
      <c r="S44"/>
    </row>
    <row r="45" spans="4:20" ht="15" x14ac:dyDescent="0.25">
      <c r="D45" s="4" t="s">
        <v>97</v>
      </c>
      <c r="E45" s="4" t="s">
        <v>46</v>
      </c>
      <c r="F45" s="48">
        <v>88838.079999999987</v>
      </c>
      <c r="G45" s="48">
        <v>89142.05</v>
      </c>
      <c r="H45" s="48">
        <v>98435.83</v>
      </c>
      <c r="I45" s="48">
        <v>95101.74</v>
      </c>
      <c r="J45" s="48">
        <v>36169.5</v>
      </c>
      <c r="K45" s="48"/>
      <c r="L45" s="48"/>
      <c r="M45" s="48"/>
      <c r="N45" s="48"/>
      <c r="O45" s="48"/>
      <c r="P45" s="48"/>
      <c r="Q45" s="48"/>
      <c r="R45"/>
      <c r="S45"/>
    </row>
    <row r="46" spans="4:20" ht="15" x14ac:dyDescent="0.25">
      <c r="E46" s="4" t="s">
        <v>47</v>
      </c>
      <c r="F46" s="48">
        <v>156807.06</v>
      </c>
      <c r="G46" s="48">
        <v>170404.47</v>
      </c>
      <c r="H46" s="48">
        <v>233522.75</v>
      </c>
      <c r="I46" s="48">
        <v>206519.8</v>
      </c>
      <c r="J46" s="48">
        <v>68359.14</v>
      </c>
      <c r="K46" s="48"/>
      <c r="L46" s="48"/>
      <c r="M46" s="48"/>
      <c r="N46" s="48"/>
      <c r="O46" s="48"/>
      <c r="P46" s="48"/>
      <c r="Q46" s="48"/>
      <c r="R46"/>
      <c r="S46"/>
    </row>
    <row r="47" spans="4:20" ht="15" x14ac:dyDescent="0.25">
      <c r="E47" s="4" t="s">
        <v>48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/>
      <c r="Q47" s="48"/>
      <c r="R47"/>
      <c r="S47"/>
    </row>
    <row r="48" spans="4:20" ht="15" x14ac:dyDescent="0.25">
      <c r="E48" s="4" t="s">
        <v>49</v>
      </c>
      <c r="F48" s="48">
        <v>20100.599999999999</v>
      </c>
      <c r="G48" s="48">
        <v>22984.170000000002</v>
      </c>
      <c r="H48" s="48">
        <v>34057.82</v>
      </c>
      <c r="I48" s="48">
        <v>24365.68</v>
      </c>
      <c r="J48" s="48">
        <v>8724.14</v>
      </c>
      <c r="K48" s="48"/>
      <c r="L48" s="48"/>
      <c r="M48" s="48"/>
      <c r="N48" s="48"/>
      <c r="O48" s="48"/>
      <c r="P48" s="48"/>
      <c r="Q48" s="48"/>
      <c r="R48"/>
      <c r="S48"/>
    </row>
    <row r="49" spans="4:19" ht="15" x14ac:dyDescent="0.25">
      <c r="E49" s="4" t="s">
        <v>50</v>
      </c>
      <c r="F49" s="48">
        <v>72435.22</v>
      </c>
      <c r="G49" s="48">
        <v>79770.13</v>
      </c>
      <c r="H49" s="48">
        <v>104629.87</v>
      </c>
      <c r="I49" s="48">
        <v>88610.530000000013</v>
      </c>
      <c r="J49" s="48">
        <v>28774.999999999996</v>
      </c>
      <c r="K49" s="48"/>
      <c r="L49" s="48"/>
      <c r="M49" s="48"/>
      <c r="N49" s="48"/>
      <c r="O49" s="48"/>
      <c r="P49" s="48"/>
      <c r="Q49" s="48"/>
      <c r="R49"/>
      <c r="S49"/>
    </row>
    <row r="50" spans="4:19" ht="15" x14ac:dyDescent="0.25">
      <c r="E50" s="4" t="s">
        <v>51</v>
      </c>
      <c r="F50" s="48">
        <v>28333.210000000003</v>
      </c>
      <c r="G50" s="48">
        <v>29071.56</v>
      </c>
      <c r="H50" s="48">
        <v>36210.21</v>
      </c>
      <c r="I50" s="48">
        <v>36613.160000000003</v>
      </c>
      <c r="J50" s="48">
        <v>13087.39</v>
      </c>
      <c r="K50" s="48"/>
      <c r="L50" s="48"/>
      <c r="M50" s="48"/>
      <c r="N50" s="48"/>
      <c r="O50" s="48"/>
      <c r="P50" s="48"/>
      <c r="Q50" s="48"/>
      <c r="R50"/>
      <c r="S50"/>
    </row>
    <row r="51" spans="4:19" ht="15" x14ac:dyDescent="0.25">
      <c r="E51" s="4" t="s">
        <v>52</v>
      </c>
      <c r="F51" s="48">
        <v>56461.020000000004</v>
      </c>
      <c r="G51" s="48">
        <v>60082.549999999996</v>
      </c>
      <c r="H51" s="48">
        <v>85913.58</v>
      </c>
      <c r="I51" s="48">
        <v>94270.409999999989</v>
      </c>
      <c r="J51" s="48">
        <v>22373</v>
      </c>
      <c r="K51" s="48"/>
      <c r="L51" s="48"/>
      <c r="M51" s="48"/>
      <c r="N51" s="48"/>
      <c r="O51" s="48"/>
      <c r="P51" s="48"/>
      <c r="Q51" s="48"/>
      <c r="R51"/>
      <c r="S51"/>
    </row>
    <row r="52" spans="4:19" ht="15" x14ac:dyDescent="0.25">
      <c r="E52" s="4" t="s">
        <v>53</v>
      </c>
      <c r="F52" s="48">
        <v>102644.12999999999</v>
      </c>
      <c r="G52" s="48">
        <v>90574.87000000001</v>
      </c>
      <c r="H52" s="48">
        <v>123861.93</v>
      </c>
      <c r="I52" s="48">
        <v>137308.65000000002</v>
      </c>
      <c r="J52" s="48">
        <v>30164.34</v>
      </c>
      <c r="K52" s="48"/>
      <c r="L52" s="48"/>
      <c r="M52" s="48"/>
      <c r="N52" s="48"/>
      <c r="O52" s="48"/>
      <c r="P52" s="48"/>
      <c r="Q52" s="48"/>
      <c r="R52"/>
      <c r="S52"/>
    </row>
    <row r="53" spans="4:19" ht="15" x14ac:dyDescent="0.25">
      <c r="E53" s="4" t="s">
        <v>54</v>
      </c>
      <c r="F53" s="48">
        <v>11158.25</v>
      </c>
      <c r="G53" s="48">
        <v>13909.28</v>
      </c>
      <c r="H53" s="48">
        <v>19182.069999999996</v>
      </c>
      <c r="I53" s="48">
        <v>19122.169999999998</v>
      </c>
      <c r="J53" s="48">
        <v>3660.1600000000003</v>
      </c>
      <c r="K53" s="48"/>
      <c r="L53" s="48"/>
      <c r="M53" s="48"/>
      <c r="N53" s="48"/>
      <c r="O53" s="48"/>
      <c r="P53" s="48"/>
      <c r="Q53" s="48"/>
      <c r="R53"/>
      <c r="S53"/>
    </row>
    <row r="54" spans="4:19" ht="15" x14ac:dyDescent="0.25">
      <c r="E54" s="4" t="s">
        <v>55</v>
      </c>
      <c r="F54" s="48">
        <v>68608.800000000003</v>
      </c>
      <c r="G54" s="48">
        <v>75510.7</v>
      </c>
      <c r="H54" s="48">
        <v>112868.60999999999</v>
      </c>
      <c r="I54" s="48">
        <v>116481.72</v>
      </c>
      <c r="J54" s="48">
        <v>33734.92</v>
      </c>
      <c r="K54" s="48"/>
      <c r="L54" s="48"/>
      <c r="M54" s="48"/>
      <c r="N54" s="48"/>
      <c r="O54" s="48"/>
      <c r="P54" s="48"/>
      <c r="Q54" s="48"/>
      <c r="R54"/>
      <c r="S54"/>
    </row>
    <row r="55" spans="4:19" ht="15" x14ac:dyDescent="0.25">
      <c r="E55" s="4" t="s">
        <v>56</v>
      </c>
      <c r="F55" s="48">
        <v>85022.200000000012</v>
      </c>
      <c r="G55" s="48">
        <v>87018.4</v>
      </c>
      <c r="H55" s="48">
        <v>122000.95999999999</v>
      </c>
      <c r="I55" s="48">
        <v>135276.48000000001</v>
      </c>
      <c r="J55" s="48">
        <v>35841.67</v>
      </c>
      <c r="K55" s="48"/>
      <c r="L55" s="48"/>
      <c r="M55" s="48"/>
      <c r="N55" s="48"/>
      <c r="O55" s="48"/>
      <c r="P55" s="48"/>
      <c r="Q55" s="48"/>
      <c r="R55"/>
      <c r="S55"/>
    </row>
    <row r="56" spans="4:19" ht="15" x14ac:dyDescent="0.25">
      <c r="E56" s="4" t="s">
        <v>57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/>
      <c r="Q56" s="48"/>
      <c r="R56"/>
      <c r="S56"/>
    </row>
    <row r="57" spans="4:19" ht="15" x14ac:dyDescent="0.25">
      <c r="E57" s="4" t="s">
        <v>58</v>
      </c>
      <c r="F57" s="48">
        <v>80719.08</v>
      </c>
      <c r="G57" s="48">
        <v>67404.63</v>
      </c>
      <c r="H57" s="48">
        <v>86893.659999999989</v>
      </c>
      <c r="I57" s="48">
        <v>78975.950000000012</v>
      </c>
      <c r="J57" s="48">
        <v>26276.440000000002</v>
      </c>
      <c r="K57" s="48"/>
      <c r="L57" s="48"/>
      <c r="M57" s="48"/>
      <c r="N57" s="48"/>
      <c r="O57" s="48"/>
      <c r="P57" s="48"/>
      <c r="Q57" s="48"/>
      <c r="R57"/>
      <c r="S57"/>
    </row>
    <row r="58" spans="4:19" ht="15" x14ac:dyDescent="0.25">
      <c r="E58" s="4" t="s">
        <v>59</v>
      </c>
      <c r="F58" s="48">
        <v>150661.19</v>
      </c>
      <c r="G58" s="48">
        <v>152624.69999999998</v>
      </c>
      <c r="H58" s="48">
        <v>197887.55</v>
      </c>
      <c r="I58" s="48">
        <v>201462.03999999998</v>
      </c>
      <c r="J58" s="48">
        <v>58968.79</v>
      </c>
      <c r="K58" s="48"/>
      <c r="L58" s="48"/>
      <c r="M58" s="48"/>
      <c r="N58" s="48"/>
      <c r="O58" s="48"/>
      <c r="P58" s="48"/>
      <c r="Q58" s="48"/>
      <c r="R58"/>
      <c r="S58"/>
    </row>
    <row r="59" spans="4:19" ht="15" x14ac:dyDescent="0.25">
      <c r="E59" s="4" t="s">
        <v>60</v>
      </c>
      <c r="F59" s="48">
        <v>6232.6900000000005</v>
      </c>
      <c r="G59" s="48">
        <v>7139.23</v>
      </c>
      <c r="H59" s="48">
        <v>14137.369999999999</v>
      </c>
      <c r="I59" s="48">
        <v>14973.98</v>
      </c>
      <c r="J59" s="48">
        <v>4000.14</v>
      </c>
      <c r="K59" s="48"/>
      <c r="L59" s="48"/>
      <c r="M59" s="48"/>
      <c r="N59" s="48"/>
      <c r="O59" s="48"/>
      <c r="P59" s="48"/>
      <c r="Q59" s="48"/>
      <c r="R59"/>
      <c r="S59"/>
    </row>
    <row r="60" spans="4:19" ht="15" x14ac:dyDescent="0.25">
      <c r="E60" s="4" t="s">
        <v>61</v>
      </c>
      <c r="F60" s="48">
        <v>16602.060000000001</v>
      </c>
      <c r="G60" s="48">
        <v>18530.22</v>
      </c>
      <c r="H60" s="48">
        <v>21566.339999999997</v>
      </c>
      <c r="I60" s="48">
        <v>22200.090000000004</v>
      </c>
      <c r="J60" s="48">
        <v>10093.61</v>
      </c>
      <c r="K60" s="48"/>
      <c r="L60" s="48"/>
      <c r="M60" s="48"/>
      <c r="N60" s="48"/>
      <c r="O60" s="48"/>
      <c r="P60" s="48"/>
      <c r="Q60" s="48"/>
      <c r="R60"/>
      <c r="S60"/>
    </row>
    <row r="61" spans="4:19" ht="15" x14ac:dyDescent="0.25">
      <c r="E61" s="4" t="s">
        <v>62</v>
      </c>
      <c r="F61" s="48">
        <v>156454.66</v>
      </c>
      <c r="G61" s="48">
        <v>155543.57</v>
      </c>
      <c r="H61" s="48">
        <v>246153.94</v>
      </c>
      <c r="I61" s="48">
        <v>229256.37999999998</v>
      </c>
      <c r="J61" s="48">
        <v>75503.87</v>
      </c>
      <c r="K61" s="48"/>
      <c r="L61" s="48"/>
      <c r="M61" s="48"/>
      <c r="N61" s="48"/>
      <c r="O61" s="48"/>
      <c r="P61" s="48"/>
      <c r="Q61" s="48"/>
      <c r="R61"/>
      <c r="S61"/>
    </row>
    <row r="62" spans="4:19" ht="15" x14ac:dyDescent="0.25">
      <c r="E62" s="4" t="s">
        <v>63</v>
      </c>
      <c r="F62" s="48">
        <v>27837.120000000003</v>
      </c>
      <c r="G62" s="48">
        <v>25313.08</v>
      </c>
      <c r="H62" s="48">
        <v>33525.99</v>
      </c>
      <c r="I62" s="48">
        <v>32755.79</v>
      </c>
      <c r="J62" s="48">
        <v>11926.869999999999</v>
      </c>
      <c r="K62" s="48"/>
      <c r="L62" s="48"/>
      <c r="M62" s="48"/>
      <c r="N62" s="48"/>
      <c r="O62" s="48"/>
      <c r="P62" s="48"/>
      <c r="Q62" s="48"/>
      <c r="R62"/>
      <c r="S62"/>
    </row>
    <row r="63" spans="4:19" ht="15" x14ac:dyDescent="0.25">
      <c r="E63" s="4" t="s">
        <v>130</v>
      </c>
      <c r="F63" s="48">
        <v>46198.82</v>
      </c>
      <c r="G63" s="48">
        <v>47894.44</v>
      </c>
      <c r="H63" s="48">
        <v>82932.63</v>
      </c>
      <c r="I63" s="48">
        <v>75482.790000000008</v>
      </c>
      <c r="J63" s="48">
        <v>16875.810000000001</v>
      </c>
      <c r="K63" s="48"/>
      <c r="L63" s="48"/>
      <c r="M63" s="48"/>
      <c r="N63" s="48"/>
      <c r="O63" s="48"/>
      <c r="P63" s="48"/>
      <c r="Q63" s="48"/>
      <c r="R63"/>
      <c r="S63"/>
    </row>
    <row r="64" spans="4:19" ht="15" x14ac:dyDescent="0.25">
      <c r="D64" s="52" t="s">
        <v>131</v>
      </c>
      <c r="E64" s="52"/>
      <c r="F64" s="52">
        <v>1175114.1900000002</v>
      </c>
      <c r="G64" s="52">
        <v>1192918.05</v>
      </c>
      <c r="H64" s="52">
        <v>1653781.1099999999</v>
      </c>
      <c r="I64" s="52">
        <v>1608777.36</v>
      </c>
      <c r="J64" s="52">
        <v>484534.78999999992</v>
      </c>
      <c r="K64" s="52">
        <v>0</v>
      </c>
      <c r="L64" s="52">
        <v>0</v>
      </c>
      <c r="M64" s="52">
        <v>0</v>
      </c>
      <c r="N64" s="52">
        <v>0</v>
      </c>
      <c r="O64" s="52">
        <v>0</v>
      </c>
      <c r="P64" s="52"/>
      <c r="Q64" s="52"/>
      <c r="R64"/>
      <c r="S64"/>
    </row>
    <row r="65" spans="4:20" ht="15" x14ac:dyDescent="0.25"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</row>
    <row r="66" spans="4:20" ht="15" x14ac:dyDescent="0.25"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</row>
    <row r="67" spans="4:20" ht="15" x14ac:dyDescent="0.25">
      <c r="D67" s="4" t="s">
        <v>113</v>
      </c>
      <c r="E67" s="4" t="s">
        <v>45</v>
      </c>
      <c r="F67"/>
      <c r="G67"/>
      <c r="H67"/>
      <c r="I67"/>
      <c r="J67"/>
      <c r="K67"/>
      <c r="L67"/>
      <c r="M67"/>
      <c r="N67" s="7"/>
      <c r="O67" s="7"/>
      <c r="P67" s="7"/>
      <c r="Q67" s="7"/>
      <c r="R67" s="55"/>
      <c r="T67"/>
    </row>
    <row r="68" spans="4:20" ht="15" x14ac:dyDescent="0.25">
      <c r="D68" s="4" t="s">
        <v>114</v>
      </c>
      <c r="E68" s="4" t="s">
        <v>115</v>
      </c>
      <c r="F68"/>
      <c r="G68"/>
      <c r="H68"/>
      <c r="I68"/>
      <c r="J68"/>
      <c r="K68"/>
      <c r="L68"/>
      <c r="M68"/>
      <c r="N68" s="7"/>
      <c r="O68" s="7"/>
      <c r="P68" s="7"/>
      <c r="Q68" s="7"/>
      <c r="R68" s="55"/>
      <c r="T68"/>
    </row>
    <row r="69" spans="4:20" ht="15.75" x14ac:dyDescent="0.25">
      <c r="D69" s="4" t="s">
        <v>405</v>
      </c>
      <c r="E69" s="4" t="s">
        <v>406</v>
      </c>
      <c r="F69" s="56" t="s">
        <v>132</v>
      </c>
      <c r="N69" s="42"/>
    </row>
    <row r="70" spans="4:20" ht="15" x14ac:dyDescent="0.25">
      <c r="K70" s="44"/>
      <c r="L70" s="44"/>
      <c r="M70" s="44"/>
      <c r="N70"/>
      <c r="O70"/>
      <c r="P70"/>
      <c r="Q70"/>
      <c r="R70"/>
      <c r="S70"/>
    </row>
    <row r="71" spans="4:20" ht="15" x14ac:dyDescent="0.25">
      <c r="F71" s="4" t="s">
        <v>117</v>
      </c>
      <c r="R71"/>
      <c r="S71"/>
    </row>
    <row r="72" spans="4:20" ht="15" x14ac:dyDescent="0.25">
      <c r="D72" s="4" t="s">
        <v>120</v>
      </c>
      <c r="E72" s="4" t="s">
        <v>40</v>
      </c>
      <c r="F72" s="4" t="s">
        <v>121</v>
      </c>
      <c r="G72" s="4" t="s">
        <v>122</v>
      </c>
      <c r="H72" s="4" t="s">
        <v>123</v>
      </c>
      <c r="I72" s="4" t="s">
        <v>133</v>
      </c>
      <c r="J72" s="4" t="s">
        <v>134</v>
      </c>
      <c r="K72" s="4" t="s">
        <v>135</v>
      </c>
      <c r="L72" s="4" t="s">
        <v>136</v>
      </c>
      <c r="M72" s="4" t="s">
        <v>137</v>
      </c>
      <c r="N72" s="4" t="s">
        <v>138</v>
      </c>
      <c r="O72" s="4" t="s">
        <v>139</v>
      </c>
      <c r="P72" s="4" t="s">
        <v>140</v>
      </c>
      <c r="Q72" s="4" t="s">
        <v>141</v>
      </c>
      <c r="R72"/>
      <c r="S72"/>
    </row>
    <row r="73" spans="4:20" ht="15" x14ac:dyDescent="0.25">
      <c r="D73" s="4" t="s">
        <v>97</v>
      </c>
      <c r="E73" s="4" t="s">
        <v>46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/>
      <c r="S73"/>
    </row>
    <row r="74" spans="4:20" ht="15" x14ac:dyDescent="0.25">
      <c r="E74" s="4" t="s">
        <v>47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/>
      <c r="S74"/>
    </row>
    <row r="75" spans="4:20" ht="15" x14ac:dyDescent="0.25">
      <c r="E75" s="4" t="s">
        <v>48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/>
      <c r="S75"/>
    </row>
    <row r="76" spans="4:20" ht="15" x14ac:dyDescent="0.25">
      <c r="E76" s="4" t="s">
        <v>49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/>
      <c r="S76"/>
    </row>
    <row r="77" spans="4:20" ht="15" x14ac:dyDescent="0.25">
      <c r="E77" s="4" t="s">
        <v>50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/>
      <c r="S77"/>
    </row>
    <row r="78" spans="4:20" ht="15" x14ac:dyDescent="0.25">
      <c r="E78" s="4" t="s">
        <v>51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/>
      <c r="S78"/>
    </row>
    <row r="79" spans="4:20" ht="15" x14ac:dyDescent="0.25">
      <c r="E79" s="4" t="s">
        <v>52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/>
      <c r="S79"/>
    </row>
    <row r="80" spans="4:20" ht="15" x14ac:dyDescent="0.25">
      <c r="E80" s="4" t="s">
        <v>53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/>
      <c r="S80"/>
    </row>
    <row r="81" spans="4:19" ht="15" x14ac:dyDescent="0.25">
      <c r="E81" s="4" t="s">
        <v>54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/>
      <c r="S81"/>
    </row>
    <row r="82" spans="4:19" ht="15" x14ac:dyDescent="0.25">
      <c r="E82" s="4" t="s">
        <v>55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/>
      <c r="S82"/>
    </row>
    <row r="83" spans="4:19" ht="15" x14ac:dyDescent="0.25">
      <c r="E83" s="4" t="s">
        <v>56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/>
      <c r="S83"/>
    </row>
    <row r="84" spans="4:19" ht="15" x14ac:dyDescent="0.25">
      <c r="E84" s="4" t="s">
        <v>57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/>
      <c r="S84"/>
    </row>
    <row r="85" spans="4:19" ht="15" x14ac:dyDescent="0.25">
      <c r="E85" s="4" t="s">
        <v>58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/>
      <c r="S85"/>
    </row>
    <row r="86" spans="4:19" ht="15" x14ac:dyDescent="0.25">
      <c r="E86" s="4" t="s">
        <v>59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/>
      <c r="S86"/>
    </row>
    <row r="87" spans="4:19" ht="15" x14ac:dyDescent="0.25">
      <c r="E87" s="4" t="s">
        <v>60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/>
      <c r="S87"/>
    </row>
    <row r="88" spans="4:19" ht="15" x14ac:dyDescent="0.25">
      <c r="E88" s="4" t="s">
        <v>61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/>
      <c r="S88"/>
    </row>
    <row r="89" spans="4:19" ht="15" x14ac:dyDescent="0.25">
      <c r="E89" s="4" t="s">
        <v>62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/>
      <c r="S89"/>
    </row>
    <row r="90" spans="4:19" ht="15" x14ac:dyDescent="0.25">
      <c r="E90" s="4" t="s">
        <v>63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/>
      <c r="S90"/>
    </row>
    <row r="91" spans="4:19" x14ac:dyDescent="0.2">
      <c r="E91" s="4" t="s">
        <v>130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55"/>
    </row>
    <row r="92" spans="4:19" x14ac:dyDescent="0.2">
      <c r="D92" s="52" t="s">
        <v>131</v>
      </c>
      <c r="E92" s="52"/>
      <c r="F92" s="52">
        <v>0</v>
      </c>
      <c r="G92" s="52">
        <v>0</v>
      </c>
      <c r="H92" s="52">
        <v>0</v>
      </c>
      <c r="I92" s="52">
        <v>0</v>
      </c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5"/>
    </row>
    <row r="93" spans="4:19" ht="15" x14ac:dyDescent="0.25">
      <c r="D93"/>
      <c r="E93"/>
      <c r="F93"/>
      <c r="G93"/>
      <c r="H93"/>
      <c r="I93"/>
      <c r="J93"/>
      <c r="K93"/>
      <c r="L93"/>
      <c r="M93"/>
      <c r="N93" s="7"/>
      <c r="O93" s="7"/>
      <c r="P93" s="7"/>
      <c r="Q93" s="7"/>
      <c r="R93" s="55"/>
    </row>
    <row r="94" spans="4:19" ht="15" x14ac:dyDescent="0.25">
      <c r="D94"/>
      <c r="E94"/>
      <c r="F94"/>
      <c r="G94"/>
      <c r="H94"/>
      <c r="I94"/>
      <c r="J94"/>
      <c r="K94"/>
      <c r="L94"/>
      <c r="M94"/>
      <c r="N94" s="7"/>
      <c r="O94" s="7"/>
      <c r="P94" s="7"/>
      <c r="Q94" s="7"/>
      <c r="R94" s="55"/>
    </row>
    <row r="95" spans="4:19" ht="15" x14ac:dyDescent="0.25">
      <c r="D95"/>
      <c r="E95"/>
      <c r="F95"/>
      <c r="G95"/>
      <c r="H95"/>
      <c r="I95"/>
      <c r="J95"/>
      <c r="K95"/>
      <c r="L95"/>
      <c r="M95"/>
      <c r="N95" s="7"/>
      <c r="O95" s="7"/>
      <c r="P95" s="7"/>
      <c r="Q95" s="7"/>
      <c r="R95" s="55"/>
    </row>
    <row r="96" spans="4:19" ht="15" x14ac:dyDescent="0.25">
      <c r="D96"/>
      <c r="E96"/>
      <c r="F96"/>
      <c r="G96"/>
      <c r="H96"/>
      <c r="I96"/>
      <c r="J96"/>
      <c r="K96"/>
      <c r="L96"/>
      <c r="M96"/>
      <c r="N96" s="7"/>
      <c r="O96" s="7"/>
      <c r="P96" s="7"/>
      <c r="Q96" s="7"/>
      <c r="R96" s="55"/>
    </row>
    <row r="97" spans="2:22" x14ac:dyDescent="0.2">
      <c r="D97" s="4" t="s">
        <v>113</v>
      </c>
      <c r="E97" s="4" t="s">
        <v>45</v>
      </c>
      <c r="O97" s="7"/>
      <c r="P97" s="7"/>
      <c r="Q97" s="7"/>
      <c r="R97" s="55"/>
    </row>
    <row r="98" spans="2:22" x14ac:dyDescent="0.2">
      <c r="D98" s="4" t="s">
        <v>114</v>
      </c>
      <c r="E98" s="4" t="s">
        <v>115</v>
      </c>
      <c r="O98" s="7"/>
      <c r="P98" s="7"/>
      <c r="Q98" s="7"/>
      <c r="R98" s="55"/>
    </row>
    <row r="99" spans="2:22" ht="15.75" x14ac:dyDescent="0.25">
      <c r="D99" s="4" t="s">
        <v>405</v>
      </c>
      <c r="E99" s="4" t="s">
        <v>30</v>
      </c>
      <c r="N99" s="42" t="s">
        <v>116</v>
      </c>
    </row>
    <row r="100" spans="2:22" x14ac:dyDescent="0.2">
      <c r="K100" s="44"/>
      <c r="L100" s="44"/>
      <c r="M100" s="44"/>
      <c r="N100" s="44"/>
      <c r="O100" s="44"/>
      <c r="P100" s="44"/>
      <c r="Q100" s="44"/>
      <c r="R100" s="45" t="s">
        <v>156</v>
      </c>
      <c r="S100" s="46" t="s">
        <v>156</v>
      </c>
      <c r="T100" s="46" t="s">
        <v>156</v>
      </c>
      <c r="V100" s="60" t="s">
        <v>157</v>
      </c>
    </row>
    <row r="101" spans="2:22" ht="15" x14ac:dyDescent="0.25">
      <c r="F101" s="4" t="s">
        <v>117</v>
      </c>
      <c r="J101"/>
      <c r="K101"/>
      <c r="L101"/>
      <c r="M101"/>
      <c r="N101"/>
      <c r="O101" s="5"/>
      <c r="P101" s="5"/>
      <c r="Q101" s="5"/>
      <c r="R101" s="45" t="s">
        <v>118</v>
      </c>
      <c r="S101" s="46" t="s">
        <v>119</v>
      </c>
      <c r="T101" s="46" t="s">
        <v>119</v>
      </c>
      <c r="V101" s="226" t="s">
        <v>159</v>
      </c>
    </row>
    <row r="102" spans="2:22" x14ac:dyDescent="0.2">
      <c r="D102" s="4" t="s">
        <v>120</v>
      </c>
      <c r="E102" s="4" t="s">
        <v>40</v>
      </c>
      <c r="F102" s="4" t="s">
        <v>121</v>
      </c>
      <c r="G102" s="4" t="s">
        <v>122</v>
      </c>
      <c r="H102" s="4" t="s">
        <v>123</v>
      </c>
      <c r="I102" s="4" t="s">
        <v>124</v>
      </c>
      <c r="J102" s="5" t="s">
        <v>102</v>
      </c>
      <c r="K102" s="5" t="s">
        <v>103</v>
      </c>
      <c r="L102" s="5" t="s">
        <v>104</v>
      </c>
      <c r="M102" s="5" t="s">
        <v>105</v>
      </c>
      <c r="N102" s="5" t="s">
        <v>106</v>
      </c>
      <c r="O102" s="5" t="s">
        <v>107</v>
      </c>
      <c r="P102" s="5" t="s">
        <v>108</v>
      </c>
      <c r="Q102" s="5" t="s">
        <v>109</v>
      </c>
      <c r="R102" s="45" t="s">
        <v>127</v>
      </c>
      <c r="S102" s="46" t="s">
        <v>10</v>
      </c>
      <c r="T102" s="46" t="s">
        <v>128</v>
      </c>
      <c r="V102" s="226"/>
    </row>
    <row r="103" spans="2:22" x14ac:dyDescent="0.2">
      <c r="B103" s="33" t="s">
        <v>46</v>
      </c>
      <c r="C103" s="33" t="s">
        <v>6</v>
      </c>
      <c r="D103" s="4" t="s">
        <v>97</v>
      </c>
      <c r="E103" s="4" t="s">
        <v>46</v>
      </c>
      <c r="F103" s="48">
        <v>88838.079999999987</v>
      </c>
      <c r="G103" s="48">
        <v>89142.05</v>
      </c>
      <c r="H103" s="48">
        <v>98435.83</v>
      </c>
      <c r="I103" s="48">
        <v>95101.74</v>
      </c>
      <c r="J103" s="49">
        <v>106529.53215293582</v>
      </c>
      <c r="K103" s="49">
        <v>106529.53215293582</v>
      </c>
      <c r="L103" s="49">
        <v>106529.53215293582</v>
      </c>
      <c r="M103" s="49">
        <v>106529.53215293582</v>
      </c>
      <c r="N103" s="49">
        <v>106529.53215293582</v>
      </c>
      <c r="O103" s="49">
        <v>106529.53215293582</v>
      </c>
      <c r="P103" s="49">
        <v>106529.53215293582</v>
      </c>
      <c r="Q103" s="49">
        <v>106529.53215293582</v>
      </c>
      <c r="R103" s="50">
        <v>1224000</v>
      </c>
      <c r="S103" s="51">
        <v>1327000</v>
      </c>
      <c r="T103" s="51">
        <v>110583.33333333333</v>
      </c>
      <c r="V103" s="7">
        <v>-103000</v>
      </c>
    </row>
    <row r="104" spans="2:22" x14ac:dyDescent="0.2">
      <c r="B104" s="33" t="s">
        <v>47</v>
      </c>
      <c r="C104" s="33" t="s">
        <v>6</v>
      </c>
      <c r="E104" s="4" t="s">
        <v>47</v>
      </c>
      <c r="F104" s="48">
        <v>156807.06</v>
      </c>
      <c r="G104" s="48">
        <v>170404.47</v>
      </c>
      <c r="H104" s="48">
        <v>233522.75</v>
      </c>
      <c r="I104" s="48">
        <v>206519.8</v>
      </c>
      <c r="J104" s="49">
        <v>231336.01629494765</v>
      </c>
      <c r="K104" s="49">
        <v>231336.01629494765</v>
      </c>
      <c r="L104" s="49">
        <v>231336.01629494765</v>
      </c>
      <c r="M104" s="49">
        <v>231336.01629494765</v>
      </c>
      <c r="N104" s="49">
        <v>231336.01629494765</v>
      </c>
      <c r="O104" s="49">
        <v>231336.01629494765</v>
      </c>
      <c r="P104" s="49">
        <v>231336.01629494765</v>
      </c>
      <c r="Q104" s="49">
        <v>231336.01629494765</v>
      </c>
      <c r="R104" s="50">
        <v>2618000</v>
      </c>
      <c r="S104" s="51">
        <v>2145000</v>
      </c>
      <c r="T104" s="51">
        <v>178750</v>
      </c>
      <c r="V104" s="7">
        <v>473000</v>
      </c>
    </row>
    <row r="105" spans="2:22" x14ac:dyDescent="0.2">
      <c r="B105" s="33" t="s">
        <v>48</v>
      </c>
      <c r="C105" s="33" t="s">
        <v>6</v>
      </c>
      <c r="E105" s="4" t="s">
        <v>48</v>
      </c>
      <c r="F105" s="48">
        <v>0</v>
      </c>
      <c r="G105" s="48">
        <v>0</v>
      </c>
      <c r="H105" s="48">
        <v>0</v>
      </c>
      <c r="I105" s="48">
        <v>0</v>
      </c>
      <c r="J105" s="49">
        <v>0</v>
      </c>
      <c r="K105" s="49">
        <v>0</v>
      </c>
      <c r="L105" s="49">
        <v>0</v>
      </c>
      <c r="M105" s="49">
        <v>0</v>
      </c>
      <c r="N105" s="49">
        <v>0</v>
      </c>
      <c r="O105" s="49">
        <v>0</v>
      </c>
      <c r="P105" s="49">
        <v>0</v>
      </c>
      <c r="Q105" s="49">
        <v>0</v>
      </c>
      <c r="R105" s="50">
        <v>0</v>
      </c>
      <c r="S105" s="51">
        <v>0</v>
      </c>
      <c r="T105" s="51">
        <v>0</v>
      </c>
      <c r="V105" s="7">
        <v>0</v>
      </c>
    </row>
    <row r="106" spans="2:22" x14ac:dyDescent="0.2">
      <c r="B106" s="33" t="s">
        <v>49</v>
      </c>
      <c r="C106" s="33" t="s">
        <v>6</v>
      </c>
      <c r="E106" s="4" t="s">
        <v>49</v>
      </c>
      <c r="F106" s="48">
        <v>20100.599999999999</v>
      </c>
      <c r="G106" s="48">
        <v>22984.170000000002</v>
      </c>
      <c r="H106" s="48">
        <v>34057.82</v>
      </c>
      <c r="I106" s="48">
        <v>24365.68</v>
      </c>
      <c r="J106" s="49">
        <v>27293.554155666821</v>
      </c>
      <c r="K106" s="49">
        <v>27293.554155666821</v>
      </c>
      <c r="L106" s="49">
        <v>27293.554155666821</v>
      </c>
      <c r="M106" s="49">
        <v>27293.554155666821</v>
      </c>
      <c r="N106" s="49">
        <v>27293.554155666821</v>
      </c>
      <c r="O106" s="49">
        <v>27293.554155666821</v>
      </c>
      <c r="P106" s="49">
        <v>27293.554155666821</v>
      </c>
      <c r="Q106" s="49">
        <v>27293.554155666821</v>
      </c>
      <c r="R106" s="50">
        <v>320000</v>
      </c>
      <c r="S106" s="51">
        <v>349000</v>
      </c>
      <c r="T106" s="51">
        <v>29083.333333333332</v>
      </c>
      <c r="V106" s="7">
        <v>-29000</v>
      </c>
    </row>
    <row r="107" spans="2:22" x14ac:dyDescent="0.2">
      <c r="B107" s="33" t="s">
        <v>50</v>
      </c>
      <c r="C107" s="33" t="s">
        <v>6</v>
      </c>
      <c r="E107" s="4" t="s">
        <v>50</v>
      </c>
      <c r="F107" s="48">
        <v>72435.22</v>
      </c>
      <c r="G107" s="48">
        <v>79770.13</v>
      </c>
      <c r="H107" s="48">
        <v>104629.87</v>
      </c>
      <c r="I107" s="48">
        <v>88610.530000000013</v>
      </c>
      <c r="J107" s="49">
        <v>99258.313304506155</v>
      </c>
      <c r="K107" s="49">
        <v>99258.313304506155</v>
      </c>
      <c r="L107" s="49">
        <v>99258.313304506155</v>
      </c>
      <c r="M107" s="49">
        <v>99258.313304506155</v>
      </c>
      <c r="N107" s="49">
        <v>99258.313304506155</v>
      </c>
      <c r="O107" s="49">
        <v>99258.313304506155</v>
      </c>
      <c r="P107" s="49">
        <v>99258.313304506155</v>
      </c>
      <c r="Q107" s="49">
        <v>99258.313304506155</v>
      </c>
      <c r="R107" s="50">
        <v>1140000</v>
      </c>
      <c r="S107" s="51">
        <v>960000</v>
      </c>
      <c r="T107" s="51">
        <v>80000</v>
      </c>
      <c r="V107" s="7">
        <v>180000</v>
      </c>
    </row>
    <row r="108" spans="2:22" x14ac:dyDescent="0.2">
      <c r="B108" s="33" t="s">
        <v>51</v>
      </c>
      <c r="C108" s="33" t="s">
        <v>6</v>
      </c>
      <c r="E108" s="4" t="s">
        <v>51</v>
      </c>
      <c r="F108" s="48">
        <v>28333.210000000003</v>
      </c>
      <c r="G108" s="48">
        <v>29071.56</v>
      </c>
      <c r="H108" s="48">
        <v>36210.21</v>
      </c>
      <c r="I108" s="48">
        <v>36613.160000000003</v>
      </c>
      <c r="J108" s="49">
        <v>41012.738625398277</v>
      </c>
      <c r="K108" s="49">
        <v>41012.738625398277</v>
      </c>
      <c r="L108" s="49">
        <v>41012.738625398277</v>
      </c>
      <c r="M108" s="49">
        <v>41012.738625398277</v>
      </c>
      <c r="N108" s="49">
        <v>41012.738625398277</v>
      </c>
      <c r="O108" s="49">
        <v>41012.738625398277</v>
      </c>
      <c r="P108" s="49">
        <v>41012.738625398277</v>
      </c>
      <c r="Q108" s="49">
        <v>41012.738625398277</v>
      </c>
      <c r="R108" s="50">
        <v>458000</v>
      </c>
      <c r="S108" s="51">
        <v>387000</v>
      </c>
      <c r="T108" s="51">
        <v>32250</v>
      </c>
      <c r="V108" s="7">
        <v>71000</v>
      </c>
    </row>
    <row r="109" spans="2:22" x14ac:dyDescent="0.2">
      <c r="B109" s="33" t="s">
        <v>52</v>
      </c>
      <c r="C109" s="33" t="s">
        <v>6</v>
      </c>
      <c r="E109" s="4" t="s">
        <v>52</v>
      </c>
      <c r="F109" s="48">
        <v>56461.020000000004</v>
      </c>
      <c r="G109" s="48">
        <v>60082.549999999996</v>
      </c>
      <c r="H109" s="48">
        <v>85913.58</v>
      </c>
      <c r="I109" s="48">
        <v>94270.409999999989</v>
      </c>
      <c r="J109" s="49">
        <v>105598.30633136092</v>
      </c>
      <c r="K109" s="49">
        <v>105598.30633136092</v>
      </c>
      <c r="L109" s="49">
        <v>105598.30633136092</v>
      </c>
      <c r="M109" s="49">
        <v>105598.30633136092</v>
      </c>
      <c r="N109" s="49">
        <v>105598.30633136092</v>
      </c>
      <c r="O109" s="49">
        <v>105598.30633136092</v>
      </c>
      <c r="P109" s="49">
        <v>105598.30633136092</v>
      </c>
      <c r="Q109" s="49">
        <v>105598.30633136092</v>
      </c>
      <c r="R109" s="50">
        <v>1142000</v>
      </c>
      <c r="S109" s="51">
        <v>839000</v>
      </c>
      <c r="T109" s="51">
        <v>69916.666666666672</v>
      </c>
      <c r="V109" s="7">
        <v>303000</v>
      </c>
    </row>
    <row r="110" spans="2:22" x14ac:dyDescent="0.2">
      <c r="B110" s="33" t="s">
        <v>53</v>
      </c>
      <c r="C110" s="33" t="s">
        <v>6</v>
      </c>
      <c r="E110" s="4" t="s">
        <v>53</v>
      </c>
      <c r="F110" s="48">
        <v>102644.12999999999</v>
      </c>
      <c r="G110" s="48">
        <v>90574.87000000001</v>
      </c>
      <c r="H110" s="48">
        <v>123861.93</v>
      </c>
      <c r="I110" s="48">
        <v>137308.65000000002</v>
      </c>
      <c r="J110" s="49">
        <v>153808.18736913975</v>
      </c>
      <c r="K110" s="49">
        <v>153808.18736913975</v>
      </c>
      <c r="L110" s="49">
        <v>153808.18736913975</v>
      </c>
      <c r="M110" s="49">
        <v>153808.18736913975</v>
      </c>
      <c r="N110" s="49">
        <v>153808.18736913975</v>
      </c>
      <c r="O110" s="49">
        <v>153808.18736913975</v>
      </c>
      <c r="P110" s="49">
        <v>153808.18736913975</v>
      </c>
      <c r="Q110" s="49">
        <v>153808.18736913975</v>
      </c>
      <c r="R110" s="50">
        <v>1685000</v>
      </c>
      <c r="S110" s="51">
        <v>1800000</v>
      </c>
      <c r="T110" s="51">
        <v>150000</v>
      </c>
      <c r="V110" s="7">
        <v>-115000</v>
      </c>
    </row>
    <row r="111" spans="2:22" x14ac:dyDescent="0.2">
      <c r="B111" s="33" t="s">
        <v>54</v>
      </c>
      <c r="C111" s="33" t="s">
        <v>6</v>
      </c>
      <c r="E111" s="4" t="s">
        <v>54</v>
      </c>
      <c r="F111" s="48">
        <v>11158.25</v>
      </c>
      <c r="G111" s="48">
        <v>13909.28</v>
      </c>
      <c r="H111" s="48">
        <v>19182.069999999996</v>
      </c>
      <c r="I111" s="48">
        <v>19122.169999999998</v>
      </c>
      <c r="J111" s="49">
        <v>21419.963755120618</v>
      </c>
      <c r="K111" s="49">
        <v>21419.963755120618</v>
      </c>
      <c r="L111" s="49">
        <v>21419.963755120618</v>
      </c>
      <c r="M111" s="49">
        <v>21419.963755120618</v>
      </c>
      <c r="N111" s="49">
        <v>21419.963755120618</v>
      </c>
      <c r="O111" s="49">
        <v>21419.963755120618</v>
      </c>
      <c r="P111" s="49">
        <v>21419.963755120618</v>
      </c>
      <c r="Q111" s="49">
        <v>21419.963755120618</v>
      </c>
      <c r="R111" s="50">
        <v>235000</v>
      </c>
      <c r="S111" s="51">
        <v>227000</v>
      </c>
      <c r="T111" s="51">
        <v>18916.666666666668</v>
      </c>
      <c r="V111" s="7">
        <v>8000</v>
      </c>
    </row>
    <row r="112" spans="2:22" x14ac:dyDescent="0.2">
      <c r="B112" s="33" t="s">
        <v>55</v>
      </c>
      <c r="C112" s="33" t="s">
        <v>6</v>
      </c>
      <c r="E112" s="4" t="s">
        <v>55</v>
      </c>
      <c r="F112" s="48">
        <v>68608.800000000003</v>
      </c>
      <c r="G112" s="48">
        <v>75510.7</v>
      </c>
      <c r="H112" s="48">
        <v>112868.60999999999</v>
      </c>
      <c r="I112" s="48">
        <v>116481.72</v>
      </c>
      <c r="J112" s="49">
        <v>130478.6130723714</v>
      </c>
      <c r="K112" s="49">
        <v>130478.6130723714</v>
      </c>
      <c r="L112" s="49">
        <v>130478.6130723714</v>
      </c>
      <c r="M112" s="49">
        <v>130478.6130723714</v>
      </c>
      <c r="N112" s="49">
        <v>130478.6130723714</v>
      </c>
      <c r="O112" s="49">
        <v>130478.6130723714</v>
      </c>
      <c r="P112" s="49">
        <v>130478.6130723714</v>
      </c>
      <c r="Q112" s="49">
        <v>130478.6130723714</v>
      </c>
      <c r="R112" s="50">
        <v>1417000</v>
      </c>
      <c r="S112" s="51">
        <v>806000</v>
      </c>
      <c r="T112" s="51">
        <v>67166.666666666672</v>
      </c>
      <c r="V112" s="7">
        <v>611000</v>
      </c>
    </row>
    <row r="113" spans="2:22" x14ac:dyDescent="0.2">
      <c r="B113" s="33" t="s">
        <v>56</v>
      </c>
      <c r="C113" s="33" t="s">
        <v>6</v>
      </c>
      <c r="E113" s="4" t="s">
        <v>56</v>
      </c>
      <c r="F113" s="48">
        <v>85022.200000000012</v>
      </c>
      <c r="G113" s="48">
        <v>87018.4</v>
      </c>
      <c r="H113" s="48">
        <v>122000.95999999999</v>
      </c>
      <c r="I113" s="48">
        <v>135276.48000000001</v>
      </c>
      <c r="J113" s="49">
        <v>151531.82397815204</v>
      </c>
      <c r="K113" s="49">
        <v>151531.82397815204</v>
      </c>
      <c r="L113" s="49">
        <v>151531.82397815204</v>
      </c>
      <c r="M113" s="49">
        <v>151531.82397815204</v>
      </c>
      <c r="N113" s="49">
        <v>151531.82397815204</v>
      </c>
      <c r="O113" s="49">
        <v>151531.82397815204</v>
      </c>
      <c r="P113" s="49">
        <v>151531.82397815204</v>
      </c>
      <c r="Q113" s="49">
        <v>151531.82397815204</v>
      </c>
      <c r="R113" s="50">
        <v>1642000</v>
      </c>
      <c r="S113" s="51">
        <v>2450000</v>
      </c>
      <c r="T113" s="51">
        <v>204166.66666666666</v>
      </c>
      <c r="V113" s="7">
        <v>-808000</v>
      </c>
    </row>
    <row r="114" spans="2:22" x14ac:dyDescent="0.2">
      <c r="B114" s="33" t="s">
        <v>57</v>
      </c>
      <c r="C114" s="33" t="s">
        <v>6</v>
      </c>
      <c r="E114" s="4" t="s">
        <v>57</v>
      </c>
      <c r="F114" s="48">
        <v>0</v>
      </c>
      <c r="G114" s="48">
        <v>0</v>
      </c>
      <c r="H114" s="48">
        <v>0</v>
      </c>
      <c r="I114" s="48">
        <v>0</v>
      </c>
      <c r="J114" s="49">
        <v>0</v>
      </c>
      <c r="K114" s="49">
        <v>0</v>
      </c>
      <c r="L114" s="49">
        <v>0</v>
      </c>
      <c r="M114" s="49">
        <v>0</v>
      </c>
      <c r="N114" s="49">
        <v>0</v>
      </c>
      <c r="O114" s="49">
        <v>0</v>
      </c>
      <c r="P114" s="49">
        <v>0</v>
      </c>
      <c r="Q114" s="49">
        <v>0</v>
      </c>
      <c r="R114" s="50">
        <v>0</v>
      </c>
      <c r="S114" s="51">
        <v>0</v>
      </c>
      <c r="T114" s="51">
        <v>0</v>
      </c>
      <c r="V114" s="7">
        <v>0</v>
      </c>
    </row>
    <row r="115" spans="2:22" x14ac:dyDescent="0.2">
      <c r="B115" s="33" t="s">
        <v>58</v>
      </c>
      <c r="C115" s="33" t="s">
        <v>6</v>
      </c>
      <c r="E115" s="4" t="s">
        <v>58</v>
      </c>
      <c r="F115" s="48">
        <v>80719.08</v>
      </c>
      <c r="G115" s="48">
        <v>67404.63</v>
      </c>
      <c r="H115" s="48">
        <v>86893.659999999989</v>
      </c>
      <c r="I115" s="48">
        <v>78975.950000000012</v>
      </c>
      <c r="J115" s="49">
        <v>88466.004984069179</v>
      </c>
      <c r="K115" s="49">
        <v>88466.004984069179</v>
      </c>
      <c r="L115" s="49">
        <v>88466.004984069179</v>
      </c>
      <c r="M115" s="49">
        <v>88466.004984069179</v>
      </c>
      <c r="N115" s="49">
        <v>88466.004984069179</v>
      </c>
      <c r="O115" s="49">
        <v>88466.004984069179</v>
      </c>
      <c r="P115" s="49">
        <v>88466.004984069179</v>
      </c>
      <c r="Q115" s="49">
        <v>88466.004984069179</v>
      </c>
      <c r="R115" s="50">
        <v>1022000</v>
      </c>
      <c r="S115" s="51">
        <v>1285000</v>
      </c>
      <c r="T115" s="51">
        <v>107083.33333333333</v>
      </c>
      <c r="V115" s="7">
        <v>-263000</v>
      </c>
    </row>
    <row r="116" spans="2:22" x14ac:dyDescent="0.2">
      <c r="B116" s="33" t="s">
        <v>59</v>
      </c>
      <c r="C116" s="33" t="s">
        <v>6</v>
      </c>
      <c r="E116" s="4" t="s">
        <v>59</v>
      </c>
      <c r="F116" s="48">
        <v>150661.19</v>
      </c>
      <c r="G116" s="48">
        <v>152624.69999999998</v>
      </c>
      <c r="H116" s="48">
        <v>197887.55</v>
      </c>
      <c r="I116" s="48">
        <v>201462.03999999998</v>
      </c>
      <c r="J116" s="49">
        <v>225670.49633136092</v>
      </c>
      <c r="K116" s="49">
        <v>225670.49633136092</v>
      </c>
      <c r="L116" s="49">
        <v>225670.49633136092</v>
      </c>
      <c r="M116" s="49">
        <v>225670.49633136092</v>
      </c>
      <c r="N116" s="49">
        <v>225670.49633136092</v>
      </c>
      <c r="O116" s="49">
        <v>225670.49633136092</v>
      </c>
      <c r="P116" s="49">
        <v>225670.49633136092</v>
      </c>
      <c r="Q116" s="49">
        <v>225670.49633136092</v>
      </c>
      <c r="R116" s="50">
        <v>2508000</v>
      </c>
      <c r="S116" s="51">
        <v>2358000</v>
      </c>
      <c r="T116" s="51">
        <v>196500</v>
      </c>
      <c r="V116" s="7">
        <v>150000</v>
      </c>
    </row>
    <row r="117" spans="2:22" x14ac:dyDescent="0.2">
      <c r="B117" s="33" t="s">
        <v>60</v>
      </c>
      <c r="C117" s="33" t="s">
        <v>6</v>
      </c>
      <c r="E117" s="4" t="s">
        <v>60</v>
      </c>
      <c r="F117" s="48">
        <v>6232.6900000000005</v>
      </c>
      <c r="G117" s="48">
        <v>7139.23</v>
      </c>
      <c r="H117" s="48">
        <v>14137.369999999999</v>
      </c>
      <c r="I117" s="48">
        <v>14973.98</v>
      </c>
      <c r="J117" s="49">
        <v>16773.31123350023</v>
      </c>
      <c r="K117" s="49">
        <v>16773.31123350023</v>
      </c>
      <c r="L117" s="49">
        <v>16773.31123350023</v>
      </c>
      <c r="M117" s="49">
        <v>16773.31123350023</v>
      </c>
      <c r="N117" s="49">
        <v>16773.31123350023</v>
      </c>
      <c r="O117" s="49">
        <v>16773.31123350023</v>
      </c>
      <c r="P117" s="49">
        <v>16773.31123350023</v>
      </c>
      <c r="Q117" s="49">
        <v>16773.31123350023</v>
      </c>
      <c r="R117" s="50">
        <v>177000</v>
      </c>
      <c r="S117" s="51">
        <v>172000</v>
      </c>
      <c r="T117" s="51">
        <v>14333.333333333334</v>
      </c>
      <c r="V117" s="7">
        <v>5000</v>
      </c>
    </row>
    <row r="118" spans="2:22" x14ac:dyDescent="0.2">
      <c r="B118" s="33" t="s">
        <v>61</v>
      </c>
      <c r="C118" s="33" t="s">
        <v>6</v>
      </c>
      <c r="E118" s="4" t="s">
        <v>61</v>
      </c>
      <c r="F118" s="48">
        <v>16602.060000000001</v>
      </c>
      <c r="G118" s="48">
        <v>18530.22</v>
      </c>
      <c r="H118" s="48">
        <v>21566.339999999997</v>
      </c>
      <c r="I118" s="48">
        <v>22200.090000000004</v>
      </c>
      <c r="J118" s="49">
        <v>24867.738502503416</v>
      </c>
      <c r="K118" s="49">
        <v>24867.738502503416</v>
      </c>
      <c r="L118" s="49">
        <v>24867.738502503416</v>
      </c>
      <c r="M118" s="49">
        <v>24867.738502503416</v>
      </c>
      <c r="N118" s="49">
        <v>24867.738502503416</v>
      </c>
      <c r="O118" s="49">
        <v>24867.738502503416</v>
      </c>
      <c r="P118" s="49">
        <v>24867.738502503416</v>
      </c>
      <c r="Q118" s="49">
        <v>24867.738502503416</v>
      </c>
      <c r="R118" s="50">
        <v>278000</v>
      </c>
      <c r="S118" s="51">
        <v>257000</v>
      </c>
      <c r="T118" s="51">
        <v>21416.666666666668</v>
      </c>
      <c r="V118" s="7">
        <v>21000</v>
      </c>
    </row>
    <row r="119" spans="2:22" x14ac:dyDescent="0.2">
      <c r="B119" s="33" t="s">
        <v>62</v>
      </c>
      <c r="C119" s="33" t="s">
        <v>6</v>
      </c>
      <c r="E119" s="4" t="s">
        <v>62</v>
      </c>
      <c r="F119" s="48">
        <v>156454.66</v>
      </c>
      <c r="G119" s="48">
        <v>155543.57</v>
      </c>
      <c r="H119" s="48">
        <v>246153.94</v>
      </c>
      <c r="I119" s="48">
        <v>229256.37999999998</v>
      </c>
      <c r="J119" s="49">
        <v>256804.71150659991</v>
      </c>
      <c r="K119" s="49">
        <v>256804.71150659991</v>
      </c>
      <c r="L119" s="49">
        <v>256804.71150659991</v>
      </c>
      <c r="M119" s="49">
        <v>256804.71150659991</v>
      </c>
      <c r="N119" s="49">
        <v>256804.71150659991</v>
      </c>
      <c r="O119" s="49">
        <v>256804.71150659991</v>
      </c>
      <c r="P119" s="49">
        <v>256804.71150659991</v>
      </c>
      <c r="Q119" s="49">
        <v>256804.71150659991</v>
      </c>
      <c r="R119" s="50">
        <v>2842000</v>
      </c>
      <c r="S119" s="51">
        <v>2439000</v>
      </c>
      <c r="T119" s="51">
        <v>203250</v>
      </c>
      <c r="V119" s="7">
        <v>403000</v>
      </c>
    </row>
    <row r="120" spans="2:22" x14ac:dyDescent="0.2">
      <c r="B120" s="33" t="s">
        <v>63</v>
      </c>
      <c r="C120" s="33" t="s">
        <v>6</v>
      </c>
      <c r="E120" s="4" t="s">
        <v>63</v>
      </c>
      <c r="F120" s="48">
        <v>27837.120000000003</v>
      </c>
      <c r="G120" s="48">
        <v>25313.08</v>
      </c>
      <c r="H120" s="48">
        <v>33525.99</v>
      </c>
      <c r="I120" s="48">
        <v>32755.79</v>
      </c>
      <c r="J120" s="49">
        <v>36691.852157487483</v>
      </c>
      <c r="K120" s="49">
        <v>36691.852157487483</v>
      </c>
      <c r="L120" s="49">
        <v>36691.852157487483</v>
      </c>
      <c r="M120" s="49">
        <v>36691.852157487483</v>
      </c>
      <c r="N120" s="49">
        <v>36691.852157487483</v>
      </c>
      <c r="O120" s="49">
        <v>36691.852157487483</v>
      </c>
      <c r="P120" s="49">
        <v>36691.852157487483</v>
      </c>
      <c r="Q120" s="49">
        <v>36691.852157487483</v>
      </c>
      <c r="R120" s="50">
        <v>413000</v>
      </c>
      <c r="S120" s="51">
        <v>462000</v>
      </c>
      <c r="T120" s="51">
        <v>38500</v>
      </c>
      <c r="V120" s="55">
        <v>907000</v>
      </c>
    </row>
    <row r="121" spans="2:22" x14ac:dyDescent="0.2">
      <c r="B121" s="33" t="s">
        <v>25</v>
      </c>
      <c r="C121" s="33" t="s">
        <v>6</v>
      </c>
      <c r="E121" s="4" t="s">
        <v>130</v>
      </c>
      <c r="F121" s="48">
        <v>46198.82</v>
      </c>
      <c r="G121" s="48">
        <v>47894.44</v>
      </c>
      <c r="H121" s="48">
        <v>82932.63</v>
      </c>
      <c r="I121" s="48">
        <v>75482.790000000008</v>
      </c>
      <c r="J121" s="49">
        <v>84553.093395539385</v>
      </c>
      <c r="K121" s="49">
        <v>84553.093395539385</v>
      </c>
      <c r="L121" s="49">
        <v>84553.093395539385</v>
      </c>
      <c r="M121" s="49">
        <v>84553.093395539385</v>
      </c>
      <c r="N121" s="49">
        <v>84553.093395539385</v>
      </c>
      <c r="O121" s="49">
        <v>84553.093395539385</v>
      </c>
      <c r="P121" s="49">
        <v>84553.093395539385</v>
      </c>
      <c r="Q121" s="49">
        <v>84553.093395539385</v>
      </c>
      <c r="R121" s="50">
        <v>929000</v>
      </c>
      <c r="S121" s="51">
        <v>1030000</v>
      </c>
      <c r="T121" s="51">
        <v>85833.333333333328</v>
      </c>
    </row>
    <row r="122" spans="2:22" x14ac:dyDescent="0.2">
      <c r="D122" s="52" t="s">
        <v>131</v>
      </c>
      <c r="E122" s="52"/>
      <c r="F122" s="52">
        <v>1175114.1900000002</v>
      </c>
      <c r="G122" s="52">
        <v>1192918.05</v>
      </c>
      <c r="H122" s="52">
        <v>1653781.1099999999</v>
      </c>
      <c r="I122" s="52">
        <v>1608777.36</v>
      </c>
      <c r="J122" s="53">
        <v>1802094.25715066</v>
      </c>
      <c r="K122" s="53">
        <v>1802094.25715066</v>
      </c>
      <c r="L122" s="53">
        <v>1802094.25715066</v>
      </c>
      <c r="M122" s="53">
        <v>1802094.25715066</v>
      </c>
      <c r="N122" s="53">
        <v>1802094.25715066</v>
      </c>
      <c r="O122" s="53">
        <v>1802094.25715066</v>
      </c>
      <c r="P122" s="53">
        <v>1802094.25715066</v>
      </c>
      <c r="Q122" s="53">
        <v>1802094.25715066</v>
      </c>
      <c r="R122" s="53">
        <v>20050000</v>
      </c>
      <c r="S122" s="53">
        <v>19293000</v>
      </c>
      <c r="T122" s="53">
        <v>1607749.9999999998</v>
      </c>
    </row>
    <row r="123" spans="2:22" ht="15" x14ac:dyDescent="0.25">
      <c r="D123"/>
      <c r="E123"/>
      <c r="F123"/>
      <c r="G123"/>
      <c r="H123"/>
      <c r="I123"/>
      <c r="J123"/>
      <c r="K123"/>
      <c r="L123"/>
      <c r="M123"/>
      <c r="N123" s="7"/>
      <c r="O123" s="7"/>
      <c r="P123" s="7"/>
      <c r="Q123" s="7"/>
      <c r="R123" s="55"/>
    </row>
    <row r="124" spans="2:22" ht="15" x14ac:dyDescent="0.25">
      <c r="D124"/>
      <c r="E124"/>
      <c r="F124"/>
      <c r="G124"/>
      <c r="H124"/>
      <c r="I124"/>
      <c r="J124"/>
      <c r="K124"/>
      <c r="L124"/>
      <c r="M124"/>
      <c r="N124" s="7"/>
      <c r="O124" s="7"/>
      <c r="P124" s="7"/>
      <c r="Q124" s="7"/>
      <c r="R124" s="55"/>
    </row>
    <row r="125" spans="2:22" ht="15" x14ac:dyDescent="0.25">
      <c r="D125"/>
      <c r="E125"/>
      <c r="F125"/>
      <c r="G125"/>
      <c r="H125"/>
      <c r="I125"/>
      <c r="J125"/>
      <c r="K125"/>
      <c r="L125"/>
      <c r="M125"/>
      <c r="N125" s="7"/>
      <c r="O125" s="7"/>
      <c r="P125" s="7"/>
      <c r="Q125" s="7"/>
      <c r="R125" s="55"/>
    </row>
    <row r="126" spans="2:22" ht="15" x14ac:dyDescent="0.25">
      <c r="D126"/>
      <c r="E126"/>
      <c r="F126"/>
      <c r="G126"/>
      <c r="H126"/>
      <c r="I126"/>
      <c r="J126"/>
      <c r="K126"/>
      <c r="L126"/>
      <c r="M126"/>
      <c r="N126" s="7"/>
      <c r="O126" s="7"/>
      <c r="P126" s="7"/>
      <c r="Q126" s="7"/>
      <c r="R126" s="55"/>
    </row>
    <row r="127" spans="2:22" ht="15" x14ac:dyDescent="0.25">
      <c r="D127"/>
      <c r="E127"/>
      <c r="F127"/>
      <c r="G127"/>
      <c r="H127"/>
      <c r="I127"/>
      <c r="J127"/>
      <c r="K127"/>
      <c r="L127"/>
      <c r="M127"/>
      <c r="N127" s="7"/>
      <c r="O127" s="7"/>
      <c r="P127" s="7"/>
      <c r="Q127" s="7"/>
      <c r="R127" s="55"/>
    </row>
    <row r="128" spans="2:22" ht="15.75" x14ac:dyDescent="0.25">
      <c r="N128" s="42" t="s">
        <v>160</v>
      </c>
      <c r="R128" s="45" t="s">
        <v>161</v>
      </c>
      <c r="S128" s="46" t="s">
        <v>162</v>
      </c>
      <c r="T128"/>
    </row>
    <row r="129" spans="4:20" ht="15.75" x14ac:dyDescent="0.25">
      <c r="D129" s="61" t="s">
        <v>162</v>
      </c>
      <c r="E129" s="62"/>
      <c r="F129" s="5" t="s">
        <v>117</v>
      </c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45" t="s">
        <v>118</v>
      </c>
      <c r="S129" s="46" t="s">
        <v>119</v>
      </c>
      <c r="T129"/>
    </row>
    <row r="130" spans="4:20" ht="15" x14ac:dyDescent="0.25">
      <c r="D130" s="5" t="s">
        <v>120</v>
      </c>
      <c r="E130" s="5" t="s">
        <v>40</v>
      </c>
      <c r="F130" s="5" t="s">
        <v>98</v>
      </c>
      <c r="G130" s="5" t="s">
        <v>99</v>
      </c>
      <c r="H130" s="5" t="s">
        <v>100</v>
      </c>
      <c r="I130" s="5" t="s">
        <v>101</v>
      </c>
      <c r="J130" s="5" t="s">
        <v>102</v>
      </c>
      <c r="K130" s="5" t="s">
        <v>103</v>
      </c>
      <c r="L130" s="5" t="s">
        <v>104</v>
      </c>
      <c r="M130" s="5" t="s">
        <v>105</v>
      </c>
      <c r="N130" s="5" t="s">
        <v>106</v>
      </c>
      <c r="O130" s="5" t="s">
        <v>107</v>
      </c>
      <c r="P130" s="5" t="s">
        <v>108</v>
      </c>
      <c r="Q130" s="5" t="s">
        <v>109</v>
      </c>
      <c r="R130" s="45" t="s">
        <v>127</v>
      </c>
      <c r="S130" s="46" t="s">
        <v>10</v>
      </c>
      <c r="T130"/>
    </row>
    <row r="131" spans="4:20" ht="15" x14ac:dyDescent="0.25">
      <c r="D131" s="4" t="s">
        <v>97</v>
      </c>
      <c r="E131" s="4" t="s">
        <v>46</v>
      </c>
      <c r="F131" s="48">
        <v>99.930348706411678</v>
      </c>
      <c r="G131" s="48">
        <v>99.600055865921789</v>
      </c>
      <c r="H131" s="48">
        <v>105.73128893662728</v>
      </c>
      <c r="I131" s="48">
        <v>107.45959322033899</v>
      </c>
      <c r="J131" s="49">
        <v>107.45959322033899</v>
      </c>
      <c r="K131" s="49">
        <v>107.45959322033899</v>
      </c>
      <c r="L131" s="49">
        <v>107.45959322033899</v>
      </c>
      <c r="M131" s="49">
        <v>107.45959322033899</v>
      </c>
      <c r="N131" s="49">
        <v>107.45959322033899</v>
      </c>
      <c r="O131" s="49">
        <v>107.45959322033899</v>
      </c>
      <c r="P131" s="49">
        <v>107.45959322033899</v>
      </c>
      <c r="Q131" s="49">
        <v>107.45959322033899</v>
      </c>
      <c r="R131" s="50">
        <v>106.43478260869566</v>
      </c>
      <c r="S131" s="51">
        <v>106.16</v>
      </c>
      <c r="T131"/>
    </row>
    <row r="132" spans="4:20" ht="15" x14ac:dyDescent="0.25">
      <c r="E132" s="4" t="s">
        <v>47</v>
      </c>
      <c r="F132" s="48">
        <v>139.01335106382979</v>
      </c>
      <c r="G132" s="48">
        <v>135.88873205741626</v>
      </c>
      <c r="H132" s="48">
        <v>145.58774937655861</v>
      </c>
      <c r="I132" s="48">
        <v>151.96453274466518</v>
      </c>
      <c r="J132" s="49">
        <v>151.96453274466518</v>
      </c>
      <c r="K132" s="49">
        <v>151.96453274466518</v>
      </c>
      <c r="L132" s="49">
        <v>151.96453274466518</v>
      </c>
      <c r="M132" s="49">
        <v>151.96453274466518</v>
      </c>
      <c r="N132" s="49">
        <v>151.96453274466518</v>
      </c>
      <c r="O132" s="49">
        <v>151.96453274466518</v>
      </c>
      <c r="P132" s="49">
        <v>151.96453274466518</v>
      </c>
      <c r="Q132" s="49">
        <v>151.96453274466518</v>
      </c>
      <c r="R132" s="50">
        <v>149.6</v>
      </c>
      <c r="S132" s="51">
        <v>124.70930232558139</v>
      </c>
      <c r="T132"/>
    </row>
    <row r="133" spans="4:20" ht="15" x14ac:dyDescent="0.25">
      <c r="E133" s="4" t="s">
        <v>48</v>
      </c>
      <c r="F133" s="48" t="s">
        <v>369</v>
      </c>
      <c r="G133" s="48" t="s">
        <v>369</v>
      </c>
      <c r="H133" s="48" t="s">
        <v>369</v>
      </c>
      <c r="I133" s="48" t="s">
        <v>369</v>
      </c>
      <c r="J133" s="49">
        <v>0</v>
      </c>
      <c r="K133" s="49">
        <v>0</v>
      </c>
      <c r="L133" s="49">
        <v>0</v>
      </c>
      <c r="M133" s="49">
        <v>0</v>
      </c>
      <c r="N133" s="49">
        <v>0</v>
      </c>
      <c r="O133" s="49">
        <v>0</v>
      </c>
      <c r="P133" s="49">
        <v>0</v>
      </c>
      <c r="Q133" s="49">
        <v>0</v>
      </c>
      <c r="R133" s="50">
        <v>0</v>
      </c>
      <c r="S133" s="51">
        <v>0</v>
      </c>
      <c r="T133"/>
    </row>
    <row r="134" spans="4:20" ht="15" x14ac:dyDescent="0.25">
      <c r="E134" s="4" t="s">
        <v>49</v>
      </c>
      <c r="F134" s="48">
        <v>139.58749999999998</v>
      </c>
      <c r="G134" s="48">
        <v>172.81330827067671</v>
      </c>
      <c r="H134" s="48">
        <v>208.94368098159509</v>
      </c>
      <c r="I134" s="48">
        <v>199.71868852459016</v>
      </c>
      <c r="J134" s="49">
        <v>199.71868852459016</v>
      </c>
      <c r="K134" s="49">
        <v>199.71868852459016</v>
      </c>
      <c r="L134" s="49">
        <v>199.71868852459016</v>
      </c>
      <c r="M134" s="49">
        <v>199.71868852459016</v>
      </c>
      <c r="N134" s="49">
        <v>199.71868852459016</v>
      </c>
      <c r="O134" s="49">
        <v>199.71868852459016</v>
      </c>
      <c r="P134" s="49">
        <v>199.71868852459016</v>
      </c>
      <c r="Q134" s="49">
        <v>199.71868852459016</v>
      </c>
      <c r="R134" s="50">
        <v>188.23529411764707</v>
      </c>
      <c r="S134" s="51">
        <v>158.63636363636363</v>
      </c>
      <c r="T134"/>
    </row>
    <row r="135" spans="4:20" ht="15" x14ac:dyDescent="0.25">
      <c r="E135" s="4" t="s">
        <v>50</v>
      </c>
      <c r="F135" s="48">
        <v>139.5668978805395</v>
      </c>
      <c r="G135" s="48">
        <v>138.73066086956521</v>
      </c>
      <c r="H135" s="48">
        <v>152.29966521106257</v>
      </c>
      <c r="I135" s="48">
        <v>153.57110918544197</v>
      </c>
      <c r="J135" s="49">
        <v>153.57110918544197</v>
      </c>
      <c r="K135" s="49">
        <v>153.57110918544197</v>
      </c>
      <c r="L135" s="49">
        <v>153.57110918544197</v>
      </c>
      <c r="M135" s="49">
        <v>153.57110918544197</v>
      </c>
      <c r="N135" s="49">
        <v>153.57110918544197</v>
      </c>
      <c r="O135" s="49">
        <v>153.57110918544197</v>
      </c>
      <c r="P135" s="49">
        <v>153.57110918544197</v>
      </c>
      <c r="Q135" s="49">
        <v>153.57110918544197</v>
      </c>
      <c r="R135" s="50">
        <v>152</v>
      </c>
      <c r="S135" s="51">
        <v>131.50684931506851</v>
      </c>
      <c r="T135"/>
    </row>
    <row r="136" spans="4:20" ht="15" x14ac:dyDescent="0.25">
      <c r="E136" s="4" t="s">
        <v>51</v>
      </c>
      <c r="F136" s="48">
        <v>89.662056962025332</v>
      </c>
      <c r="G136" s="48">
        <v>94.695635179153101</v>
      </c>
      <c r="H136" s="48">
        <v>97.339274193548391</v>
      </c>
      <c r="I136" s="48">
        <v>108.9677380952381</v>
      </c>
      <c r="J136" s="49">
        <v>108.96773809523812</v>
      </c>
      <c r="K136" s="49">
        <v>108.96773809523812</v>
      </c>
      <c r="L136" s="49">
        <v>108.96773809523812</v>
      </c>
      <c r="M136" s="49">
        <v>108.96773809523812</v>
      </c>
      <c r="N136" s="49">
        <v>108.96773809523812</v>
      </c>
      <c r="O136" s="49">
        <v>108.96773809523812</v>
      </c>
      <c r="P136" s="49">
        <v>108.96773809523812</v>
      </c>
      <c r="Q136" s="49">
        <v>108.96773809523812</v>
      </c>
      <c r="R136" s="50">
        <v>106.51162790697674</v>
      </c>
      <c r="S136" s="51">
        <v>86</v>
      </c>
      <c r="T136"/>
    </row>
    <row r="137" spans="4:20" ht="15" x14ac:dyDescent="0.25">
      <c r="E137" s="4" t="s">
        <v>52</v>
      </c>
      <c r="F137" s="48">
        <v>157.27303621169918</v>
      </c>
      <c r="G137" s="48">
        <v>158.52915567282321</v>
      </c>
      <c r="H137" s="48">
        <v>175.33383673469388</v>
      </c>
      <c r="I137" s="48">
        <v>188.16449101796405</v>
      </c>
      <c r="J137" s="49">
        <v>188.16449101796402</v>
      </c>
      <c r="K137" s="49">
        <v>188.16449101796402</v>
      </c>
      <c r="L137" s="49">
        <v>188.16449101796402</v>
      </c>
      <c r="M137" s="49">
        <v>188.16449101796402</v>
      </c>
      <c r="N137" s="49">
        <v>188.16449101796402</v>
      </c>
      <c r="O137" s="49">
        <v>188.16449101796402</v>
      </c>
      <c r="P137" s="49">
        <v>188.16449101796402</v>
      </c>
      <c r="Q137" s="49">
        <v>188.16449101796402</v>
      </c>
      <c r="R137" s="50">
        <v>184.19354838709677</v>
      </c>
      <c r="S137" s="51">
        <v>137.54098360655738</v>
      </c>
      <c r="T137"/>
    </row>
    <row r="138" spans="4:20" ht="15" x14ac:dyDescent="0.25">
      <c r="E138" s="4" t="s">
        <v>53</v>
      </c>
      <c r="F138" s="48">
        <v>118.2536059907834</v>
      </c>
      <c r="G138" s="48">
        <v>111.5454064039409</v>
      </c>
      <c r="H138" s="48">
        <v>130.1070693277311</v>
      </c>
      <c r="I138" s="48">
        <v>142.73248440748443</v>
      </c>
      <c r="J138" s="49">
        <v>142.73248440748443</v>
      </c>
      <c r="K138" s="49">
        <v>142.73248440748443</v>
      </c>
      <c r="L138" s="49">
        <v>142.73248440748443</v>
      </c>
      <c r="M138" s="49">
        <v>142.73248440748443</v>
      </c>
      <c r="N138" s="49">
        <v>142.73248440748443</v>
      </c>
      <c r="O138" s="49">
        <v>142.73248440748443</v>
      </c>
      <c r="P138" s="49">
        <v>142.73248440748443</v>
      </c>
      <c r="Q138" s="49">
        <v>142.73248440748443</v>
      </c>
      <c r="R138" s="50">
        <v>138.11475409836066</v>
      </c>
      <c r="S138" s="51">
        <v>109.7560975609756</v>
      </c>
      <c r="T138"/>
    </row>
    <row r="139" spans="4:20" ht="15" x14ac:dyDescent="0.25">
      <c r="E139" s="4" t="s">
        <v>54</v>
      </c>
      <c r="F139" s="48">
        <v>103.31712962962963</v>
      </c>
      <c r="G139" s="48">
        <v>115.91066666666667</v>
      </c>
      <c r="H139" s="48">
        <v>140.01510948905107</v>
      </c>
      <c r="I139" s="48">
        <v>138.56644927536232</v>
      </c>
      <c r="J139" s="49">
        <v>138.56644927536232</v>
      </c>
      <c r="K139" s="49">
        <v>138.56644927536232</v>
      </c>
      <c r="L139" s="49">
        <v>138.56644927536232</v>
      </c>
      <c r="M139" s="49">
        <v>138.56644927536232</v>
      </c>
      <c r="N139" s="49">
        <v>138.56644927536232</v>
      </c>
      <c r="O139" s="49">
        <v>138.56644927536232</v>
      </c>
      <c r="P139" s="49">
        <v>138.56644927536232</v>
      </c>
      <c r="Q139" s="49">
        <v>138.56644927536232</v>
      </c>
      <c r="R139" s="50">
        <v>138.23529411764707</v>
      </c>
      <c r="S139" s="51">
        <v>126.11111111111111</v>
      </c>
      <c r="T139"/>
    </row>
    <row r="140" spans="4:20" ht="15" x14ac:dyDescent="0.25">
      <c r="E140" s="4" t="s">
        <v>55</v>
      </c>
      <c r="F140" s="48">
        <v>125.65714285714286</v>
      </c>
      <c r="G140" s="48">
        <v>126.06126878130216</v>
      </c>
      <c r="H140" s="48">
        <v>145.63691612903224</v>
      </c>
      <c r="I140" s="48">
        <v>163.5979213483146</v>
      </c>
      <c r="J140" s="49">
        <v>163.5979213483146</v>
      </c>
      <c r="K140" s="49">
        <v>163.5979213483146</v>
      </c>
      <c r="L140" s="49">
        <v>163.5979213483146</v>
      </c>
      <c r="M140" s="49">
        <v>163.5979213483146</v>
      </c>
      <c r="N140" s="49">
        <v>163.5979213483146</v>
      </c>
      <c r="O140" s="49">
        <v>163.5979213483146</v>
      </c>
      <c r="P140" s="49">
        <v>163.5979213483146</v>
      </c>
      <c r="Q140" s="49">
        <v>163.5979213483146</v>
      </c>
      <c r="R140" s="50">
        <v>157.44444444444446</v>
      </c>
      <c r="S140" s="51">
        <v>132.13114754098362</v>
      </c>
      <c r="T140"/>
    </row>
    <row r="141" spans="4:20" ht="15" x14ac:dyDescent="0.25">
      <c r="E141" s="4" t="s">
        <v>56</v>
      </c>
      <c r="F141" s="48">
        <v>123.04225759768453</v>
      </c>
      <c r="G141" s="48">
        <v>129.10741839762611</v>
      </c>
      <c r="H141" s="48">
        <v>145.06653983353149</v>
      </c>
      <c r="I141" s="48">
        <v>166.59665024630544</v>
      </c>
      <c r="J141" s="49">
        <v>166.59665024630544</v>
      </c>
      <c r="K141" s="49">
        <v>166.59665024630544</v>
      </c>
      <c r="L141" s="49">
        <v>166.59665024630544</v>
      </c>
      <c r="M141" s="49">
        <v>166.59665024630544</v>
      </c>
      <c r="N141" s="49">
        <v>166.59665024630544</v>
      </c>
      <c r="O141" s="49">
        <v>166.59665024630544</v>
      </c>
      <c r="P141" s="49">
        <v>166.59665024630544</v>
      </c>
      <c r="Q141" s="49">
        <v>166.59665024630544</v>
      </c>
      <c r="R141" s="50">
        <v>159.41747572815535</v>
      </c>
      <c r="S141" s="51">
        <v>142.44186046511629</v>
      </c>
      <c r="T141"/>
    </row>
    <row r="142" spans="4:20" ht="15" x14ac:dyDescent="0.25">
      <c r="E142" s="4" t="s">
        <v>57</v>
      </c>
      <c r="F142" s="48" t="s">
        <v>369</v>
      </c>
      <c r="G142" s="48" t="s">
        <v>369</v>
      </c>
      <c r="H142" s="48" t="s">
        <v>369</v>
      </c>
      <c r="I142" s="48" t="s">
        <v>369</v>
      </c>
      <c r="J142" s="49">
        <v>0</v>
      </c>
      <c r="K142" s="49">
        <v>0</v>
      </c>
      <c r="L142" s="49">
        <v>0</v>
      </c>
      <c r="M142" s="49">
        <v>0</v>
      </c>
      <c r="N142" s="49">
        <v>0</v>
      </c>
      <c r="O142" s="49">
        <v>0</v>
      </c>
      <c r="P142" s="49">
        <v>0</v>
      </c>
      <c r="Q142" s="49">
        <v>0</v>
      </c>
      <c r="R142" s="50">
        <v>0</v>
      </c>
      <c r="S142" s="51">
        <v>0</v>
      </c>
      <c r="T142"/>
    </row>
    <row r="143" spans="4:20" ht="15" x14ac:dyDescent="0.25">
      <c r="E143" s="4" t="s">
        <v>58</v>
      </c>
      <c r="F143" s="48">
        <v>128.32922098569156</v>
      </c>
      <c r="G143" s="48">
        <v>121.66900722021661</v>
      </c>
      <c r="H143" s="48">
        <v>137.92644444444443</v>
      </c>
      <c r="I143" s="48">
        <v>140.52660142348756</v>
      </c>
      <c r="J143" s="49">
        <v>140.52660142348756</v>
      </c>
      <c r="K143" s="49">
        <v>140.52660142348756</v>
      </c>
      <c r="L143" s="49">
        <v>140.52660142348756</v>
      </c>
      <c r="M143" s="49">
        <v>140.52660142348756</v>
      </c>
      <c r="N143" s="49">
        <v>140.52660142348756</v>
      </c>
      <c r="O143" s="49">
        <v>140.52660142348756</v>
      </c>
      <c r="P143" s="49">
        <v>140.52660142348756</v>
      </c>
      <c r="Q143" s="49">
        <v>140.52660142348756</v>
      </c>
      <c r="R143" s="50">
        <v>138.1081081081081</v>
      </c>
      <c r="S143" s="51">
        <v>124.75728155339806</v>
      </c>
      <c r="T143"/>
    </row>
    <row r="144" spans="4:20" ht="15" x14ac:dyDescent="0.25">
      <c r="E144" s="4" t="s">
        <v>59</v>
      </c>
      <c r="F144" s="48">
        <v>107.92348853868195</v>
      </c>
      <c r="G144" s="48">
        <v>111.32363238512033</v>
      </c>
      <c r="H144" s="48">
        <v>128.08255663430421</v>
      </c>
      <c r="I144" s="48">
        <v>128.56543714103381</v>
      </c>
      <c r="J144" s="49">
        <v>128.56543714103381</v>
      </c>
      <c r="K144" s="49">
        <v>128.56543714103381</v>
      </c>
      <c r="L144" s="49">
        <v>128.56543714103381</v>
      </c>
      <c r="M144" s="49">
        <v>128.56543714103381</v>
      </c>
      <c r="N144" s="49">
        <v>128.56543714103381</v>
      </c>
      <c r="O144" s="49">
        <v>128.56543714103381</v>
      </c>
      <c r="P144" s="49">
        <v>128.56543714103381</v>
      </c>
      <c r="Q144" s="49">
        <v>128.56543714103381</v>
      </c>
      <c r="R144" s="50">
        <v>126.03015075376885</v>
      </c>
      <c r="S144" s="51">
        <v>115.58823529411765</v>
      </c>
      <c r="T144"/>
    </row>
    <row r="145" spans="2:20" ht="15" x14ac:dyDescent="0.25">
      <c r="E145" s="4" t="s">
        <v>60</v>
      </c>
      <c r="F145" s="48">
        <v>97.385781250000008</v>
      </c>
      <c r="G145" s="48">
        <v>108.1701515151515</v>
      </c>
      <c r="H145" s="48">
        <v>118.80142857142856</v>
      </c>
      <c r="I145" s="48">
        <v>148.25722772277229</v>
      </c>
      <c r="J145" s="49">
        <v>148.25722772277229</v>
      </c>
      <c r="K145" s="49">
        <v>148.25722772277229</v>
      </c>
      <c r="L145" s="49">
        <v>148.25722772277229</v>
      </c>
      <c r="M145" s="49">
        <v>148.25722772277229</v>
      </c>
      <c r="N145" s="49">
        <v>148.25722772277229</v>
      </c>
      <c r="O145" s="49">
        <v>148.25722772277229</v>
      </c>
      <c r="P145" s="49">
        <v>148.25722772277229</v>
      </c>
      <c r="Q145" s="49">
        <v>148.25722772277229</v>
      </c>
      <c r="R145" s="50">
        <v>136.15384615384616</v>
      </c>
      <c r="S145" s="51">
        <v>122.85714285714286</v>
      </c>
      <c r="T145"/>
    </row>
    <row r="146" spans="2:20" ht="15" x14ac:dyDescent="0.25">
      <c r="E146" s="4" t="s">
        <v>61</v>
      </c>
      <c r="F146" s="48">
        <v>102.48185185185186</v>
      </c>
      <c r="G146" s="48">
        <v>120.3261038961039</v>
      </c>
      <c r="H146" s="48">
        <v>125.38569767441858</v>
      </c>
      <c r="I146" s="48">
        <v>138.75056250000003</v>
      </c>
      <c r="J146" s="49">
        <v>138.75056250000003</v>
      </c>
      <c r="K146" s="49">
        <v>138.75056250000003</v>
      </c>
      <c r="L146" s="49">
        <v>138.75056250000003</v>
      </c>
      <c r="M146" s="49">
        <v>138.75056250000003</v>
      </c>
      <c r="N146" s="49">
        <v>138.75056250000003</v>
      </c>
      <c r="O146" s="49">
        <v>138.75056250000003</v>
      </c>
      <c r="P146" s="49">
        <v>138.75056250000003</v>
      </c>
      <c r="Q146" s="49">
        <v>138.75056250000003</v>
      </c>
      <c r="R146" s="50">
        <v>132.38095238095238</v>
      </c>
      <c r="S146" s="51">
        <v>95.18518518518519</v>
      </c>
      <c r="T146"/>
    </row>
    <row r="147" spans="2:20" ht="15" x14ac:dyDescent="0.25">
      <c r="E147" s="4" t="s">
        <v>62</v>
      </c>
      <c r="F147" s="48">
        <v>128.98158285243198</v>
      </c>
      <c r="G147" s="48">
        <v>131.59354483925551</v>
      </c>
      <c r="H147" s="48">
        <v>192.91061128526647</v>
      </c>
      <c r="I147" s="48">
        <v>178.8271294851794</v>
      </c>
      <c r="J147" s="49">
        <v>178.8271294851794</v>
      </c>
      <c r="K147" s="49">
        <v>178.8271294851794</v>
      </c>
      <c r="L147" s="49">
        <v>178.8271294851794</v>
      </c>
      <c r="M147" s="49">
        <v>178.8271294851794</v>
      </c>
      <c r="N147" s="49">
        <v>178.8271294851794</v>
      </c>
      <c r="O147" s="49">
        <v>178.8271294851794</v>
      </c>
      <c r="P147" s="49">
        <v>178.8271294851794</v>
      </c>
      <c r="Q147" s="49">
        <v>178.8271294851794</v>
      </c>
      <c r="R147" s="50">
        <v>173.29268292682926</v>
      </c>
      <c r="S147" s="51">
        <v>134.75138121546962</v>
      </c>
      <c r="T147"/>
    </row>
    <row r="148" spans="2:20" ht="15" x14ac:dyDescent="0.25">
      <c r="E148" s="4" t="s">
        <v>63</v>
      </c>
      <c r="F148" s="48">
        <v>118.96205128205129</v>
      </c>
      <c r="G148" s="48">
        <v>118.84075117370892</v>
      </c>
      <c r="H148" s="48">
        <v>143.27346153846153</v>
      </c>
      <c r="I148" s="48">
        <v>157.47975961538461</v>
      </c>
      <c r="J148" s="49">
        <v>157.47975961538461</v>
      </c>
      <c r="K148" s="49">
        <v>157.47975961538461</v>
      </c>
      <c r="L148" s="49">
        <v>157.47975961538461</v>
      </c>
      <c r="M148" s="49">
        <v>157.47975961538461</v>
      </c>
      <c r="N148" s="49">
        <v>157.47975961538461</v>
      </c>
      <c r="O148" s="49">
        <v>157.47975961538461</v>
      </c>
      <c r="P148" s="49">
        <v>157.47975961538461</v>
      </c>
      <c r="Q148" s="49">
        <v>157.47975961538461</v>
      </c>
      <c r="R148" s="50">
        <v>147.5</v>
      </c>
      <c r="S148" s="51">
        <v>118.46153846153847</v>
      </c>
      <c r="T148"/>
    </row>
    <row r="149" spans="2:20" ht="15" x14ac:dyDescent="0.25">
      <c r="E149" s="4" t="s">
        <v>130</v>
      </c>
      <c r="F149" s="48">
        <v>79.653137931034479</v>
      </c>
      <c r="G149" s="48">
        <v>82.862352941176468</v>
      </c>
      <c r="H149" s="48">
        <v>111.91987854251013</v>
      </c>
      <c r="I149" s="48">
        <v>107.67873038516406</v>
      </c>
      <c r="J149" s="49">
        <v>107.67873038516407</v>
      </c>
      <c r="K149" s="49">
        <v>107.67873038516407</v>
      </c>
      <c r="L149" s="49">
        <v>107.67873038516407</v>
      </c>
      <c r="M149" s="49">
        <v>107.67873038516407</v>
      </c>
      <c r="N149" s="49">
        <v>107.67873038516407</v>
      </c>
      <c r="O149" s="49">
        <v>107.67873038516407</v>
      </c>
      <c r="P149" s="49">
        <v>107.67873038516407</v>
      </c>
      <c r="Q149" s="49">
        <v>107.67873038516407</v>
      </c>
      <c r="R149" s="50">
        <v>104.38202247191012</v>
      </c>
      <c r="S149" s="51">
        <v>100</v>
      </c>
      <c r="T149"/>
    </row>
    <row r="150" spans="2:20" ht="15" x14ac:dyDescent="0.25">
      <c r="D150" s="53" t="s">
        <v>131</v>
      </c>
      <c r="E150" s="53"/>
      <c r="F150" s="53">
        <v>118.96205128205129</v>
      </c>
      <c r="G150" s="53">
        <v>118.84075117370892</v>
      </c>
      <c r="H150" s="53">
        <v>143.27346153846153</v>
      </c>
      <c r="I150" s="53">
        <v>157.47975961538461</v>
      </c>
      <c r="J150" s="53">
        <v>157.47975961538461</v>
      </c>
      <c r="K150" s="53">
        <v>157.47975961538461</v>
      </c>
      <c r="L150" s="53">
        <v>157.47975961538461</v>
      </c>
      <c r="M150" s="53">
        <v>157.47975961538461</v>
      </c>
      <c r="N150" s="53">
        <v>157.47975961538461</v>
      </c>
      <c r="O150" s="53">
        <v>157.47975961538461</v>
      </c>
      <c r="P150" s="53">
        <v>157.47975961538461</v>
      </c>
      <c r="Q150" s="53">
        <v>157.47975961538461</v>
      </c>
      <c r="R150" s="53">
        <v>142.50177683013504</v>
      </c>
      <c r="S150" s="53">
        <v>121.79924242424242</v>
      </c>
      <c r="T150"/>
    </row>
    <row r="151" spans="2:20" customFormat="1" ht="15" x14ac:dyDescent="0.25">
      <c r="B151" s="47"/>
      <c r="C151" s="47"/>
    </row>
    <row r="152" spans="2:20" customFormat="1" ht="15" x14ac:dyDescent="0.25">
      <c r="B152" s="47"/>
      <c r="C152" s="47"/>
    </row>
    <row r="153" spans="2:20" customFormat="1" ht="15" x14ac:dyDescent="0.25">
      <c r="B153" s="47"/>
      <c r="C153" s="47"/>
    </row>
    <row r="154" spans="2:20" customFormat="1" ht="15" x14ac:dyDescent="0.25">
      <c r="B154" s="47"/>
      <c r="C154" s="47"/>
    </row>
    <row r="155" spans="2:20" customFormat="1" ht="15" x14ac:dyDescent="0.25">
      <c r="B155" s="47"/>
      <c r="C155" s="47"/>
    </row>
    <row r="156" spans="2:20" customFormat="1" ht="15" x14ac:dyDescent="0.25">
      <c r="B156" s="47"/>
      <c r="C156" s="47"/>
      <c r="D156" s="4" t="s">
        <v>113</v>
      </c>
      <c r="E156" s="4" t="s">
        <v>163</v>
      </c>
    </row>
    <row r="157" spans="2:20" x14ac:dyDescent="0.2">
      <c r="D157" s="4" t="s">
        <v>114</v>
      </c>
      <c r="E157" s="4" t="s">
        <v>115</v>
      </c>
    </row>
    <row r="158" spans="2:20" ht="15.75" x14ac:dyDescent="0.25">
      <c r="D158" s="4" t="s">
        <v>405</v>
      </c>
      <c r="E158" s="4" t="s">
        <v>132</v>
      </c>
      <c r="F158" s="56" t="s">
        <v>132</v>
      </c>
      <c r="N158"/>
      <c r="O158"/>
      <c r="P158"/>
      <c r="Q158"/>
      <c r="R158"/>
    </row>
    <row r="159" spans="2:20" ht="15" x14ac:dyDescent="0.25">
      <c r="K159" s="44"/>
      <c r="L159" s="44"/>
      <c r="M159" s="44"/>
      <c r="N159"/>
      <c r="O159"/>
      <c r="P159"/>
      <c r="Q159"/>
      <c r="R159"/>
    </row>
    <row r="160" spans="2:20" ht="15" x14ac:dyDescent="0.25">
      <c r="F160" s="4" t="s">
        <v>117</v>
      </c>
      <c r="R160"/>
    </row>
    <row r="161" spans="4:18" ht="15" x14ac:dyDescent="0.25">
      <c r="D161" s="4" t="s">
        <v>120</v>
      </c>
      <c r="E161" s="4" t="s">
        <v>40</v>
      </c>
      <c r="F161" s="4" t="s">
        <v>121</v>
      </c>
      <c r="G161" s="4" t="s">
        <v>122</v>
      </c>
      <c r="H161" s="4" t="s">
        <v>123</v>
      </c>
      <c r="I161" s="4" t="s">
        <v>133</v>
      </c>
      <c r="J161" s="4" t="s">
        <v>134</v>
      </c>
      <c r="K161" s="4" t="s">
        <v>135</v>
      </c>
      <c r="L161" s="4" t="s">
        <v>136</v>
      </c>
      <c r="M161" s="4" t="s">
        <v>137</v>
      </c>
      <c r="N161" s="4" t="s">
        <v>138</v>
      </c>
      <c r="O161" s="4" t="s">
        <v>139</v>
      </c>
      <c r="P161" s="4" t="s">
        <v>140</v>
      </c>
      <c r="Q161" s="4" t="s">
        <v>141</v>
      </c>
      <c r="R161"/>
    </row>
    <row r="162" spans="4:18" ht="15" x14ac:dyDescent="0.25">
      <c r="D162" s="4" t="s">
        <v>97</v>
      </c>
      <c r="E162" s="4" t="s">
        <v>46</v>
      </c>
      <c r="F162" s="48">
        <v>44933</v>
      </c>
      <c r="G162" s="48">
        <v>47589</v>
      </c>
      <c r="H162" s="48">
        <v>51101</v>
      </c>
      <c r="I162" s="48">
        <v>45896</v>
      </c>
      <c r="J162" s="48">
        <v>18598</v>
      </c>
      <c r="K162" s="48"/>
      <c r="L162" s="48"/>
      <c r="M162" s="48"/>
      <c r="N162" s="48"/>
      <c r="O162" s="48"/>
      <c r="P162" s="48"/>
      <c r="Q162" s="48"/>
      <c r="R162"/>
    </row>
    <row r="163" spans="4:18" ht="15" x14ac:dyDescent="0.25">
      <c r="E163" s="4" t="s">
        <v>47</v>
      </c>
      <c r="F163" s="48">
        <v>62787</v>
      </c>
      <c r="G163" s="48">
        <v>63135</v>
      </c>
      <c r="H163" s="48">
        <v>84963</v>
      </c>
      <c r="I163" s="48">
        <v>76012</v>
      </c>
      <c r="J163" s="48">
        <v>28909</v>
      </c>
      <c r="K163" s="48"/>
      <c r="L163" s="48"/>
      <c r="M163" s="48"/>
      <c r="N163" s="48"/>
      <c r="O163" s="48"/>
      <c r="P163" s="48"/>
      <c r="Q163" s="48"/>
      <c r="R163"/>
    </row>
    <row r="164" spans="4:18" ht="15" x14ac:dyDescent="0.25">
      <c r="E164" s="4" t="s">
        <v>48</v>
      </c>
      <c r="F164" s="48">
        <v>0</v>
      </c>
      <c r="G164" s="48">
        <v>0</v>
      </c>
      <c r="H164" s="48">
        <v>0</v>
      </c>
      <c r="I164" s="48">
        <v>0</v>
      </c>
      <c r="J164" s="48">
        <v>0</v>
      </c>
      <c r="K164" s="48">
        <v>0</v>
      </c>
      <c r="L164" s="48">
        <v>0</v>
      </c>
      <c r="M164" s="48">
        <v>0</v>
      </c>
      <c r="N164" s="48">
        <v>0</v>
      </c>
      <c r="O164" s="48">
        <v>0</v>
      </c>
      <c r="P164" s="48"/>
      <c r="Q164" s="48"/>
      <c r="R164"/>
    </row>
    <row r="165" spans="4:18" ht="15" x14ac:dyDescent="0.25">
      <c r="E165" s="4" t="s">
        <v>49</v>
      </c>
      <c r="F165" s="48">
        <v>6280</v>
      </c>
      <c r="G165" s="48">
        <v>7347</v>
      </c>
      <c r="H165" s="48">
        <v>8865</v>
      </c>
      <c r="I165" s="48">
        <v>6902</v>
      </c>
      <c r="J165" s="48">
        <v>2317</v>
      </c>
      <c r="K165" s="48"/>
      <c r="L165" s="48"/>
      <c r="M165" s="48"/>
      <c r="N165" s="48"/>
      <c r="O165" s="48"/>
      <c r="P165" s="48"/>
      <c r="Q165" s="48"/>
      <c r="R165"/>
    </row>
    <row r="166" spans="4:18" ht="15" x14ac:dyDescent="0.25">
      <c r="E166" s="4" t="s">
        <v>50</v>
      </c>
      <c r="F166" s="48">
        <v>25706</v>
      </c>
      <c r="G166" s="48">
        <v>29382</v>
      </c>
      <c r="H166" s="48">
        <v>34824</v>
      </c>
      <c r="I166" s="48">
        <v>28890</v>
      </c>
      <c r="J166" s="48">
        <v>9228</v>
      </c>
      <c r="K166" s="48"/>
      <c r="L166" s="48"/>
      <c r="M166" s="48"/>
      <c r="N166" s="48"/>
      <c r="O166" s="48"/>
      <c r="P166" s="48"/>
      <c r="Q166" s="48"/>
      <c r="R166"/>
    </row>
    <row r="167" spans="4:18" ht="15" x14ac:dyDescent="0.25">
      <c r="E167" s="4" t="s">
        <v>51</v>
      </c>
      <c r="F167" s="48">
        <v>18515</v>
      </c>
      <c r="G167" s="48">
        <v>19108</v>
      </c>
      <c r="H167" s="48">
        <v>22839</v>
      </c>
      <c r="I167" s="48">
        <v>22457</v>
      </c>
      <c r="J167" s="48">
        <v>8405</v>
      </c>
      <c r="K167" s="48"/>
      <c r="L167" s="48"/>
      <c r="M167" s="48"/>
      <c r="N167" s="48"/>
      <c r="O167" s="48"/>
      <c r="P167" s="48"/>
      <c r="Q167" s="48"/>
      <c r="R167"/>
    </row>
    <row r="168" spans="4:18" ht="15" x14ac:dyDescent="0.25">
      <c r="E168" s="4" t="s">
        <v>52</v>
      </c>
      <c r="F168" s="48">
        <v>19850</v>
      </c>
      <c r="G168" s="48">
        <v>19262</v>
      </c>
      <c r="H168" s="48">
        <v>23937</v>
      </c>
      <c r="I168" s="48">
        <v>25684</v>
      </c>
      <c r="J168" s="48">
        <v>5802</v>
      </c>
      <c r="K168" s="48"/>
      <c r="L168" s="48"/>
      <c r="M168" s="48"/>
      <c r="N168" s="48"/>
      <c r="O168" s="48"/>
      <c r="P168" s="48"/>
      <c r="Q168" s="48"/>
      <c r="R168"/>
    </row>
    <row r="169" spans="4:18" ht="15" x14ac:dyDescent="0.25">
      <c r="E169" s="4" t="s">
        <v>53</v>
      </c>
      <c r="F169" s="48">
        <v>51729</v>
      </c>
      <c r="G169" s="48">
        <v>49773</v>
      </c>
      <c r="H169" s="48">
        <v>61403</v>
      </c>
      <c r="I169" s="48">
        <v>61720</v>
      </c>
      <c r="J169" s="48">
        <v>15874</v>
      </c>
      <c r="K169" s="48"/>
      <c r="L169" s="48"/>
      <c r="M169" s="48"/>
      <c r="N169" s="48"/>
      <c r="O169" s="48"/>
      <c r="P169" s="48"/>
      <c r="Q169" s="48"/>
      <c r="R169"/>
    </row>
    <row r="170" spans="4:18" ht="15" x14ac:dyDescent="0.25">
      <c r="E170" s="4" t="s">
        <v>54</v>
      </c>
      <c r="F170" s="48">
        <v>4120</v>
      </c>
      <c r="G170" s="48">
        <v>4890</v>
      </c>
      <c r="H170" s="48">
        <v>5993</v>
      </c>
      <c r="I170" s="48">
        <v>5906</v>
      </c>
      <c r="J170" s="48">
        <v>1349</v>
      </c>
      <c r="K170" s="48"/>
      <c r="L170" s="48"/>
      <c r="M170" s="48"/>
      <c r="N170" s="48"/>
      <c r="O170" s="48"/>
      <c r="P170" s="48"/>
      <c r="Q170" s="48"/>
      <c r="R170"/>
    </row>
    <row r="171" spans="4:18" ht="15" x14ac:dyDescent="0.25">
      <c r="E171" s="4" t="s">
        <v>55</v>
      </c>
      <c r="F171" s="48">
        <v>25027</v>
      </c>
      <c r="G171" s="48">
        <v>29154</v>
      </c>
      <c r="H171" s="48">
        <v>37634</v>
      </c>
      <c r="I171" s="48">
        <v>34840</v>
      </c>
      <c r="J171" s="48">
        <v>9998</v>
      </c>
      <c r="K171" s="48"/>
      <c r="L171" s="48"/>
      <c r="M171" s="48"/>
      <c r="N171" s="48"/>
      <c r="O171" s="48"/>
      <c r="P171" s="48"/>
      <c r="Q171" s="48"/>
      <c r="R171"/>
    </row>
    <row r="172" spans="4:18" ht="15" x14ac:dyDescent="0.25">
      <c r="E172" s="4" t="s">
        <v>56</v>
      </c>
      <c r="F172" s="48">
        <v>50369</v>
      </c>
      <c r="G172" s="48">
        <v>48210</v>
      </c>
      <c r="H172" s="48">
        <v>59630</v>
      </c>
      <c r="I172" s="48">
        <v>67558</v>
      </c>
      <c r="J172" s="48">
        <v>18170</v>
      </c>
      <c r="K172" s="48"/>
      <c r="L172" s="48"/>
      <c r="M172" s="48"/>
      <c r="N172" s="48"/>
      <c r="O172" s="48"/>
      <c r="P172" s="48"/>
      <c r="Q172" s="48"/>
      <c r="R172"/>
    </row>
    <row r="173" spans="4:18" ht="15" x14ac:dyDescent="0.25">
      <c r="E173" s="4" t="s">
        <v>57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48"/>
      <c r="Q173" s="48"/>
      <c r="R173"/>
    </row>
    <row r="174" spans="4:18" ht="15" x14ac:dyDescent="0.25">
      <c r="E174" s="4" t="s">
        <v>58</v>
      </c>
      <c r="F174" s="48">
        <v>50932</v>
      </c>
      <c r="G174" s="48">
        <v>43830</v>
      </c>
      <c r="H174" s="48">
        <v>50586</v>
      </c>
      <c r="I174" s="48">
        <v>46178</v>
      </c>
      <c r="J174" s="48">
        <v>15459</v>
      </c>
      <c r="K174" s="48"/>
      <c r="L174" s="48"/>
      <c r="M174" s="48"/>
      <c r="N174" s="48"/>
      <c r="O174" s="48"/>
      <c r="P174" s="48"/>
      <c r="Q174" s="48"/>
      <c r="R174"/>
    </row>
    <row r="175" spans="4:18" ht="15" x14ac:dyDescent="0.25">
      <c r="E175" s="4" t="s">
        <v>59</v>
      </c>
      <c r="F175" s="48">
        <v>66539</v>
      </c>
      <c r="G175" s="48">
        <v>67416</v>
      </c>
      <c r="H175" s="48">
        <v>75915</v>
      </c>
      <c r="I175" s="48">
        <v>79035</v>
      </c>
      <c r="J175" s="48">
        <v>21876</v>
      </c>
      <c r="K175" s="48"/>
      <c r="L175" s="48"/>
      <c r="M175" s="48"/>
      <c r="N175" s="48"/>
      <c r="O175" s="48"/>
      <c r="P175" s="48"/>
      <c r="Q175" s="48"/>
      <c r="R175"/>
    </row>
    <row r="176" spans="4:18" ht="15" x14ac:dyDescent="0.25">
      <c r="E176" s="4" t="s">
        <v>60</v>
      </c>
      <c r="F176" s="48">
        <v>4126</v>
      </c>
      <c r="G176" s="48">
        <v>4130</v>
      </c>
      <c r="H176" s="48">
        <v>8109</v>
      </c>
      <c r="I176" s="48">
        <v>9312</v>
      </c>
      <c r="J176" s="48">
        <v>2221</v>
      </c>
      <c r="K176" s="48"/>
      <c r="L176" s="48"/>
      <c r="M176" s="48"/>
      <c r="N176" s="48"/>
      <c r="O176" s="48"/>
      <c r="P176" s="48"/>
      <c r="Q176" s="48"/>
      <c r="R176"/>
    </row>
    <row r="177" spans="4:18" ht="15" x14ac:dyDescent="0.25">
      <c r="E177" s="4" t="s">
        <v>61</v>
      </c>
      <c r="F177" s="48">
        <v>6788</v>
      </c>
      <c r="G177" s="48">
        <v>7191</v>
      </c>
      <c r="H177" s="48">
        <v>8585</v>
      </c>
      <c r="I177" s="48">
        <v>9369</v>
      </c>
      <c r="J177" s="48">
        <v>2860</v>
      </c>
      <c r="K177" s="48"/>
      <c r="L177" s="48"/>
      <c r="M177" s="48"/>
      <c r="N177" s="48"/>
      <c r="O177" s="48"/>
      <c r="P177" s="48"/>
      <c r="Q177" s="48"/>
      <c r="R177"/>
    </row>
    <row r="178" spans="4:18" ht="15" x14ac:dyDescent="0.25">
      <c r="E178" s="4" t="s">
        <v>62</v>
      </c>
      <c r="F178" s="48">
        <v>58696</v>
      </c>
      <c r="G178" s="48">
        <v>58349</v>
      </c>
      <c r="H178" s="48">
        <v>70401</v>
      </c>
      <c r="I178" s="48">
        <v>72284</v>
      </c>
      <c r="J178" s="48">
        <v>22580</v>
      </c>
      <c r="K178" s="48"/>
      <c r="L178" s="48"/>
      <c r="M178" s="48"/>
      <c r="N178" s="48"/>
      <c r="O178" s="48"/>
      <c r="P178" s="48"/>
      <c r="Q178" s="48"/>
      <c r="R178"/>
    </row>
    <row r="179" spans="4:18" ht="15" x14ac:dyDescent="0.25">
      <c r="E179" s="4" t="s">
        <v>63</v>
      </c>
      <c r="F179" s="48">
        <v>22939</v>
      </c>
      <c r="G179" s="48">
        <v>21686</v>
      </c>
      <c r="H179" s="48">
        <v>22943</v>
      </c>
      <c r="I179" s="48">
        <v>22916</v>
      </c>
      <c r="J179" s="48">
        <v>9683</v>
      </c>
      <c r="K179" s="48"/>
      <c r="L179" s="48"/>
      <c r="M179" s="48"/>
      <c r="N179" s="48"/>
      <c r="O179" s="48"/>
      <c r="P179" s="48"/>
      <c r="Q179" s="48"/>
      <c r="R179"/>
    </row>
    <row r="180" spans="4:18" ht="15" x14ac:dyDescent="0.25">
      <c r="E180" s="4" t="s">
        <v>130</v>
      </c>
      <c r="F180" s="48">
        <v>21124</v>
      </c>
      <c r="G180" s="48">
        <v>21109</v>
      </c>
      <c r="H180" s="48">
        <v>28568</v>
      </c>
      <c r="I180" s="48">
        <v>27265</v>
      </c>
      <c r="J180" s="48">
        <v>6487</v>
      </c>
      <c r="K180" s="48"/>
      <c r="L180" s="48"/>
      <c r="M180" s="48"/>
      <c r="N180" s="48"/>
      <c r="O180" s="48"/>
      <c r="P180" s="48"/>
      <c r="Q180" s="48"/>
      <c r="R180"/>
    </row>
    <row r="181" spans="4:18" ht="15" x14ac:dyDescent="0.25">
      <c r="D181" s="52" t="s">
        <v>131</v>
      </c>
      <c r="E181" s="52"/>
      <c r="F181" s="52">
        <v>540460</v>
      </c>
      <c r="G181" s="52">
        <v>541561</v>
      </c>
      <c r="H181" s="52">
        <v>656296</v>
      </c>
      <c r="I181" s="52">
        <v>642224</v>
      </c>
      <c r="J181" s="52">
        <v>199816</v>
      </c>
      <c r="K181" s="52">
        <v>0</v>
      </c>
      <c r="L181" s="52">
        <v>0</v>
      </c>
      <c r="M181" s="52">
        <v>0</v>
      </c>
      <c r="N181" s="52">
        <v>0</v>
      </c>
      <c r="O181" s="52">
        <v>0</v>
      </c>
      <c r="P181" s="52"/>
      <c r="Q181" s="52"/>
      <c r="R181"/>
    </row>
    <row r="182" spans="4:18" ht="15" x14ac:dyDescent="0.25"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/>
    </row>
    <row r="183" spans="4:18" ht="15" x14ac:dyDescent="0.25">
      <c r="D183" s="4" t="s">
        <v>113</v>
      </c>
      <c r="E183" s="4" t="s">
        <v>163</v>
      </c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4:18" ht="15" x14ac:dyDescent="0.25">
      <c r="D184" s="4" t="s">
        <v>114</v>
      </c>
      <c r="E184" s="4" t="s">
        <v>115</v>
      </c>
      <c r="R184"/>
    </row>
    <row r="185" spans="4:18" ht="15.75" x14ac:dyDescent="0.25">
      <c r="D185" s="4" t="s">
        <v>405</v>
      </c>
      <c r="E185" s="4" t="s">
        <v>406</v>
      </c>
      <c r="F185" s="56" t="s">
        <v>132</v>
      </c>
      <c r="N185"/>
      <c r="O185"/>
      <c r="P185"/>
      <c r="Q185"/>
      <c r="R185" s="55"/>
    </row>
    <row r="186" spans="4:18" ht="15" x14ac:dyDescent="0.25">
      <c r="K186" s="44"/>
      <c r="L186" s="44"/>
      <c r="M186" s="44"/>
      <c r="N186"/>
      <c r="O186"/>
      <c r="P186"/>
      <c r="Q186"/>
    </row>
    <row r="187" spans="4:18" ht="15" x14ac:dyDescent="0.25">
      <c r="F187" s="4" t="s">
        <v>117</v>
      </c>
      <c r="R187"/>
    </row>
    <row r="188" spans="4:18" ht="15" x14ac:dyDescent="0.25">
      <c r="D188" s="4" t="s">
        <v>120</v>
      </c>
      <c r="E188" s="4" t="s">
        <v>40</v>
      </c>
      <c r="F188" s="4" t="s">
        <v>121</v>
      </c>
      <c r="G188" s="4" t="s">
        <v>122</v>
      </c>
      <c r="H188" s="4" t="s">
        <v>123</v>
      </c>
      <c r="I188" s="4" t="s">
        <v>133</v>
      </c>
      <c r="J188" s="4" t="s">
        <v>134</v>
      </c>
      <c r="K188" s="4" t="s">
        <v>135</v>
      </c>
      <c r="L188" s="4" t="s">
        <v>136</v>
      </c>
      <c r="M188" s="4" t="s">
        <v>137</v>
      </c>
      <c r="N188" s="4" t="s">
        <v>138</v>
      </c>
      <c r="O188" s="4" t="s">
        <v>139</v>
      </c>
      <c r="P188" s="4" t="s">
        <v>140</v>
      </c>
      <c r="Q188" s="4" t="s">
        <v>141</v>
      </c>
      <c r="R188"/>
    </row>
    <row r="189" spans="4:18" ht="15" x14ac:dyDescent="0.25">
      <c r="D189" s="4" t="s">
        <v>97</v>
      </c>
      <c r="E189" s="4" t="s">
        <v>46</v>
      </c>
      <c r="F189" s="48">
        <v>0</v>
      </c>
      <c r="G189" s="48">
        <v>-354</v>
      </c>
      <c r="H189" s="48">
        <v>-426</v>
      </c>
      <c r="I189" s="48">
        <v>0</v>
      </c>
      <c r="J189" s="48">
        <v>0</v>
      </c>
      <c r="K189" s="48">
        <v>0</v>
      </c>
      <c r="L189" s="48">
        <v>0</v>
      </c>
      <c r="M189" s="48">
        <v>0</v>
      </c>
      <c r="N189" s="48">
        <v>0</v>
      </c>
      <c r="O189" s="48">
        <v>0</v>
      </c>
      <c r="P189" s="48">
        <v>0</v>
      </c>
      <c r="Q189" s="48">
        <v>0</v>
      </c>
      <c r="R189"/>
    </row>
    <row r="190" spans="4:18" ht="15" x14ac:dyDescent="0.25">
      <c r="E190" s="4" t="s">
        <v>47</v>
      </c>
      <c r="F190" s="48">
        <v>109</v>
      </c>
      <c r="G190" s="48">
        <v>-99</v>
      </c>
      <c r="H190" s="48">
        <v>-270</v>
      </c>
      <c r="I190" s="48">
        <v>0</v>
      </c>
      <c r="J190" s="48">
        <v>0</v>
      </c>
      <c r="K190" s="48">
        <v>0</v>
      </c>
      <c r="L190" s="48">
        <v>0</v>
      </c>
      <c r="M190" s="48">
        <v>0</v>
      </c>
      <c r="N190" s="48">
        <v>0</v>
      </c>
      <c r="O190" s="48">
        <v>0</v>
      </c>
      <c r="P190" s="48">
        <v>0</v>
      </c>
      <c r="Q190" s="48">
        <v>0</v>
      </c>
      <c r="R190"/>
    </row>
    <row r="191" spans="4:18" ht="15" x14ac:dyDescent="0.25">
      <c r="E191" s="4" t="s">
        <v>48</v>
      </c>
      <c r="F191" s="48">
        <v>0</v>
      </c>
      <c r="G191" s="48">
        <v>0</v>
      </c>
      <c r="H191" s="48">
        <v>0</v>
      </c>
      <c r="I191" s="48">
        <v>0</v>
      </c>
      <c r="J191" s="48">
        <v>0</v>
      </c>
      <c r="K191" s="48">
        <v>0</v>
      </c>
      <c r="L191" s="48">
        <v>0</v>
      </c>
      <c r="M191" s="48">
        <v>0</v>
      </c>
      <c r="N191" s="48">
        <v>0</v>
      </c>
      <c r="O191" s="48">
        <v>0</v>
      </c>
      <c r="P191" s="48">
        <v>0</v>
      </c>
      <c r="Q191" s="48">
        <v>0</v>
      </c>
      <c r="R191"/>
    </row>
    <row r="192" spans="4:18" ht="15" x14ac:dyDescent="0.25">
      <c r="E192" s="4" t="s">
        <v>49</v>
      </c>
      <c r="F192" s="48">
        <v>0</v>
      </c>
      <c r="G192" s="48">
        <v>0</v>
      </c>
      <c r="H192" s="48">
        <v>0</v>
      </c>
      <c r="I192" s="48">
        <v>0</v>
      </c>
      <c r="J192" s="48">
        <v>0</v>
      </c>
      <c r="K192" s="48">
        <v>0</v>
      </c>
      <c r="L192" s="48">
        <v>0</v>
      </c>
      <c r="M192" s="48">
        <v>0</v>
      </c>
      <c r="N192" s="48">
        <v>0</v>
      </c>
      <c r="O192" s="48">
        <v>0</v>
      </c>
      <c r="P192" s="48">
        <v>0</v>
      </c>
      <c r="Q192" s="48">
        <v>0</v>
      </c>
      <c r="R192"/>
    </row>
    <row r="193" spans="4:18" ht="15" x14ac:dyDescent="0.25">
      <c r="E193" s="4" t="s">
        <v>50</v>
      </c>
      <c r="F193" s="48">
        <v>0</v>
      </c>
      <c r="G193" s="48">
        <v>0</v>
      </c>
      <c r="H193" s="48">
        <v>0</v>
      </c>
      <c r="I193" s="48">
        <v>0</v>
      </c>
      <c r="J193" s="48">
        <v>0</v>
      </c>
      <c r="K193" s="48">
        <v>0</v>
      </c>
      <c r="L193" s="48">
        <v>0</v>
      </c>
      <c r="M193" s="48">
        <v>0</v>
      </c>
      <c r="N193" s="48">
        <v>0</v>
      </c>
      <c r="O193" s="48">
        <v>0</v>
      </c>
      <c r="P193" s="48">
        <v>0</v>
      </c>
      <c r="Q193" s="48">
        <v>0</v>
      </c>
      <c r="R193"/>
    </row>
    <row r="194" spans="4:18" ht="15" x14ac:dyDescent="0.25">
      <c r="E194" s="4" t="s">
        <v>51</v>
      </c>
      <c r="F194" s="48">
        <v>0</v>
      </c>
      <c r="G194" s="48">
        <v>0</v>
      </c>
      <c r="H194" s="48">
        <v>0</v>
      </c>
      <c r="I194" s="48">
        <v>0</v>
      </c>
      <c r="J194" s="48">
        <v>0</v>
      </c>
      <c r="K194" s="48">
        <v>0</v>
      </c>
      <c r="L194" s="48">
        <v>0</v>
      </c>
      <c r="M194" s="48">
        <v>0</v>
      </c>
      <c r="N194" s="48">
        <v>0</v>
      </c>
      <c r="O194" s="48">
        <v>0</v>
      </c>
      <c r="P194" s="48">
        <v>0</v>
      </c>
      <c r="Q194" s="48">
        <v>0</v>
      </c>
      <c r="R194"/>
    </row>
    <row r="195" spans="4:18" ht="15" x14ac:dyDescent="0.25">
      <c r="E195" s="4" t="s">
        <v>52</v>
      </c>
      <c r="F195" s="48">
        <v>0</v>
      </c>
      <c r="G195" s="48">
        <v>0</v>
      </c>
      <c r="H195" s="48">
        <v>0</v>
      </c>
      <c r="I195" s="48">
        <v>0</v>
      </c>
      <c r="J195" s="48">
        <v>0</v>
      </c>
      <c r="K195" s="48">
        <v>0</v>
      </c>
      <c r="L195" s="48">
        <v>0</v>
      </c>
      <c r="M195" s="48">
        <v>0</v>
      </c>
      <c r="N195" s="48">
        <v>0</v>
      </c>
      <c r="O195" s="48">
        <v>0</v>
      </c>
      <c r="P195" s="48">
        <v>0</v>
      </c>
      <c r="Q195" s="48">
        <v>0</v>
      </c>
      <c r="R195"/>
    </row>
    <row r="196" spans="4:18" ht="15" x14ac:dyDescent="0.25">
      <c r="E196" s="4" t="s">
        <v>53</v>
      </c>
      <c r="F196" s="48">
        <v>0</v>
      </c>
      <c r="G196" s="48">
        <v>0</v>
      </c>
      <c r="H196" s="48">
        <v>0</v>
      </c>
      <c r="I196" s="48">
        <v>0</v>
      </c>
      <c r="J196" s="48">
        <v>0</v>
      </c>
      <c r="K196" s="48">
        <v>0</v>
      </c>
      <c r="L196" s="48">
        <v>0</v>
      </c>
      <c r="M196" s="48">
        <v>0</v>
      </c>
      <c r="N196" s="48">
        <v>0</v>
      </c>
      <c r="O196" s="48">
        <v>0</v>
      </c>
      <c r="P196" s="48">
        <v>0</v>
      </c>
      <c r="Q196" s="48">
        <v>0</v>
      </c>
      <c r="R196"/>
    </row>
    <row r="197" spans="4:18" ht="15" x14ac:dyDescent="0.25">
      <c r="E197" s="4" t="s">
        <v>54</v>
      </c>
      <c r="F197" s="48">
        <v>0</v>
      </c>
      <c r="G197" s="48">
        <v>0</v>
      </c>
      <c r="H197" s="48">
        <v>0</v>
      </c>
      <c r="I197" s="48">
        <v>0</v>
      </c>
      <c r="J197" s="48">
        <v>0</v>
      </c>
      <c r="K197" s="48">
        <v>0</v>
      </c>
      <c r="L197" s="48">
        <v>0</v>
      </c>
      <c r="M197" s="48">
        <v>0</v>
      </c>
      <c r="N197" s="48">
        <v>0</v>
      </c>
      <c r="O197" s="48">
        <v>0</v>
      </c>
      <c r="P197" s="48">
        <v>0</v>
      </c>
      <c r="Q197" s="48">
        <v>0</v>
      </c>
      <c r="R197"/>
    </row>
    <row r="198" spans="4:18" ht="15" x14ac:dyDescent="0.25">
      <c r="E198" s="4" t="s">
        <v>55</v>
      </c>
      <c r="F198" s="48">
        <v>0</v>
      </c>
      <c r="G198" s="48">
        <v>0</v>
      </c>
      <c r="H198" s="48">
        <v>0</v>
      </c>
      <c r="I198" s="48">
        <v>0</v>
      </c>
      <c r="J198" s="48">
        <v>0</v>
      </c>
      <c r="K198" s="48">
        <v>0</v>
      </c>
      <c r="L198" s="48">
        <v>0</v>
      </c>
      <c r="M198" s="48">
        <v>0</v>
      </c>
      <c r="N198" s="48">
        <v>0</v>
      </c>
      <c r="O198" s="48">
        <v>0</v>
      </c>
      <c r="P198" s="48">
        <v>0</v>
      </c>
      <c r="Q198" s="48">
        <v>0</v>
      </c>
      <c r="R198"/>
    </row>
    <row r="199" spans="4:18" ht="15" x14ac:dyDescent="0.25">
      <c r="E199" s="4" t="s">
        <v>56</v>
      </c>
      <c r="F199" s="48">
        <v>0</v>
      </c>
      <c r="G199" s="48">
        <v>579</v>
      </c>
      <c r="H199" s="48">
        <v>0</v>
      </c>
      <c r="I199" s="48">
        <v>0</v>
      </c>
      <c r="J199" s="48">
        <v>0</v>
      </c>
      <c r="K199" s="48">
        <v>0</v>
      </c>
      <c r="L199" s="48">
        <v>0</v>
      </c>
      <c r="M199" s="48">
        <v>0</v>
      </c>
      <c r="N199" s="48">
        <v>0</v>
      </c>
      <c r="O199" s="48">
        <v>0</v>
      </c>
      <c r="P199" s="48">
        <v>0</v>
      </c>
      <c r="Q199" s="48">
        <v>0</v>
      </c>
      <c r="R199"/>
    </row>
    <row r="200" spans="4:18" ht="15" x14ac:dyDescent="0.25">
      <c r="E200" s="4" t="s">
        <v>57</v>
      </c>
      <c r="F200" s="48">
        <v>0</v>
      </c>
      <c r="G200" s="48">
        <v>0</v>
      </c>
      <c r="H200" s="48">
        <v>0</v>
      </c>
      <c r="I200" s="48">
        <v>0</v>
      </c>
      <c r="J200" s="48">
        <v>0</v>
      </c>
      <c r="K200" s="48">
        <v>0</v>
      </c>
      <c r="L200" s="48">
        <v>0</v>
      </c>
      <c r="M200" s="48">
        <v>0</v>
      </c>
      <c r="N200" s="48">
        <v>0</v>
      </c>
      <c r="O200" s="48">
        <v>0</v>
      </c>
      <c r="P200" s="48">
        <v>0</v>
      </c>
      <c r="Q200" s="48">
        <v>0</v>
      </c>
      <c r="R200"/>
    </row>
    <row r="201" spans="4:18" ht="15" x14ac:dyDescent="0.25">
      <c r="E201" s="4" t="s">
        <v>58</v>
      </c>
      <c r="F201" s="48">
        <v>0</v>
      </c>
      <c r="G201" s="48">
        <v>0</v>
      </c>
      <c r="H201" s="48">
        <v>0</v>
      </c>
      <c r="I201" s="48">
        <v>0</v>
      </c>
      <c r="J201" s="48">
        <v>0</v>
      </c>
      <c r="K201" s="48">
        <v>0</v>
      </c>
      <c r="L201" s="48">
        <v>0</v>
      </c>
      <c r="M201" s="48">
        <v>0</v>
      </c>
      <c r="N201" s="48">
        <v>0</v>
      </c>
      <c r="O201" s="48">
        <v>0</v>
      </c>
      <c r="P201" s="48">
        <v>0</v>
      </c>
      <c r="Q201" s="48">
        <v>0</v>
      </c>
      <c r="R201"/>
    </row>
    <row r="202" spans="4:18" ht="15" x14ac:dyDescent="0.25">
      <c r="E202" s="4" t="s">
        <v>59</v>
      </c>
      <c r="F202" s="48">
        <v>0</v>
      </c>
      <c r="G202" s="48">
        <v>0</v>
      </c>
      <c r="H202" s="48">
        <v>0</v>
      </c>
      <c r="I202" s="48">
        <v>0</v>
      </c>
      <c r="J202" s="48">
        <v>0</v>
      </c>
      <c r="K202" s="48">
        <v>0</v>
      </c>
      <c r="L202" s="48">
        <v>0</v>
      </c>
      <c r="M202" s="48">
        <v>0</v>
      </c>
      <c r="N202" s="48">
        <v>0</v>
      </c>
      <c r="O202" s="48">
        <v>0</v>
      </c>
      <c r="P202" s="48">
        <v>0</v>
      </c>
      <c r="Q202" s="48">
        <v>0</v>
      </c>
      <c r="R202"/>
    </row>
    <row r="203" spans="4:18" ht="15" x14ac:dyDescent="0.25">
      <c r="E203" s="4" t="s">
        <v>60</v>
      </c>
      <c r="F203" s="48">
        <v>0</v>
      </c>
      <c r="G203" s="48">
        <v>0</v>
      </c>
      <c r="H203" s="48">
        <v>0</v>
      </c>
      <c r="I203" s="48">
        <v>0</v>
      </c>
      <c r="J203" s="48">
        <v>0</v>
      </c>
      <c r="K203" s="48">
        <v>0</v>
      </c>
      <c r="L203" s="48">
        <v>0</v>
      </c>
      <c r="M203" s="48">
        <v>0</v>
      </c>
      <c r="N203" s="48">
        <v>0</v>
      </c>
      <c r="O203" s="48">
        <v>0</v>
      </c>
      <c r="P203" s="48">
        <v>0</v>
      </c>
      <c r="Q203" s="48">
        <v>0</v>
      </c>
      <c r="R203"/>
    </row>
    <row r="204" spans="4:18" ht="15" x14ac:dyDescent="0.25">
      <c r="E204" s="4" t="s">
        <v>61</v>
      </c>
      <c r="F204" s="48">
        <v>0</v>
      </c>
      <c r="G204" s="48">
        <v>0</v>
      </c>
      <c r="H204" s="48">
        <v>0</v>
      </c>
      <c r="I204" s="48">
        <v>0</v>
      </c>
      <c r="J204" s="48">
        <v>0</v>
      </c>
      <c r="K204" s="48">
        <v>0</v>
      </c>
      <c r="L204" s="48">
        <v>0</v>
      </c>
      <c r="M204" s="48">
        <v>0</v>
      </c>
      <c r="N204" s="48">
        <v>0</v>
      </c>
      <c r="O204" s="48">
        <v>0</v>
      </c>
      <c r="P204" s="48">
        <v>0</v>
      </c>
      <c r="Q204" s="48">
        <v>0</v>
      </c>
      <c r="R204"/>
    </row>
    <row r="205" spans="4:18" ht="15" x14ac:dyDescent="0.25">
      <c r="E205" s="4" t="s">
        <v>62</v>
      </c>
      <c r="F205" s="48">
        <v>0</v>
      </c>
      <c r="G205" s="48">
        <v>0</v>
      </c>
      <c r="H205" s="48">
        <v>0</v>
      </c>
      <c r="I205" s="48">
        <v>0</v>
      </c>
      <c r="J205" s="48">
        <v>0</v>
      </c>
      <c r="K205" s="48">
        <v>0</v>
      </c>
      <c r="L205" s="48">
        <v>0</v>
      </c>
      <c r="M205" s="48">
        <v>0</v>
      </c>
      <c r="N205" s="48">
        <v>0</v>
      </c>
      <c r="O205" s="48">
        <v>0</v>
      </c>
      <c r="P205" s="48">
        <v>0</v>
      </c>
      <c r="Q205" s="48">
        <v>0</v>
      </c>
      <c r="R205"/>
    </row>
    <row r="206" spans="4:18" ht="15" x14ac:dyDescent="0.25">
      <c r="E206" s="4" t="s">
        <v>63</v>
      </c>
      <c r="F206" s="48">
        <v>0</v>
      </c>
      <c r="G206" s="48">
        <v>0</v>
      </c>
      <c r="H206" s="48">
        <v>0</v>
      </c>
      <c r="I206" s="48">
        <v>0</v>
      </c>
      <c r="J206" s="48">
        <v>0</v>
      </c>
      <c r="K206" s="48">
        <v>0</v>
      </c>
      <c r="L206" s="48">
        <v>0</v>
      </c>
      <c r="M206" s="48">
        <v>0</v>
      </c>
      <c r="N206" s="48">
        <v>0</v>
      </c>
      <c r="O206" s="48">
        <v>0</v>
      </c>
      <c r="P206" s="48">
        <v>0</v>
      </c>
      <c r="Q206" s="48">
        <v>0</v>
      </c>
      <c r="R206"/>
    </row>
    <row r="207" spans="4:18" x14ac:dyDescent="0.2">
      <c r="E207" s="4" t="s">
        <v>130</v>
      </c>
      <c r="F207" s="48">
        <v>0</v>
      </c>
      <c r="G207" s="48">
        <v>81</v>
      </c>
      <c r="H207" s="48">
        <v>0</v>
      </c>
      <c r="I207" s="48">
        <v>0</v>
      </c>
      <c r="J207" s="48">
        <v>0</v>
      </c>
      <c r="K207" s="48">
        <v>0</v>
      </c>
      <c r="L207" s="48">
        <v>0</v>
      </c>
      <c r="M207" s="48">
        <v>0</v>
      </c>
      <c r="N207" s="48">
        <v>0</v>
      </c>
      <c r="O207" s="48">
        <v>0</v>
      </c>
      <c r="P207" s="48">
        <v>0</v>
      </c>
      <c r="Q207" s="48">
        <v>0</v>
      </c>
      <c r="R207" s="55"/>
    </row>
    <row r="208" spans="4:18" x14ac:dyDescent="0.2">
      <c r="D208" s="52" t="s">
        <v>131</v>
      </c>
      <c r="E208" s="52"/>
      <c r="F208" s="52">
        <v>109</v>
      </c>
      <c r="G208" s="52">
        <v>207</v>
      </c>
      <c r="H208" s="52">
        <v>-696</v>
      </c>
      <c r="I208" s="52">
        <v>0</v>
      </c>
      <c r="J208" s="52">
        <v>0</v>
      </c>
      <c r="K208" s="52">
        <v>0</v>
      </c>
      <c r="L208" s="52">
        <v>0</v>
      </c>
      <c r="M208" s="52">
        <v>0</v>
      </c>
      <c r="N208" s="52">
        <v>0</v>
      </c>
      <c r="O208" s="52">
        <v>0</v>
      </c>
      <c r="P208" s="52">
        <v>0</v>
      </c>
      <c r="Q208" s="52">
        <v>0</v>
      </c>
      <c r="R208" s="55"/>
    </row>
    <row r="209" spans="2:20" ht="15" x14ac:dyDescent="0.25">
      <c r="D209"/>
      <c r="E209"/>
      <c r="F209"/>
      <c r="G209"/>
      <c r="H209"/>
      <c r="I209"/>
      <c r="J209"/>
      <c r="K209"/>
      <c r="L209"/>
      <c r="M209"/>
      <c r="N209" s="7"/>
      <c r="O209" s="7"/>
      <c r="P209" s="7"/>
      <c r="Q209" s="7"/>
      <c r="R209" s="55"/>
    </row>
    <row r="210" spans="2:20" ht="15" x14ac:dyDescent="0.25">
      <c r="D210"/>
      <c r="E210"/>
      <c r="F210"/>
      <c r="G210"/>
      <c r="H210"/>
      <c r="I210"/>
      <c r="J210"/>
      <c r="K210"/>
      <c r="L210"/>
      <c r="M210"/>
      <c r="N210" s="7"/>
      <c r="O210" s="7"/>
      <c r="P210" s="7"/>
      <c r="Q210" s="7"/>
      <c r="R210" s="55"/>
    </row>
    <row r="211" spans="2:20" ht="15" x14ac:dyDescent="0.25">
      <c r="D211"/>
      <c r="E211"/>
      <c r="F211"/>
      <c r="G211"/>
      <c r="H211"/>
      <c r="I211"/>
      <c r="J211"/>
      <c r="K211"/>
      <c r="L211"/>
      <c r="M211"/>
      <c r="N211" s="7"/>
      <c r="O211" s="7"/>
      <c r="P211" s="7"/>
      <c r="Q211" s="7"/>
      <c r="R211" s="55"/>
    </row>
    <row r="212" spans="2:20" ht="15" x14ac:dyDescent="0.25">
      <c r="D212"/>
      <c r="E212"/>
      <c r="F212"/>
      <c r="G212"/>
      <c r="H212"/>
      <c r="I212"/>
      <c r="J212"/>
      <c r="K212"/>
      <c r="L212"/>
      <c r="M212"/>
      <c r="N212" s="7"/>
      <c r="O212" s="7"/>
      <c r="P212" s="7"/>
      <c r="Q212" s="7"/>
      <c r="R212" s="55"/>
    </row>
    <row r="213" spans="2:20" ht="15" x14ac:dyDescent="0.25">
      <c r="D213"/>
      <c r="E213"/>
      <c r="F213"/>
      <c r="G213"/>
      <c r="H213"/>
      <c r="I213"/>
      <c r="J213"/>
      <c r="K213"/>
      <c r="L213"/>
      <c r="M213"/>
      <c r="N213" s="7"/>
      <c r="O213" s="7"/>
      <c r="P213" s="7"/>
      <c r="Q213" s="7"/>
      <c r="R213" s="55"/>
    </row>
    <row r="214" spans="2:20" x14ac:dyDescent="0.2">
      <c r="D214" s="4" t="s">
        <v>113</v>
      </c>
      <c r="E214" s="4" t="s">
        <v>163</v>
      </c>
      <c r="O214" s="7"/>
      <c r="P214" s="7"/>
      <c r="Q214" s="7"/>
      <c r="R214" s="55"/>
    </row>
    <row r="215" spans="2:20" x14ac:dyDescent="0.2">
      <c r="D215" s="4" t="s">
        <v>114</v>
      </c>
      <c r="E215" s="4" t="s">
        <v>115</v>
      </c>
      <c r="O215" s="7"/>
      <c r="P215" s="7"/>
      <c r="Q215" s="7"/>
      <c r="R215" s="55"/>
    </row>
    <row r="216" spans="2:20" ht="15.75" x14ac:dyDescent="0.25">
      <c r="D216" s="4" t="s">
        <v>405</v>
      </c>
      <c r="E216" s="4" t="s">
        <v>30</v>
      </c>
      <c r="N216" s="42" t="s">
        <v>116</v>
      </c>
    </row>
    <row r="217" spans="2:20" x14ac:dyDescent="0.2">
      <c r="K217" s="44"/>
      <c r="L217" s="44"/>
      <c r="M217" s="44"/>
      <c r="N217" s="44"/>
      <c r="O217" s="44"/>
      <c r="P217" s="44"/>
      <c r="Q217" s="44"/>
      <c r="R217" s="45" t="s">
        <v>168</v>
      </c>
      <c r="S217" s="46" t="s">
        <v>168</v>
      </c>
      <c r="T217" s="46" t="s">
        <v>168</v>
      </c>
    </row>
    <row r="218" spans="2:20" ht="15" x14ac:dyDescent="0.25">
      <c r="F218" s="4" t="s">
        <v>117</v>
      </c>
      <c r="J218"/>
      <c r="K218"/>
      <c r="L218"/>
      <c r="M218"/>
      <c r="N218"/>
      <c r="O218" s="5"/>
      <c r="P218" s="5"/>
      <c r="Q218" s="5"/>
      <c r="R218" s="45" t="s">
        <v>118</v>
      </c>
      <c r="S218" s="46" t="s">
        <v>119</v>
      </c>
      <c r="T218" s="46" t="s">
        <v>119</v>
      </c>
    </row>
    <row r="219" spans="2:20" x14ac:dyDescent="0.2">
      <c r="D219" s="4" t="s">
        <v>120</v>
      </c>
      <c r="E219" s="4" t="s">
        <v>40</v>
      </c>
      <c r="F219" s="4" t="s">
        <v>121</v>
      </c>
      <c r="G219" s="4" t="s">
        <v>122</v>
      </c>
      <c r="H219" s="4" t="s">
        <v>123</v>
      </c>
      <c r="I219" s="4" t="s">
        <v>124</v>
      </c>
      <c r="J219" s="5" t="s">
        <v>102</v>
      </c>
      <c r="K219" s="5" t="s">
        <v>103</v>
      </c>
      <c r="L219" s="5" t="s">
        <v>104</v>
      </c>
      <c r="M219" s="5" t="s">
        <v>105</v>
      </c>
      <c r="N219" s="5" t="s">
        <v>106</v>
      </c>
      <c r="O219" s="5" t="s">
        <v>107</v>
      </c>
      <c r="P219" s="5" t="s">
        <v>108</v>
      </c>
      <c r="Q219" s="5" t="s">
        <v>109</v>
      </c>
      <c r="R219" s="45" t="s">
        <v>127</v>
      </c>
      <c r="S219" s="46" t="s">
        <v>10</v>
      </c>
      <c r="T219" s="46" t="s">
        <v>128</v>
      </c>
    </row>
    <row r="220" spans="2:20" x14ac:dyDescent="0.2">
      <c r="B220" s="33" t="s">
        <v>46</v>
      </c>
      <c r="C220" s="33" t="s">
        <v>7</v>
      </c>
      <c r="D220" s="4" t="s">
        <v>97</v>
      </c>
      <c r="E220" s="4" t="s">
        <v>46</v>
      </c>
      <c r="F220" s="48">
        <v>44933</v>
      </c>
      <c r="G220" s="48">
        <v>47235</v>
      </c>
      <c r="H220" s="48">
        <v>50675</v>
      </c>
      <c r="I220" s="48">
        <v>45896</v>
      </c>
      <c r="J220" s="49">
        <v>51411.040509786071</v>
      </c>
      <c r="K220" s="49">
        <v>51411.040509786071</v>
      </c>
      <c r="L220" s="49">
        <v>51411.040509786071</v>
      </c>
      <c r="M220" s="49">
        <v>51411.040509786071</v>
      </c>
      <c r="N220" s="49">
        <v>51411.040509786071</v>
      </c>
      <c r="O220" s="49">
        <v>51411.040509786071</v>
      </c>
      <c r="P220" s="49">
        <v>51411.040509786071</v>
      </c>
      <c r="Q220" s="49">
        <v>51411.040509786071</v>
      </c>
      <c r="R220" s="50">
        <v>600000</v>
      </c>
      <c r="S220" s="51">
        <v>631000</v>
      </c>
      <c r="T220" s="51">
        <v>52583.333333333336</v>
      </c>
    </row>
    <row r="221" spans="2:20" x14ac:dyDescent="0.2">
      <c r="B221" s="33" t="s">
        <v>47</v>
      </c>
      <c r="C221" s="33" t="s">
        <v>7</v>
      </c>
      <c r="E221" s="4" t="s">
        <v>47</v>
      </c>
      <c r="F221" s="48">
        <v>62896</v>
      </c>
      <c r="G221" s="48">
        <v>63036</v>
      </c>
      <c r="H221" s="48">
        <v>84693</v>
      </c>
      <c r="I221" s="48">
        <v>76012</v>
      </c>
      <c r="J221" s="49">
        <v>85145.895311788816</v>
      </c>
      <c r="K221" s="49">
        <v>85145.895311788816</v>
      </c>
      <c r="L221" s="49">
        <v>85145.895311788816</v>
      </c>
      <c r="M221" s="49">
        <v>85145.895311788816</v>
      </c>
      <c r="N221" s="49">
        <v>85145.895311788816</v>
      </c>
      <c r="O221" s="49">
        <v>85145.895311788816</v>
      </c>
      <c r="P221" s="49">
        <v>85145.895311788816</v>
      </c>
      <c r="Q221" s="49">
        <v>85145.895311788816</v>
      </c>
      <c r="R221" s="50">
        <v>968000</v>
      </c>
      <c r="S221" s="51">
        <v>938000</v>
      </c>
      <c r="T221" s="51">
        <v>78166.666666666672</v>
      </c>
    </row>
    <row r="222" spans="2:20" x14ac:dyDescent="0.2">
      <c r="B222" s="33" t="s">
        <v>48</v>
      </c>
      <c r="C222" s="33" t="s">
        <v>7</v>
      </c>
      <c r="E222" s="4" t="s">
        <v>48</v>
      </c>
      <c r="F222" s="48">
        <v>0</v>
      </c>
      <c r="G222" s="48">
        <v>0</v>
      </c>
      <c r="H222" s="48">
        <v>0</v>
      </c>
      <c r="I222" s="48">
        <v>0</v>
      </c>
      <c r="J222" s="49">
        <v>0</v>
      </c>
      <c r="K222" s="49">
        <v>0</v>
      </c>
      <c r="L222" s="49">
        <v>0</v>
      </c>
      <c r="M222" s="49">
        <v>0</v>
      </c>
      <c r="N222" s="49">
        <v>0</v>
      </c>
      <c r="O222" s="49">
        <v>0</v>
      </c>
      <c r="P222" s="49">
        <v>0</v>
      </c>
      <c r="Q222" s="49">
        <v>0</v>
      </c>
      <c r="R222" s="50">
        <v>0</v>
      </c>
      <c r="S222" s="51">
        <v>0</v>
      </c>
      <c r="T222" s="51">
        <v>0</v>
      </c>
    </row>
    <row r="223" spans="2:20" x14ac:dyDescent="0.2">
      <c r="B223" s="33" t="s">
        <v>49</v>
      </c>
      <c r="C223" s="33" t="s">
        <v>7</v>
      </c>
      <c r="E223" s="4" t="s">
        <v>49</v>
      </c>
      <c r="F223" s="48">
        <v>6280</v>
      </c>
      <c r="G223" s="48">
        <v>7347</v>
      </c>
      <c r="H223" s="48">
        <v>8865</v>
      </c>
      <c r="I223" s="48">
        <v>6902</v>
      </c>
      <c r="J223" s="49">
        <v>7731.3709604005471</v>
      </c>
      <c r="K223" s="49">
        <v>7731.3709604005471</v>
      </c>
      <c r="L223" s="49">
        <v>7731.3709604005471</v>
      </c>
      <c r="M223" s="49">
        <v>7731.3709604005471</v>
      </c>
      <c r="N223" s="49">
        <v>7731.3709604005471</v>
      </c>
      <c r="O223" s="49">
        <v>7731.3709604005471</v>
      </c>
      <c r="P223" s="49">
        <v>7731.3709604005471</v>
      </c>
      <c r="Q223" s="49">
        <v>7731.3709604005471</v>
      </c>
      <c r="R223" s="50">
        <v>91000</v>
      </c>
      <c r="S223" s="51">
        <v>124000</v>
      </c>
      <c r="T223" s="51">
        <v>10333.333333333334</v>
      </c>
    </row>
    <row r="224" spans="2:20" x14ac:dyDescent="0.2">
      <c r="B224" s="33" t="s">
        <v>50</v>
      </c>
      <c r="C224" s="33" t="s">
        <v>7</v>
      </c>
      <c r="E224" s="4" t="s">
        <v>50</v>
      </c>
      <c r="F224" s="48">
        <v>25706</v>
      </c>
      <c r="G224" s="48">
        <v>29382</v>
      </c>
      <c r="H224" s="48">
        <v>34824</v>
      </c>
      <c r="I224" s="48">
        <v>28890</v>
      </c>
      <c r="J224" s="49">
        <v>32361.533909877104</v>
      </c>
      <c r="K224" s="49">
        <v>32361.533909877104</v>
      </c>
      <c r="L224" s="49">
        <v>32361.533909877104</v>
      </c>
      <c r="M224" s="49">
        <v>32361.533909877104</v>
      </c>
      <c r="N224" s="49">
        <v>32361.533909877104</v>
      </c>
      <c r="O224" s="49">
        <v>32361.533909877104</v>
      </c>
      <c r="P224" s="49">
        <v>32361.533909877104</v>
      </c>
      <c r="Q224" s="49">
        <v>32361.533909877104</v>
      </c>
      <c r="R224" s="50">
        <v>378000</v>
      </c>
      <c r="S224" s="51">
        <v>498000</v>
      </c>
      <c r="T224" s="51">
        <v>41500</v>
      </c>
    </row>
    <row r="225" spans="2:20" x14ac:dyDescent="0.2">
      <c r="B225" s="33" t="s">
        <v>51</v>
      </c>
      <c r="C225" s="33" t="s">
        <v>7</v>
      </c>
      <c r="E225" s="4" t="s">
        <v>51</v>
      </c>
      <c r="F225" s="48">
        <v>18515</v>
      </c>
      <c r="G225" s="48">
        <v>19108</v>
      </c>
      <c r="H225" s="48">
        <v>22839</v>
      </c>
      <c r="I225" s="48">
        <v>22457</v>
      </c>
      <c r="J225" s="49">
        <v>25155.519799726895</v>
      </c>
      <c r="K225" s="49">
        <v>25155.519799726895</v>
      </c>
      <c r="L225" s="49">
        <v>25155.519799726895</v>
      </c>
      <c r="M225" s="49">
        <v>25155.519799726895</v>
      </c>
      <c r="N225" s="49">
        <v>25155.519799726895</v>
      </c>
      <c r="O225" s="49">
        <v>25155.519799726895</v>
      </c>
      <c r="P225" s="49">
        <v>25155.519799726895</v>
      </c>
      <c r="Q225" s="49">
        <v>25155.519799726895</v>
      </c>
      <c r="R225" s="50">
        <v>284000</v>
      </c>
      <c r="S225" s="51">
        <v>260000</v>
      </c>
      <c r="T225" s="51">
        <v>21666.666666666668</v>
      </c>
    </row>
    <row r="226" spans="2:20" x14ac:dyDescent="0.2">
      <c r="B226" s="33" t="s">
        <v>52</v>
      </c>
      <c r="C226" s="33" t="s">
        <v>7</v>
      </c>
      <c r="E226" s="4" t="s">
        <v>52</v>
      </c>
      <c r="F226" s="48">
        <v>19850</v>
      </c>
      <c r="G226" s="48">
        <v>19262</v>
      </c>
      <c r="H226" s="48">
        <v>23937</v>
      </c>
      <c r="I226" s="48">
        <v>25684</v>
      </c>
      <c r="J226" s="49">
        <v>28770.288575329996</v>
      </c>
      <c r="K226" s="49">
        <v>28770.288575329996</v>
      </c>
      <c r="L226" s="49">
        <v>28770.288575329996</v>
      </c>
      <c r="M226" s="49">
        <v>28770.288575329996</v>
      </c>
      <c r="N226" s="49">
        <v>28770.288575329996</v>
      </c>
      <c r="O226" s="49">
        <v>28770.288575329996</v>
      </c>
      <c r="P226" s="49">
        <v>28770.288575329996</v>
      </c>
      <c r="Q226" s="49">
        <v>28770.288575329996</v>
      </c>
      <c r="R226" s="50">
        <v>319000</v>
      </c>
      <c r="S226" s="51">
        <v>312000</v>
      </c>
      <c r="T226" s="51">
        <v>26000</v>
      </c>
    </row>
    <row r="227" spans="2:20" x14ac:dyDescent="0.2">
      <c r="B227" s="33" t="s">
        <v>53</v>
      </c>
      <c r="C227" s="33" t="s">
        <v>7</v>
      </c>
      <c r="E227" s="4" t="s">
        <v>53</v>
      </c>
      <c r="F227" s="48">
        <v>51729</v>
      </c>
      <c r="G227" s="48">
        <v>49773</v>
      </c>
      <c r="H227" s="48">
        <v>61403</v>
      </c>
      <c r="I227" s="48">
        <v>61720</v>
      </c>
      <c r="J227" s="49">
        <v>69136.513427401005</v>
      </c>
      <c r="K227" s="49">
        <v>69136.513427401005</v>
      </c>
      <c r="L227" s="49">
        <v>69136.513427401005</v>
      </c>
      <c r="M227" s="49">
        <v>69136.513427401005</v>
      </c>
      <c r="N227" s="49">
        <v>69136.513427401005</v>
      </c>
      <c r="O227" s="49">
        <v>69136.513427401005</v>
      </c>
      <c r="P227" s="49">
        <v>69136.513427401005</v>
      </c>
      <c r="Q227" s="49">
        <v>69136.513427401005</v>
      </c>
      <c r="R227" s="50">
        <v>778000</v>
      </c>
      <c r="S227" s="51">
        <v>1063000</v>
      </c>
      <c r="T227" s="51">
        <v>88583.333333333328</v>
      </c>
    </row>
    <row r="228" spans="2:20" x14ac:dyDescent="0.2">
      <c r="B228" s="33" t="s">
        <v>54</v>
      </c>
      <c r="C228" s="33" t="s">
        <v>7</v>
      </c>
      <c r="E228" s="4" t="s">
        <v>54</v>
      </c>
      <c r="F228" s="48">
        <v>4120</v>
      </c>
      <c r="G228" s="48">
        <v>4890</v>
      </c>
      <c r="H228" s="48">
        <v>5993</v>
      </c>
      <c r="I228" s="48">
        <v>5906</v>
      </c>
      <c r="J228" s="49">
        <v>6615.6877560309504</v>
      </c>
      <c r="K228" s="49">
        <v>6615.6877560309504</v>
      </c>
      <c r="L228" s="49">
        <v>6615.6877560309504</v>
      </c>
      <c r="M228" s="49">
        <v>6615.6877560309504</v>
      </c>
      <c r="N228" s="49">
        <v>6615.6877560309504</v>
      </c>
      <c r="O228" s="49">
        <v>6615.6877560309504</v>
      </c>
      <c r="P228" s="49">
        <v>6615.6877560309504</v>
      </c>
      <c r="Q228" s="49">
        <v>6615.6877560309504</v>
      </c>
      <c r="R228" s="50">
        <v>74000</v>
      </c>
      <c r="S228" s="51">
        <v>120000</v>
      </c>
      <c r="T228" s="51">
        <v>10000</v>
      </c>
    </row>
    <row r="229" spans="2:20" x14ac:dyDescent="0.2">
      <c r="B229" s="33" t="s">
        <v>55</v>
      </c>
      <c r="C229" s="33" t="s">
        <v>7</v>
      </c>
      <c r="E229" s="4" t="s">
        <v>55</v>
      </c>
      <c r="F229" s="48">
        <v>25027</v>
      </c>
      <c r="G229" s="48">
        <v>29154</v>
      </c>
      <c r="H229" s="48">
        <v>37634</v>
      </c>
      <c r="I229" s="48">
        <v>34840</v>
      </c>
      <c r="J229" s="49">
        <v>39026.508875739637</v>
      </c>
      <c r="K229" s="49">
        <v>39026.508875739637</v>
      </c>
      <c r="L229" s="49">
        <v>39026.508875739637</v>
      </c>
      <c r="M229" s="49">
        <v>39026.508875739637</v>
      </c>
      <c r="N229" s="49">
        <v>39026.508875739637</v>
      </c>
      <c r="O229" s="49">
        <v>39026.508875739637</v>
      </c>
      <c r="P229" s="49">
        <v>39026.508875739637</v>
      </c>
      <c r="Q229" s="49">
        <v>39026.508875739637</v>
      </c>
      <c r="R229" s="50">
        <v>439000</v>
      </c>
      <c r="S229" s="51">
        <v>307000</v>
      </c>
      <c r="T229" s="51">
        <v>25583.333333333332</v>
      </c>
    </row>
    <row r="230" spans="2:20" x14ac:dyDescent="0.2">
      <c r="B230" s="33" t="s">
        <v>56</v>
      </c>
      <c r="C230" s="33" t="s">
        <v>7</v>
      </c>
      <c r="E230" s="4" t="s">
        <v>56</v>
      </c>
      <c r="F230" s="48">
        <v>50369</v>
      </c>
      <c r="G230" s="48">
        <v>48789</v>
      </c>
      <c r="H230" s="48">
        <v>59630</v>
      </c>
      <c r="I230" s="48">
        <v>67558</v>
      </c>
      <c r="J230" s="49">
        <v>75676.03004096495</v>
      </c>
      <c r="K230" s="49">
        <v>75676.03004096495</v>
      </c>
      <c r="L230" s="49">
        <v>75676.03004096495</v>
      </c>
      <c r="M230" s="49">
        <v>75676.03004096495</v>
      </c>
      <c r="N230" s="49">
        <v>75676.03004096495</v>
      </c>
      <c r="O230" s="49">
        <v>75676.03004096495</v>
      </c>
      <c r="P230" s="49">
        <v>75676.03004096495</v>
      </c>
      <c r="Q230" s="49">
        <v>75676.03004096495</v>
      </c>
      <c r="R230" s="50">
        <v>832000</v>
      </c>
      <c r="S230" s="51">
        <v>887000</v>
      </c>
      <c r="T230" s="51">
        <v>73916.666666666672</v>
      </c>
    </row>
    <row r="231" spans="2:20" x14ac:dyDescent="0.2">
      <c r="B231" s="33" t="s">
        <v>57</v>
      </c>
      <c r="C231" s="33" t="s">
        <v>7</v>
      </c>
      <c r="E231" s="4" t="s">
        <v>57</v>
      </c>
      <c r="F231" s="48">
        <v>0</v>
      </c>
      <c r="G231" s="48">
        <v>0</v>
      </c>
      <c r="H231" s="48">
        <v>0</v>
      </c>
      <c r="I231" s="48">
        <v>0</v>
      </c>
      <c r="J231" s="49">
        <v>0</v>
      </c>
      <c r="K231" s="49">
        <v>0</v>
      </c>
      <c r="L231" s="49">
        <v>0</v>
      </c>
      <c r="M231" s="49">
        <v>0</v>
      </c>
      <c r="N231" s="49">
        <v>0</v>
      </c>
      <c r="O231" s="49">
        <v>0</v>
      </c>
      <c r="P231" s="49">
        <v>0</v>
      </c>
      <c r="Q231" s="49">
        <v>0</v>
      </c>
      <c r="R231" s="50">
        <v>0</v>
      </c>
      <c r="S231" s="51">
        <v>0</v>
      </c>
      <c r="T231" s="51">
        <v>0</v>
      </c>
    </row>
    <row r="232" spans="2:20" x14ac:dyDescent="0.2">
      <c r="B232" s="33" t="s">
        <v>58</v>
      </c>
      <c r="C232" s="33" t="s">
        <v>7</v>
      </c>
      <c r="E232" s="4" t="s">
        <v>58</v>
      </c>
      <c r="F232" s="48">
        <v>50932</v>
      </c>
      <c r="G232" s="48">
        <v>43830</v>
      </c>
      <c r="H232" s="48">
        <v>50586</v>
      </c>
      <c r="I232" s="48">
        <v>46178</v>
      </c>
      <c r="J232" s="49">
        <v>51726.926718252151</v>
      </c>
      <c r="K232" s="49">
        <v>51726.926718252151</v>
      </c>
      <c r="L232" s="49">
        <v>51726.926718252151</v>
      </c>
      <c r="M232" s="49">
        <v>51726.926718252151</v>
      </c>
      <c r="N232" s="49">
        <v>51726.926718252151</v>
      </c>
      <c r="O232" s="49">
        <v>51726.926718252151</v>
      </c>
      <c r="P232" s="49">
        <v>51726.926718252151</v>
      </c>
      <c r="Q232" s="49">
        <v>51726.926718252151</v>
      </c>
      <c r="R232" s="50">
        <v>605000</v>
      </c>
      <c r="S232" s="51">
        <v>817000</v>
      </c>
      <c r="T232" s="51">
        <v>68083.333333333328</v>
      </c>
    </row>
    <row r="233" spans="2:20" x14ac:dyDescent="0.2">
      <c r="B233" s="33" t="s">
        <v>59</v>
      </c>
      <c r="C233" s="33" t="s">
        <v>7</v>
      </c>
      <c r="E233" s="4" t="s">
        <v>59</v>
      </c>
      <c r="F233" s="48">
        <v>66539</v>
      </c>
      <c r="G233" s="48">
        <v>67416</v>
      </c>
      <c r="H233" s="48">
        <v>75915</v>
      </c>
      <c r="I233" s="48">
        <v>79035</v>
      </c>
      <c r="J233" s="49">
        <v>88532.150659990904</v>
      </c>
      <c r="K233" s="49">
        <v>88532.150659990904</v>
      </c>
      <c r="L233" s="49">
        <v>88532.150659990904</v>
      </c>
      <c r="M233" s="49">
        <v>88532.150659990904</v>
      </c>
      <c r="N233" s="49">
        <v>88532.150659990904</v>
      </c>
      <c r="O233" s="49">
        <v>88532.150659990904</v>
      </c>
      <c r="P233" s="49">
        <v>88532.150659990904</v>
      </c>
      <c r="Q233" s="49">
        <v>88532.150659990904</v>
      </c>
      <c r="R233" s="50">
        <v>997000</v>
      </c>
      <c r="S233" s="51">
        <v>1043000</v>
      </c>
      <c r="T233" s="51">
        <v>86916.666666666672</v>
      </c>
    </row>
    <row r="234" spans="2:20" x14ac:dyDescent="0.2">
      <c r="B234" s="33" t="s">
        <v>60</v>
      </c>
      <c r="C234" s="33" t="s">
        <v>7</v>
      </c>
      <c r="E234" s="4" t="s">
        <v>60</v>
      </c>
      <c r="F234" s="48">
        <v>4126</v>
      </c>
      <c r="G234" s="48">
        <v>4130</v>
      </c>
      <c r="H234" s="48">
        <v>8109</v>
      </c>
      <c r="I234" s="48">
        <v>9312</v>
      </c>
      <c r="J234" s="49">
        <v>10430.965862539828</v>
      </c>
      <c r="K234" s="49">
        <v>10430.965862539828</v>
      </c>
      <c r="L234" s="49">
        <v>10430.965862539828</v>
      </c>
      <c r="M234" s="49">
        <v>10430.965862539828</v>
      </c>
      <c r="N234" s="49">
        <v>10430.965862539828</v>
      </c>
      <c r="O234" s="49">
        <v>10430.965862539828</v>
      </c>
      <c r="P234" s="49">
        <v>10430.965862539828</v>
      </c>
      <c r="Q234" s="49">
        <v>10430.965862539828</v>
      </c>
      <c r="R234" s="50">
        <v>109000</v>
      </c>
      <c r="S234" s="51">
        <v>103000</v>
      </c>
      <c r="T234" s="51">
        <v>8583.3333333333339</v>
      </c>
    </row>
    <row r="235" spans="2:20" x14ac:dyDescent="0.2">
      <c r="B235" s="33" t="s">
        <v>61</v>
      </c>
      <c r="C235" s="33" t="s">
        <v>7</v>
      </c>
      <c r="E235" s="4" t="s">
        <v>61</v>
      </c>
      <c r="F235" s="48">
        <v>6788</v>
      </c>
      <c r="G235" s="48">
        <v>7191</v>
      </c>
      <c r="H235" s="48">
        <v>8585</v>
      </c>
      <c r="I235" s="48">
        <v>9369</v>
      </c>
      <c r="J235" s="49">
        <v>10494.815202548929</v>
      </c>
      <c r="K235" s="49">
        <v>10494.815202548929</v>
      </c>
      <c r="L235" s="49">
        <v>10494.815202548929</v>
      </c>
      <c r="M235" s="49">
        <v>10494.815202548929</v>
      </c>
      <c r="N235" s="49">
        <v>10494.815202548929</v>
      </c>
      <c r="O235" s="49">
        <v>10494.815202548929</v>
      </c>
      <c r="P235" s="49">
        <v>10494.815202548929</v>
      </c>
      <c r="Q235" s="49">
        <v>10494.815202548929</v>
      </c>
      <c r="R235" s="50">
        <v>116000</v>
      </c>
      <c r="S235" s="51">
        <v>134000</v>
      </c>
      <c r="T235" s="51">
        <v>11166.666666666666</v>
      </c>
    </row>
    <row r="236" spans="2:20" x14ac:dyDescent="0.2">
      <c r="B236" s="33" t="s">
        <v>62</v>
      </c>
      <c r="C236" s="33" t="s">
        <v>7</v>
      </c>
      <c r="E236" s="4" t="s">
        <v>62</v>
      </c>
      <c r="F236" s="48">
        <v>58696</v>
      </c>
      <c r="G236" s="48">
        <v>58349</v>
      </c>
      <c r="H236" s="48">
        <v>70401</v>
      </c>
      <c r="I236" s="48">
        <v>72284</v>
      </c>
      <c r="J236" s="49">
        <v>80969.924442421485</v>
      </c>
      <c r="K236" s="49">
        <v>80969.924442421485</v>
      </c>
      <c r="L236" s="49">
        <v>80969.924442421485</v>
      </c>
      <c r="M236" s="49">
        <v>80969.924442421485</v>
      </c>
      <c r="N236" s="49">
        <v>80969.924442421485</v>
      </c>
      <c r="O236" s="49">
        <v>80969.924442421485</v>
      </c>
      <c r="P236" s="49">
        <v>80969.924442421485</v>
      </c>
      <c r="Q236" s="49">
        <v>80969.924442421485</v>
      </c>
      <c r="R236" s="50">
        <v>907000</v>
      </c>
      <c r="S236" s="51">
        <v>1007000</v>
      </c>
      <c r="T236" s="51">
        <v>83916.666666666672</v>
      </c>
    </row>
    <row r="237" spans="2:20" x14ac:dyDescent="0.2">
      <c r="B237" s="33" t="s">
        <v>63</v>
      </c>
      <c r="C237" s="33" t="s">
        <v>7</v>
      </c>
      <c r="E237" s="4" t="s">
        <v>63</v>
      </c>
      <c r="F237" s="48">
        <v>22939</v>
      </c>
      <c r="G237" s="48">
        <v>21686</v>
      </c>
      <c r="H237" s="48">
        <v>22943</v>
      </c>
      <c r="I237" s="48">
        <v>22916</v>
      </c>
      <c r="J237" s="49">
        <v>25669.675011379153</v>
      </c>
      <c r="K237" s="49">
        <v>25669.675011379153</v>
      </c>
      <c r="L237" s="49">
        <v>25669.675011379153</v>
      </c>
      <c r="M237" s="49">
        <v>25669.675011379153</v>
      </c>
      <c r="N237" s="49">
        <v>25669.675011379153</v>
      </c>
      <c r="O237" s="49">
        <v>25669.675011379153</v>
      </c>
      <c r="P237" s="49">
        <v>25669.675011379153</v>
      </c>
      <c r="Q237" s="49">
        <v>25669.675011379153</v>
      </c>
      <c r="R237" s="50">
        <v>296000</v>
      </c>
      <c r="S237" s="51">
        <v>355000</v>
      </c>
      <c r="T237" s="51">
        <v>29583.333333333332</v>
      </c>
    </row>
    <row r="238" spans="2:20" x14ac:dyDescent="0.2">
      <c r="B238" s="33" t="s">
        <v>25</v>
      </c>
      <c r="C238" s="33" t="s">
        <v>7</v>
      </c>
      <c r="E238" s="4" t="s">
        <v>130</v>
      </c>
      <c r="F238" s="48">
        <v>21124</v>
      </c>
      <c r="G238" s="48">
        <v>21190</v>
      </c>
      <c r="H238" s="48">
        <v>28568</v>
      </c>
      <c r="I238" s="48">
        <v>27265</v>
      </c>
      <c r="J238" s="49">
        <v>30541.267637687753</v>
      </c>
      <c r="K238" s="49">
        <v>30541.267637687753</v>
      </c>
      <c r="L238" s="49">
        <v>30541.267637687753</v>
      </c>
      <c r="M238" s="49">
        <v>30541.267637687753</v>
      </c>
      <c r="N238" s="49">
        <v>30541.267637687753</v>
      </c>
      <c r="O238" s="49">
        <v>30541.267637687753</v>
      </c>
      <c r="P238" s="49">
        <v>30541.267637687753</v>
      </c>
      <c r="Q238" s="49">
        <v>30541.267637687753</v>
      </c>
      <c r="R238" s="50">
        <v>342000</v>
      </c>
      <c r="S238" s="51">
        <v>404000</v>
      </c>
      <c r="T238" s="51">
        <v>33666.666666666664</v>
      </c>
    </row>
    <row r="239" spans="2:20" x14ac:dyDescent="0.2">
      <c r="D239" s="52" t="s">
        <v>131</v>
      </c>
      <c r="E239" s="52"/>
      <c r="F239" s="52">
        <v>540569</v>
      </c>
      <c r="G239" s="52">
        <v>541768</v>
      </c>
      <c r="H239" s="52">
        <v>655600</v>
      </c>
      <c r="I239" s="52">
        <v>642224</v>
      </c>
      <c r="J239" s="53">
        <v>719396.11470186617</v>
      </c>
      <c r="K239" s="53">
        <v>719396.11470186617</v>
      </c>
      <c r="L239" s="53">
        <v>719396.11470186617</v>
      </c>
      <c r="M239" s="53">
        <v>719396.11470186617</v>
      </c>
      <c r="N239" s="53">
        <v>719396.11470186617</v>
      </c>
      <c r="O239" s="53">
        <v>719396.11470186617</v>
      </c>
      <c r="P239" s="53">
        <v>719396.11470186617</v>
      </c>
      <c r="Q239" s="53">
        <v>719396.11470186617</v>
      </c>
      <c r="R239" s="53">
        <v>8135000</v>
      </c>
      <c r="S239" s="53">
        <v>9003000</v>
      </c>
      <c r="T239" s="53">
        <v>750249.99999999988</v>
      </c>
    </row>
    <row r="240" spans="2:20" ht="15" x14ac:dyDescent="0.25">
      <c r="D240"/>
      <c r="E240"/>
      <c r="F240"/>
      <c r="G240"/>
      <c r="H240"/>
      <c r="I240"/>
      <c r="J240"/>
      <c r="K240"/>
      <c r="L240"/>
      <c r="M240"/>
      <c r="N240" s="7"/>
      <c r="O240" s="7"/>
      <c r="P240" s="7"/>
      <c r="Q240" s="7"/>
      <c r="R240" s="55"/>
    </row>
    <row r="241" spans="4:19" ht="15" x14ac:dyDescent="0.25">
      <c r="D241"/>
      <c r="E241"/>
      <c r="F241"/>
      <c r="G241"/>
      <c r="H241"/>
      <c r="I241"/>
      <c r="J241"/>
      <c r="K241"/>
      <c r="L241"/>
      <c r="M241"/>
      <c r="N241" s="7"/>
      <c r="O241" s="7"/>
      <c r="P241" s="7"/>
      <c r="Q241" s="7"/>
      <c r="R241" s="55"/>
    </row>
    <row r="242" spans="4:19" ht="15" x14ac:dyDescent="0.25">
      <c r="D242"/>
      <c r="E242"/>
      <c r="F242"/>
      <c r="G242"/>
      <c r="H242"/>
      <c r="I242"/>
      <c r="J242"/>
      <c r="K242"/>
      <c r="L242"/>
      <c r="M242"/>
      <c r="N242" s="7"/>
      <c r="O242" s="7"/>
      <c r="P242" s="7"/>
      <c r="Q242" s="7"/>
      <c r="R242" s="55"/>
    </row>
    <row r="243" spans="4:19" ht="15" x14ac:dyDescent="0.25">
      <c r="D243"/>
      <c r="E243"/>
      <c r="F243"/>
      <c r="G243"/>
      <c r="H243"/>
      <c r="I243"/>
      <c r="J243"/>
      <c r="K243"/>
      <c r="L243"/>
      <c r="M243"/>
      <c r="N243" s="7"/>
      <c r="O243" s="7"/>
      <c r="P243" s="7"/>
      <c r="Q243" s="7"/>
      <c r="R243" s="55"/>
    </row>
    <row r="244" spans="4:19" ht="15" x14ac:dyDescent="0.25">
      <c r="D244"/>
      <c r="E244"/>
      <c r="F244"/>
      <c r="G244"/>
      <c r="H244"/>
      <c r="I244"/>
      <c r="J244"/>
      <c r="K244"/>
      <c r="L244"/>
      <c r="M244"/>
      <c r="N244" s="7"/>
      <c r="O244" s="7"/>
      <c r="P244" s="7"/>
      <c r="Q244" s="7"/>
      <c r="R244" s="55"/>
    </row>
    <row r="245" spans="4:19" ht="15.75" x14ac:dyDescent="0.25">
      <c r="D245"/>
      <c r="E245"/>
      <c r="F245"/>
      <c r="G245"/>
      <c r="H245"/>
      <c r="I245"/>
      <c r="J245"/>
      <c r="K245"/>
      <c r="L245"/>
      <c r="M245"/>
      <c r="N245" s="42" t="s">
        <v>169</v>
      </c>
      <c r="R245" s="45" t="s">
        <v>170</v>
      </c>
      <c r="S245" s="46" t="s">
        <v>170</v>
      </c>
    </row>
    <row r="246" spans="4:19" ht="15.75" x14ac:dyDescent="0.25">
      <c r="D246" s="61" t="s">
        <v>171</v>
      </c>
      <c r="E246" s="61"/>
      <c r="F246" s="5" t="s">
        <v>117</v>
      </c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45" t="s">
        <v>118</v>
      </c>
      <c r="S246" s="46" t="s">
        <v>119</v>
      </c>
    </row>
    <row r="247" spans="4:19" x14ac:dyDescent="0.2">
      <c r="D247" s="5" t="s">
        <v>120</v>
      </c>
      <c r="E247" s="5" t="s">
        <v>40</v>
      </c>
      <c r="F247" s="5" t="s">
        <v>98</v>
      </c>
      <c r="G247" s="5" t="s">
        <v>99</v>
      </c>
      <c r="H247" s="5" t="s">
        <v>100</v>
      </c>
      <c r="I247" s="5" t="s">
        <v>101</v>
      </c>
      <c r="J247" s="5" t="s">
        <v>102</v>
      </c>
      <c r="K247" s="5" t="s">
        <v>103</v>
      </c>
      <c r="L247" s="5" t="s">
        <v>104</v>
      </c>
      <c r="M247" s="5" t="s">
        <v>105</v>
      </c>
      <c r="N247" s="5" t="s">
        <v>106</v>
      </c>
      <c r="O247" s="5" t="s">
        <v>107</v>
      </c>
      <c r="P247" s="5" t="s">
        <v>108</v>
      </c>
      <c r="Q247" s="5" t="s">
        <v>109</v>
      </c>
      <c r="R247" s="45" t="s">
        <v>127</v>
      </c>
      <c r="S247" s="46" t="s">
        <v>10</v>
      </c>
    </row>
    <row r="248" spans="4:19" x14ac:dyDescent="0.2">
      <c r="D248" s="4" t="s">
        <v>97</v>
      </c>
      <c r="E248" s="4" t="s">
        <v>46</v>
      </c>
      <c r="F248" s="48">
        <v>50.54330708661417</v>
      </c>
      <c r="G248" s="48">
        <v>52.77653631284916</v>
      </c>
      <c r="H248" s="48">
        <v>54.430719656283564</v>
      </c>
      <c r="I248" s="48">
        <v>51.859887005649718</v>
      </c>
      <c r="J248" s="49">
        <v>51.859887005649718</v>
      </c>
      <c r="K248" s="49">
        <v>51.859887005649718</v>
      </c>
      <c r="L248" s="49">
        <v>51.859887005649718</v>
      </c>
      <c r="M248" s="49">
        <v>51.859887005649718</v>
      </c>
      <c r="N248" s="49">
        <v>51.859887005649718</v>
      </c>
      <c r="O248" s="49">
        <v>51.859887005649718</v>
      </c>
      <c r="P248" s="49">
        <v>51.859887005649718</v>
      </c>
      <c r="Q248" s="49">
        <v>51.859887005649718</v>
      </c>
      <c r="R248" s="50">
        <v>52.173913043478258</v>
      </c>
      <c r="S248" s="51">
        <v>50.48</v>
      </c>
    </row>
    <row r="249" spans="4:19" x14ac:dyDescent="0.2">
      <c r="E249" s="4" t="s">
        <v>47</v>
      </c>
      <c r="F249" s="48">
        <v>55.758865248226954</v>
      </c>
      <c r="G249" s="48">
        <v>50.267942583732058</v>
      </c>
      <c r="H249" s="48">
        <v>52.801122194513717</v>
      </c>
      <c r="I249" s="48">
        <v>55.932303164091245</v>
      </c>
      <c r="J249" s="49">
        <v>55.932303164091245</v>
      </c>
      <c r="K249" s="49">
        <v>55.932303164091245</v>
      </c>
      <c r="L249" s="49">
        <v>55.932303164091245</v>
      </c>
      <c r="M249" s="49">
        <v>55.932303164091245</v>
      </c>
      <c r="N249" s="49">
        <v>55.932303164091245</v>
      </c>
      <c r="O249" s="49">
        <v>55.932303164091245</v>
      </c>
      <c r="P249" s="49">
        <v>55.932303164091245</v>
      </c>
      <c r="Q249" s="49">
        <v>55.932303164091245</v>
      </c>
      <c r="R249" s="50">
        <v>55.314285714285717</v>
      </c>
      <c r="S249" s="51">
        <v>54.534883720930232</v>
      </c>
    </row>
    <row r="250" spans="4:19" x14ac:dyDescent="0.2">
      <c r="E250" s="4" t="s">
        <v>48</v>
      </c>
      <c r="F250" s="48" t="s">
        <v>369</v>
      </c>
      <c r="G250" s="48" t="s">
        <v>369</v>
      </c>
      <c r="H250" s="48" t="s">
        <v>369</v>
      </c>
      <c r="I250" s="48" t="s">
        <v>369</v>
      </c>
      <c r="J250" s="49">
        <v>0</v>
      </c>
      <c r="K250" s="49">
        <v>0</v>
      </c>
      <c r="L250" s="49">
        <v>0</v>
      </c>
      <c r="M250" s="49">
        <v>0</v>
      </c>
      <c r="N250" s="49">
        <v>0</v>
      </c>
      <c r="O250" s="49">
        <v>0</v>
      </c>
      <c r="P250" s="49">
        <v>0</v>
      </c>
      <c r="Q250" s="49">
        <v>0</v>
      </c>
      <c r="R250" s="50">
        <v>0</v>
      </c>
      <c r="S250" s="51">
        <v>0</v>
      </c>
    </row>
    <row r="251" spans="4:19" x14ac:dyDescent="0.2">
      <c r="E251" s="4" t="s">
        <v>49</v>
      </c>
      <c r="F251" s="48">
        <v>43.611111111111114</v>
      </c>
      <c r="G251" s="48">
        <v>55.2406015037594</v>
      </c>
      <c r="H251" s="48">
        <v>54.386503067484661</v>
      </c>
      <c r="I251" s="48">
        <v>56.57377049180328</v>
      </c>
      <c r="J251" s="49">
        <v>56.57377049180328</v>
      </c>
      <c r="K251" s="49">
        <v>56.57377049180328</v>
      </c>
      <c r="L251" s="49">
        <v>56.57377049180328</v>
      </c>
      <c r="M251" s="49">
        <v>56.57377049180328</v>
      </c>
      <c r="N251" s="49">
        <v>56.57377049180328</v>
      </c>
      <c r="O251" s="49">
        <v>56.57377049180328</v>
      </c>
      <c r="P251" s="49">
        <v>56.57377049180328</v>
      </c>
      <c r="Q251" s="49">
        <v>56.57377049180328</v>
      </c>
      <c r="R251" s="50">
        <v>53.529411764705884</v>
      </c>
      <c r="S251" s="51">
        <v>56.363636363636367</v>
      </c>
    </row>
    <row r="252" spans="4:19" x14ac:dyDescent="0.2">
      <c r="E252" s="4" t="s">
        <v>50</v>
      </c>
      <c r="F252" s="48">
        <v>49.529865125240846</v>
      </c>
      <c r="G252" s="48">
        <v>51.099130434782609</v>
      </c>
      <c r="H252" s="48">
        <v>50.689956331877731</v>
      </c>
      <c r="I252" s="48">
        <v>50.06932409012132</v>
      </c>
      <c r="J252" s="49">
        <v>50.06932409012132</v>
      </c>
      <c r="K252" s="49">
        <v>50.06932409012132</v>
      </c>
      <c r="L252" s="49">
        <v>50.06932409012132</v>
      </c>
      <c r="M252" s="49">
        <v>50.06932409012132</v>
      </c>
      <c r="N252" s="49">
        <v>50.06932409012132</v>
      </c>
      <c r="O252" s="49">
        <v>50.06932409012132</v>
      </c>
      <c r="P252" s="49">
        <v>50.06932409012132</v>
      </c>
      <c r="Q252" s="49">
        <v>50.06932409012132</v>
      </c>
      <c r="R252" s="50">
        <v>50.4</v>
      </c>
      <c r="S252" s="51">
        <v>68.219178082191775</v>
      </c>
    </row>
    <row r="253" spans="4:19" x14ac:dyDescent="0.2">
      <c r="E253" s="4" t="s">
        <v>51</v>
      </c>
      <c r="F253" s="48">
        <v>58.591772151898731</v>
      </c>
      <c r="G253" s="48">
        <v>62.241042345276874</v>
      </c>
      <c r="H253" s="48">
        <v>61.395161290322584</v>
      </c>
      <c r="I253" s="48">
        <v>66.836309523809518</v>
      </c>
      <c r="J253" s="49">
        <v>66.836309523809518</v>
      </c>
      <c r="K253" s="49">
        <v>66.836309523809518</v>
      </c>
      <c r="L253" s="49">
        <v>66.836309523809518</v>
      </c>
      <c r="M253" s="49">
        <v>66.836309523809518</v>
      </c>
      <c r="N253" s="49">
        <v>66.836309523809518</v>
      </c>
      <c r="O253" s="49">
        <v>66.836309523809518</v>
      </c>
      <c r="P253" s="49">
        <v>66.836309523809518</v>
      </c>
      <c r="Q253" s="49">
        <v>66.836309523809518</v>
      </c>
      <c r="R253" s="50">
        <v>66.04651162790698</v>
      </c>
      <c r="S253" s="51">
        <v>57.777777777777779</v>
      </c>
    </row>
    <row r="254" spans="4:19" x14ac:dyDescent="0.2">
      <c r="E254" s="4" t="s">
        <v>52</v>
      </c>
      <c r="F254" s="48">
        <v>55.292479108635099</v>
      </c>
      <c r="G254" s="48">
        <v>50.823218997361479</v>
      </c>
      <c r="H254" s="48">
        <v>48.851020408163265</v>
      </c>
      <c r="I254" s="48">
        <v>51.265469061876246</v>
      </c>
      <c r="J254" s="49">
        <v>51.265469061876246</v>
      </c>
      <c r="K254" s="49">
        <v>51.265469061876246</v>
      </c>
      <c r="L254" s="49">
        <v>51.265469061876246</v>
      </c>
      <c r="M254" s="49">
        <v>51.265469061876246</v>
      </c>
      <c r="N254" s="49">
        <v>51.265469061876246</v>
      </c>
      <c r="O254" s="49">
        <v>51.265469061876246</v>
      </c>
      <c r="P254" s="49">
        <v>51.265469061876246</v>
      </c>
      <c r="Q254" s="49">
        <v>51.265469061876246</v>
      </c>
      <c r="R254" s="50">
        <v>51.451612903225808</v>
      </c>
      <c r="S254" s="51">
        <v>51.147540983606561</v>
      </c>
    </row>
    <row r="255" spans="4:19" x14ac:dyDescent="0.2">
      <c r="E255" s="4" t="s">
        <v>53</v>
      </c>
      <c r="F255" s="48">
        <v>59.595622119815665</v>
      </c>
      <c r="G255" s="48">
        <v>61.296798029556648</v>
      </c>
      <c r="H255" s="48">
        <v>64.49894957983193</v>
      </c>
      <c r="I255" s="48">
        <v>64.158004158004161</v>
      </c>
      <c r="J255" s="49">
        <v>64.158004158004161</v>
      </c>
      <c r="K255" s="49">
        <v>64.158004158004161</v>
      </c>
      <c r="L255" s="49">
        <v>64.158004158004161</v>
      </c>
      <c r="M255" s="49">
        <v>64.158004158004161</v>
      </c>
      <c r="N255" s="49">
        <v>64.158004158004161</v>
      </c>
      <c r="O255" s="49">
        <v>64.158004158004161</v>
      </c>
      <c r="P255" s="49">
        <v>64.158004158004161</v>
      </c>
      <c r="Q255" s="49">
        <v>64.158004158004161</v>
      </c>
      <c r="R255" s="50">
        <v>63.770491803278688</v>
      </c>
      <c r="S255" s="51">
        <v>64.817073170731703</v>
      </c>
    </row>
    <row r="256" spans="4:19" x14ac:dyDescent="0.2">
      <c r="E256" s="4" t="s">
        <v>54</v>
      </c>
      <c r="F256" s="48">
        <v>38.148148148148145</v>
      </c>
      <c r="G256" s="48">
        <v>40.75</v>
      </c>
      <c r="H256" s="48">
        <v>43.744525547445257</v>
      </c>
      <c r="I256" s="48">
        <v>42.79710144927536</v>
      </c>
      <c r="J256" s="49">
        <v>42.79710144927536</v>
      </c>
      <c r="K256" s="49">
        <v>42.79710144927536</v>
      </c>
      <c r="L256" s="49">
        <v>42.79710144927536</v>
      </c>
      <c r="M256" s="49">
        <v>42.79710144927536</v>
      </c>
      <c r="N256" s="49">
        <v>42.79710144927536</v>
      </c>
      <c r="O256" s="49">
        <v>42.79710144927536</v>
      </c>
      <c r="P256" s="49">
        <v>42.79710144927536</v>
      </c>
      <c r="Q256" s="49">
        <v>42.79710144927536</v>
      </c>
      <c r="R256" s="50">
        <v>43.529411764705884</v>
      </c>
      <c r="S256" s="51">
        <v>66.666666666666671</v>
      </c>
    </row>
    <row r="257" spans="4:19" x14ac:dyDescent="0.2">
      <c r="E257" s="4" t="s">
        <v>55</v>
      </c>
      <c r="F257" s="48">
        <v>45.836996336996336</v>
      </c>
      <c r="G257" s="48">
        <v>48.671118530884812</v>
      </c>
      <c r="H257" s="48">
        <v>48.56</v>
      </c>
      <c r="I257" s="48">
        <v>48.932584269662918</v>
      </c>
      <c r="J257" s="49">
        <v>48.932584269662918</v>
      </c>
      <c r="K257" s="49">
        <v>48.932584269662918</v>
      </c>
      <c r="L257" s="49">
        <v>48.932584269662918</v>
      </c>
      <c r="M257" s="49">
        <v>48.932584269662918</v>
      </c>
      <c r="N257" s="49">
        <v>48.932584269662918</v>
      </c>
      <c r="O257" s="49">
        <v>48.932584269662918</v>
      </c>
      <c r="P257" s="49">
        <v>48.932584269662918</v>
      </c>
      <c r="Q257" s="49">
        <v>48.932584269662918</v>
      </c>
      <c r="R257" s="50">
        <v>48.777777777777779</v>
      </c>
      <c r="S257" s="51">
        <v>50.327868852459019</v>
      </c>
    </row>
    <row r="258" spans="4:19" x14ac:dyDescent="0.2">
      <c r="E258" s="4" t="s">
        <v>56</v>
      </c>
      <c r="F258" s="48">
        <v>72.892908827785817</v>
      </c>
      <c r="G258" s="48">
        <v>72.387240356083083</v>
      </c>
      <c r="H258" s="48">
        <v>70.903686087990494</v>
      </c>
      <c r="I258" s="48">
        <v>83.199507389162562</v>
      </c>
      <c r="J258" s="49">
        <v>83.199507389162562</v>
      </c>
      <c r="K258" s="49">
        <v>83.199507389162562</v>
      </c>
      <c r="L258" s="49">
        <v>83.199507389162562</v>
      </c>
      <c r="M258" s="49">
        <v>83.199507389162562</v>
      </c>
      <c r="N258" s="49">
        <v>83.199507389162562</v>
      </c>
      <c r="O258" s="49">
        <v>83.199507389162562</v>
      </c>
      <c r="P258" s="49">
        <v>83.199507389162562</v>
      </c>
      <c r="Q258" s="49">
        <v>83.199507389162562</v>
      </c>
      <c r="R258" s="50">
        <v>80.77669902912622</v>
      </c>
      <c r="S258" s="51">
        <v>51.569767441860463</v>
      </c>
    </row>
    <row r="259" spans="4:19" x14ac:dyDescent="0.2">
      <c r="E259" s="4" t="s">
        <v>57</v>
      </c>
      <c r="F259" s="48" t="s">
        <v>369</v>
      </c>
      <c r="G259" s="48" t="s">
        <v>369</v>
      </c>
      <c r="H259" s="48" t="s">
        <v>369</v>
      </c>
      <c r="I259" s="48" t="s">
        <v>369</v>
      </c>
      <c r="J259" s="49">
        <v>0</v>
      </c>
      <c r="K259" s="49">
        <v>0</v>
      </c>
      <c r="L259" s="49">
        <v>0</v>
      </c>
      <c r="M259" s="49">
        <v>0</v>
      </c>
      <c r="N259" s="49">
        <v>0</v>
      </c>
      <c r="O259" s="49">
        <v>0</v>
      </c>
      <c r="P259" s="49">
        <v>0</v>
      </c>
      <c r="Q259" s="49">
        <v>0</v>
      </c>
      <c r="R259" s="50">
        <v>0</v>
      </c>
      <c r="S259" s="51">
        <v>0</v>
      </c>
    </row>
    <row r="260" spans="4:19" x14ac:dyDescent="0.2">
      <c r="E260" s="4" t="s">
        <v>58</v>
      </c>
      <c r="F260" s="48">
        <v>80.972972972972968</v>
      </c>
      <c r="G260" s="48">
        <v>79.115523465703973</v>
      </c>
      <c r="H260" s="48">
        <v>80.295238095238091</v>
      </c>
      <c r="I260" s="48">
        <v>82.167259786476862</v>
      </c>
      <c r="J260" s="49">
        <v>82.167259786476862</v>
      </c>
      <c r="K260" s="49">
        <v>82.167259786476862</v>
      </c>
      <c r="L260" s="49">
        <v>82.167259786476862</v>
      </c>
      <c r="M260" s="49">
        <v>82.167259786476862</v>
      </c>
      <c r="N260" s="49">
        <v>82.167259786476862</v>
      </c>
      <c r="O260" s="49">
        <v>82.167259786476862</v>
      </c>
      <c r="P260" s="49">
        <v>82.167259786476862</v>
      </c>
      <c r="Q260" s="49">
        <v>82.167259786476862</v>
      </c>
      <c r="R260" s="50">
        <v>81.756756756756758</v>
      </c>
      <c r="S260" s="51">
        <v>79.320388349514559</v>
      </c>
    </row>
    <row r="261" spans="4:19" x14ac:dyDescent="0.2">
      <c r="E261" s="4" t="s">
        <v>59</v>
      </c>
      <c r="F261" s="48">
        <v>47.664040114613179</v>
      </c>
      <c r="G261" s="48">
        <v>49.172866520787743</v>
      </c>
      <c r="H261" s="48">
        <v>49.135922330097088</v>
      </c>
      <c r="I261" s="48">
        <v>50.437141033822591</v>
      </c>
      <c r="J261" s="49">
        <v>50.437141033822591</v>
      </c>
      <c r="K261" s="49">
        <v>50.437141033822591</v>
      </c>
      <c r="L261" s="49">
        <v>50.437141033822591</v>
      </c>
      <c r="M261" s="49">
        <v>50.437141033822591</v>
      </c>
      <c r="N261" s="49">
        <v>50.437141033822591</v>
      </c>
      <c r="O261" s="49">
        <v>50.437141033822591</v>
      </c>
      <c r="P261" s="49">
        <v>50.437141033822591</v>
      </c>
      <c r="Q261" s="49">
        <v>50.437141033822591</v>
      </c>
      <c r="R261" s="50">
        <v>50.100502512562812</v>
      </c>
      <c r="S261" s="51">
        <v>51.127450980392155</v>
      </c>
    </row>
    <row r="262" spans="4:19" x14ac:dyDescent="0.2">
      <c r="E262" s="4" t="s">
        <v>60</v>
      </c>
      <c r="F262" s="48">
        <v>64.46875</v>
      </c>
      <c r="G262" s="48">
        <v>62.575757575757578</v>
      </c>
      <c r="H262" s="48">
        <v>68.142857142857139</v>
      </c>
      <c r="I262" s="48">
        <v>92.198019801980195</v>
      </c>
      <c r="J262" s="49">
        <v>92.198019801980195</v>
      </c>
      <c r="K262" s="49">
        <v>92.198019801980195</v>
      </c>
      <c r="L262" s="49">
        <v>92.198019801980195</v>
      </c>
      <c r="M262" s="49">
        <v>92.198019801980195</v>
      </c>
      <c r="N262" s="49">
        <v>92.198019801980195</v>
      </c>
      <c r="O262" s="49">
        <v>92.198019801980195</v>
      </c>
      <c r="P262" s="49">
        <v>92.198019801980195</v>
      </c>
      <c r="Q262" s="49">
        <v>92.198019801980195</v>
      </c>
      <c r="R262" s="50">
        <v>83.84615384615384</v>
      </c>
      <c r="S262" s="51">
        <v>73.571428571428569</v>
      </c>
    </row>
    <row r="263" spans="4:19" x14ac:dyDescent="0.2">
      <c r="E263" s="4" t="s">
        <v>61</v>
      </c>
      <c r="F263" s="48">
        <v>41.901234567901234</v>
      </c>
      <c r="G263" s="48">
        <v>46.694805194805198</v>
      </c>
      <c r="H263" s="48">
        <v>49.912790697674417</v>
      </c>
      <c r="I263" s="48">
        <v>58.556249999999999</v>
      </c>
      <c r="J263" s="49">
        <v>58.556249999999999</v>
      </c>
      <c r="K263" s="49">
        <v>58.556249999999999</v>
      </c>
      <c r="L263" s="49">
        <v>58.556249999999999</v>
      </c>
      <c r="M263" s="49">
        <v>58.556249999999999</v>
      </c>
      <c r="N263" s="49">
        <v>58.556249999999999</v>
      </c>
      <c r="O263" s="49">
        <v>58.556249999999999</v>
      </c>
      <c r="P263" s="49">
        <v>58.556249999999999</v>
      </c>
      <c r="Q263" s="49">
        <v>58.556249999999999</v>
      </c>
      <c r="R263" s="50">
        <v>55.238095238095241</v>
      </c>
      <c r="S263" s="51">
        <v>49.629629629629626</v>
      </c>
    </row>
    <row r="264" spans="4:19" x14ac:dyDescent="0.2">
      <c r="E264" s="4" t="s">
        <v>62</v>
      </c>
      <c r="F264" s="48">
        <v>48.389117889530091</v>
      </c>
      <c r="G264" s="48">
        <v>49.364636209813874</v>
      </c>
      <c r="H264" s="48">
        <v>55.173197492163013</v>
      </c>
      <c r="I264" s="48">
        <v>56.383775351014037</v>
      </c>
      <c r="J264" s="49">
        <v>56.383775351014037</v>
      </c>
      <c r="K264" s="49">
        <v>56.383775351014037</v>
      </c>
      <c r="L264" s="49">
        <v>56.383775351014037</v>
      </c>
      <c r="M264" s="49">
        <v>56.383775351014037</v>
      </c>
      <c r="N264" s="49">
        <v>56.383775351014037</v>
      </c>
      <c r="O264" s="49">
        <v>56.383775351014037</v>
      </c>
      <c r="P264" s="49">
        <v>56.383775351014037</v>
      </c>
      <c r="Q264" s="49">
        <v>56.383775351014037</v>
      </c>
      <c r="R264" s="50">
        <v>55.304878048780488</v>
      </c>
      <c r="S264" s="51">
        <v>55.635359116022101</v>
      </c>
    </row>
    <row r="265" spans="4:19" ht="15" x14ac:dyDescent="0.25">
      <c r="D265"/>
      <c r="E265" s="4" t="s">
        <v>63</v>
      </c>
      <c r="F265" s="48">
        <v>98.029914529914535</v>
      </c>
      <c r="G265" s="48">
        <v>101.81220657276995</v>
      </c>
      <c r="H265" s="48">
        <v>98.047008547008545</v>
      </c>
      <c r="I265" s="48">
        <v>110.17307692307692</v>
      </c>
      <c r="J265" s="49">
        <v>110.17307692307692</v>
      </c>
      <c r="K265" s="49">
        <v>110.17307692307692</v>
      </c>
      <c r="L265" s="49">
        <v>110.17307692307692</v>
      </c>
      <c r="M265" s="49">
        <v>110.17307692307692</v>
      </c>
      <c r="N265" s="49">
        <v>110.17307692307692</v>
      </c>
      <c r="O265" s="49">
        <v>110.17307692307692</v>
      </c>
      <c r="P265" s="49">
        <v>110.17307692307692</v>
      </c>
      <c r="Q265" s="49">
        <v>110.17307692307692</v>
      </c>
      <c r="R265" s="50">
        <v>105.71428571428571</v>
      </c>
      <c r="S265" s="51">
        <v>91.025641025641022</v>
      </c>
    </row>
    <row r="266" spans="4:19" ht="15" x14ac:dyDescent="0.25">
      <c r="D266"/>
      <c r="E266" s="4" t="s">
        <v>130</v>
      </c>
      <c r="F266" s="48">
        <v>36.420689655172417</v>
      </c>
      <c r="G266" s="48">
        <v>36.660899653979236</v>
      </c>
      <c r="H266" s="48">
        <v>38.553306342780026</v>
      </c>
      <c r="I266" s="48">
        <v>38.8944365192582</v>
      </c>
      <c r="J266" s="49">
        <v>38.8944365192582</v>
      </c>
      <c r="K266" s="49">
        <v>38.8944365192582</v>
      </c>
      <c r="L266" s="49">
        <v>38.8944365192582</v>
      </c>
      <c r="M266" s="49">
        <v>38.8944365192582</v>
      </c>
      <c r="N266" s="49">
        <v>38.8944365192582</v>
      </c>
      <c r="O266" s="49">
        <v>38.8944365192582</v>
      </c>
      <c r="P266" s="49">
        <v>38.8944365192582</v>
      </c>
      <c r="Q266" s="49">
        <v>38.8944365192582</v>
      </c>
      <c r="R266" s="50">
        <v>38.426966292134829</v>
      </c>
      <c r="S266" s="51">
        <v>39.223300970873787</v>
      </c>
    </row>
    <row r="267" spans="4:19" x14ac:dyDescent="0.2">
      <c r="D267" s="53" t="s">
        <v>131</v>
      </c>
      <c r="E267" s="53"/>
      <c r="F267" s="53">
        <v>54.902396912451756</v>
      </c>
      <c r="G267" s="53">
        <v>54.912629231704848</v>
      </c>
      <c r="H267" s="53">
        <v>56.183049104464821</v>
      </c>
      <c r="I267" s="53">
        <v>58.463723258989532</v>
      </c>
      <c r="J267" s="53">
        <v>58.463723258989532</v>
      </c>
      <c r="K267" s="53">
        <v>58.463723258989532</v>
      </c>
      <c r="L267" s="53">
        <v>58.463723258989532</v>
      </c>
      <c r="M267" s="53">
        <v>58.463723258989532</v>
      </c>
      <c r="N267" s="53">
        <v>58.463723258989532</v>
      </c>
      <c r="O267" s="53">
        <v>58.463723258989532</v>
      </c>
      <c r="P267" s="53">
        <v>58.463723258989532</v>
      </c>
      <c r="Q267" s="53">
        <v>58.463723258989532</v>
      </c>
      <c r="R267" s="53">
        <v>57.818052594171995</v>
      </c>
      <c r="S267" s="53">
        <v>56.837121212121211</v>
      </c>
    </row>
    <row r="268" spans="4:19" ht="15" x14ac:dyDescent="0.25"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4:19" ht="15" x14ac:dyDescent="0.25"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4:19" ht="15" x14ac:dyDescent="0.25">
      <c r="D270"/>
      <c r="E270"/>
      <c r="F270"/>
      <c r="G270"/>
      <c r="H270"/>
      <c r="I270"/>
      <c r="J270"/>
      <c r="K270"/>
      <c r="L270"/>
      <c r="M270"/>
      <c r="N270" s="44"/>
      <c r="O270" s="44"/>
      <c r="P270" s="44"/>
      <c r="Q270" s="44"/>
      <c r="R270" s="45" t="s">
        <v>172</v>
      </c>
      <c r="S270" s="46" t="s">
        <v>172</v>
      </c>
    </row>
    <row r="271" spans="4:19" ht="15.75" x14ac:dyDescent="0.25">
      <c r="D271" s="37" t="s">
        <v>173</v>
      </c>
      <c r="E271" s="37"/>
      <c r="F271" s="56"/>
      <c r="N271" s="5"/>
      <c r="O271" s="5"/>
      <c r="P271" s="5"/>
      <c r="Q271" s="5"/>
      <c r="R271" s="45" t="s">
        <v>118</v>
      </c>
      <c r="S271" s="46" t="s">
        <v>119</v>
      </c>
    </row>
    <row r="272" spans="4:19" x14ac:dyDescent="0.2">
      <c r="D272" s="57" t="s">
        <v>120</v>
      </c>
      <c r="E272" s="57" t="s">
        <v>40</v>
      </c>
      <c r="F272" s="5" t="s">
        <v>98</v>
      </c>
      <c r="G272" s="5" t="s">
        <v>99</v>
      </c>
      <c r="H272" s="5" t="s">
        <v>100</v>
      </c>
      <c r="I272" s="5" t="s">
        <v>101</v>
      </c>
      <c r="J272" s="5" t="s">
        <v>102</v>
      </c>
      <c r="K272" s="5" t="s">
        <v>103</v>
      </c>
      <c r="L272" s="5" t="s">
        <v>104</v>
      </c>
      <c r="M272" s="5" t="s">
        <v>105</v>
      </c>
      <c r="N272" s="5" t="s">
        <v>106</v>
      </c>
      <c r="O272" s="5" t="s">
        <v>107</v>
      </c>
      <c r="P272" s="5" t="s">
        <v>108</v>
      </c>
      <c r="Q272" s="5" t="s">
        <v>109</v>
      </c>
      <c r="R272" s="45" t="s">
        <v>127</v>
      </c>
      <c r="S272" s="46" t="s">
        <v>10</v>
      </c>
    </row>
    <row r="273" spans="2:19" x14ac:dyDescent="0.2">
      <c r="B273" s="33" t="s">
        <v>46</v>
      </c>
      <c r="C273" s="33" t="s">
        <v>174</v>
      </c>
      <c r="D273" s="4" t="s">
        <v>97</v>
      </c>
      <c r="E273" s="4" t="s">
        <v>46</v>
      </c>
      <c r="F273" s="48">
        <v>43905.079999999987</v>
      </c>
      <c r="G273" s="48">
        <v>41907.050000000003</v>
      </c>
      <c r="H273" s="48">
        <v>47760.83</v>
      </c>
      <c r="I273" s="48">
        <v>49205.740000000005</v>
      </c>
      <c r="J273" s="49">
        <v>55118.491643149748</v>
      </c>
      <c r="K273" s="49">
        <v>55118.491643149748</v>
      </c>
      <c r="L273" s="49">
        <v>55118.491643149748</v>
      </c>
      <c r="M273" s="49">
        <v>55118.491643149748</v>
      </c>
      <c r="N273" s="49">
        <v>55118.491643149748</v>
      </c>
      <c r="O273" s="49">
        <v>55118.491643149748</v>
      </c>
      <c r="P273" s="49">
        <v>55118.491643149748</v>
      </c>
      <c r="Q273" s="49">
        <v>55118.491643149748</v>
      </c>
      <c r="R273" s="50">
        <v>624000</v>
      </c>
      <c r="S273" s="51">
        <v>696000</v>
      </c>
    </row>
    <row r="274" spans="2:19" x14ac:dyDescent="0.2">
      <c r="B274" s="33" t="s">
        <v>47</v>
      </c>
      <c r="C274" s="33" t="s">
        <v>174</v>
      </c>
      <c r="E274" s="4" t="s">
        <v>47</v>
      </c>
      <c r="F274" s="48">
        <v>93911.06</v>
      </c>
      <c r="G274" s="48">
        <v>107368.47</v>
      </c>
      <c r="H274" s="48">
        <v>148829.75</v>
      </c>
      <c r="I274" s="48">
        <v>130507.79999999999</v>
      </c>
      <c r="J274" s="49">
        <v>146190.12098315882</v>
      </c>
      <c r="K274" s="49">
        <v>146190.12098315882</v>
      </c>
      <c r="L274" s="49">
        <v>146190.12098315882</v>
      </c>
      <c r="M274" s="49">
        <v>146190.12098315882</v>
      </c>
      <c r="N274" s="49">
        <v>146190.12098315882</v>
      </c>
      <c r="O274" s="49">
        <v>146190.12098315882</v>
      </c>
      <c r="P274" s="49">
        <v>146190.12098315882</v>
      </c>
      <c r="Q274" s="49">
        <v>146190.12098315882</v>
      </c>
      <c r="R274" s="50">
        <v>1650000</v>
      </c>
      <c r="S274" s="51">
        <v>1207000</v>
      </c>
    </row>
    <row r="275" spans="2:19" x14ac:dyDescent="0.2">
      <c r="B275" s="33" t="s">
        <v>48</v>
      </c>
      <c r="C275" s="33" t="s">
        <v>174</v>
      </c>
      <c r="E275" s="4" t="s">
        <v>48</v>
      </c>
      <c r="F275" s="48">
        <v>0</v>
      </c>
      <c r="G275" s="48">
        <v>0</v>
      </c>
      <c r="H275" s="48">
        <v>0</v>
      </c>
      <c r="I275" s="48">
        <v>0</v>
      </c>
      <c r="J275" s="49">
        <v>0</v>
      </c>
      <c r="K275" s="49">
        <v>0</v>
      </c>
      <c r="L275" s="49">
        <v>0</v>
      </c>
      <c r="M275" s="49">
        <v>0</v>
      </c>
      <c r="N275" s="49">
        <v>0</v>
      </c>
      <c r="O275" s="49">
        <v>0</v>
      </c>
      <c r="P275" s="49">
        <v>0</v>
      </c>
      <c r="Q275" s="49">
        <v>0</v>
      </c>
      <c r="R275" s="50">
        <v>0</v>
      </c>
      <c r="S275" s="51">
        <v>0</v>
      </c>
    </row>
    <row r="276" spans="2:19" x14ac:dyDescent="0.2">
      <c r="B276" s="33" t="s">
        <v>49</v>
      </c>
      <c r="C276" s="33" t="s">
        <v>174</v>
      </c>
      <c r="E276" s="4" t="s">
        <v>49</v>
      </c>
      <c r="F276" s="48">
        <v>13820.599999999999</v>
      </c>
      <c r="G276" s="48">
        <v>15637.170000000002</v>
      </c>
      <c r="H276" s="48">
        <v>25192.82</v>
      </c>
      <c r="I276" s="48">
        <v>17463.68</v>
      </c>
      <c r="J276" s="49">
        <v>19562.183195266276</v>
      </c>
      <c r="K276" s="49">
        <v>19562.183195266276</v>
      </c>
      <c r="L276" s="49">
        <v>19562.183195266276</v>
      </c>
      <c r="M276" s="49">
        <v>19562.183195266276</v>
      </c>
      <c r="N276" s="49">
        <v>19562.183195266276</v>
      </c>
      <c r="O276" s="49">
        <v>19562.183195266276</v>
      </c>
      <c r="P276" s="49">
        <v>19562.183195266276</v>
      </c>
      <c r="Q276" s="49">
        <v>19562.183195266276</v>
      </c>
      <c r="R276" s="50">
        <v>229000</v>
      </c>
      <c r="S276" s="51">
        <v>225000</v>
      </c>
    </row>
    <row r="277" spans="2:19" x14ac:dyDescent="0.2">
      <c r="B277" s="33" t="s">
        <v>50</v>
      </c>
      <c r="C277" s="33" t="s">
        <v>174</v>
      </c>
      <c r="E277" s="4" t="s">
        <v>50</v>
      </c>
      <c r="F277" s="48">
        <v>46729.22</v>
      </c>
      <c r="G277" s="48">
        <v>50388.130000000005</v>
      </c>
      <c r="H277" s="48">
        <v>69805.87</v>
      </c>
      <c r="I277" s="48">
        <v>59720.530000000013</v>
      </c>
      <c r="J277" s="49">
        <v>66896.779394629048</v>
      </c>
      <c r="K277" s="49">
        <v>66896.779394629048</v>
      </c>
      <c r="L277" s="49">
        <v>66896.779394629048</v>
      </c>
      <c r="M277" s="49">
        <v>66896.779394629048</v>
      </c>
      <c r="N277" s="49">
        <v>66896.779394629048</v>
      </c>
      <c r="O277" s="49">
        <v>66896.779394629048</v>
      </c>
      <c r="P277" s="49">
        <v>66896.779394629048</v>
      </c>
      <c r="Q277" s="49">
        <v>66896.779394629048</v>
      </c>
      <c r="R277" s="50">
        <v>762000</v>
      </c>
      <c r="S277" s="51">
        <v>462000</v>
      </c>
    </row>
    <row r="278" spans="2:19" x14ac:dyDescent="0.2">
      <c r="B278" s="33" t="s">
        <v>51</v>
      </c>
      <c r="C278" s="33" t="s">
        <v>174</v>
      </c>
      <c r="E278" s="4" t="s">
        <v>51</v>
      </c>
      <c r="F278" s="48">
        <v>9818.2100000000028</v>
      </c>
      <c r="G278" s="48">
        <v>9963.5600000000013</v>
      </c>
      <c r="H278" s="48">
        <v>13371.21</v>
      </c>
      <c r="I278" s="48">
        <v>14156.160000000003</v>
      </c>
      <c r="J278" s="49">
        <v>15857.218825671382</v>
      </c>
      <c r="K278" s="49">
        <v>15857.218825671382</v>
      </c>
      <c r="L278" s="49">
        <v>15857.218825671382</v>
      </c>
      <c r="M278" s="49">
        <v>15857.218825671382</v>
      </c>
      <c r="N278" s="49">
        <v>15857.218825671382</v>
      </c>
      <c r="O278" s="49">
        <v>15857.218825671382</v>
      </c>
      <c r="P278" s="49">
        <v>15857.218825671382</v>
      </c>
      <c r="Q278" s="49">
        <v>15857.218825671382</v>
      </c>
      <c r="R278" s="50">
        <v>174000</v>
      </c>
      <c r="S278" s="51">
        <v>127000</v>
      </c>
    </row>
    <row r="279" spans="2:19" x14ac:dyDescent="0.2">
      <c r="B279" s="33" t="s">
        <v>52</v>
      </c>
      <c r="C279" s="33" t="s">
        <v>174</v>
      </c>
      <c r="E279" s="4" t="s">
        <v>52</v>
      </c>
      <c r="F279" s="48">
        <v>36611.020000000004</v>
      </c>
      <c r="G279" s="48">
        <v>40820.549999999996</v>
      </c>
      <c r="H279" s="48">
        <v>61976.58</v>
      </c>
      <c r="I279" s="48">
        <v>68586.409999999989</v>
      </c>
      <c r="J279" s="49">
        <v>76828.017756030924</v>
      </c>
      <c r="K279" s="49">
        <v>76828.017756030924</v>
      </c>
      <c r="L279" s="49">
        <v>76828.017756030924</v>
      </c>
      <c r="M279" s="49">
        <v>76828.017756030924</v>
      </c>
      <c r="N279" s="49">
        <v>76828.017756030924</v>
      </c>
      <c r="O279" s="49">
        <v>76828.017756030924</v>
      </c>
      <c r="P279" s="49">
        <v>76828.017756030924</v>
      </c>
      <c r="Q279" s="49">
        <v>76828.017756030924</v>
      </c>
      <c r="R279" s="50">
        <v>823000</v>
      </c>
      <c r="S279" s="51">
        <v>527000</v>
      </c>
    </row>
    <row r="280" spans="2:19" x14ac:dyDescent="0.2">
      <c r="B280" s="33" t="s">
        <v>53</v>
      </c>
      <c r="C280" s="33" t="s">
        <v>174</v>
      </c>
      <c r="E280" s="4" t="s">
        <v>53</v>
      </c>
      <c r="F280" s="48">
        <v>50915.12999999999</v>
      </c>
      <c r="G280" s="48">
        <v>40801.87000000001</v>
      </c>
      <c r="H280" s="48">
        <v>62458.929999999993</v>
      </c>
      <c r="I280" s="48">
        <v>75588.650000000023</v>
      </c>
      <c r="J280" s="49">
        <v>84671.673941738743</v>
      </c>
      <c r="K280" s="49">
        <v>84671.673941738743</v>
      </c>
      <c r="L280" s="49">
        <v>84671.673941738743</v>
      </c>
      <c r="M280" s="49">
        <v>84671.673941738743</v>
      </c>
      <c r="N280" s="49">
        <v>84671.673941738743</v>
      </c>
      <c r="O280" s="49">
        <v>84671.673941738743</v>
      </c>
      <c r="P280" s="49">
        <v>84671.673941738743</v>
      </c>
      <c r="Q280" s="49">
        <v>84671.673941738743</v>
      </c>
      <c r="R280" s="50">
        <v>907000</v>
      </c>
      <c r="S280" s="51">
        <v>737000</v>
      </c>
    </row>
    <row r="281" spans="2:19" x14ac:dyDescent="0.2">
      <c r="B281" s="33" t="s">
        <v>54</v>
      </c>
      <c r="C281" s="33" t="s">
        <v>174</v>
      </c>
      <c r="E281" s="4" t="s">
        <v>54</v>
      </c>
      <c r="F281" s="48">
        <v>7038.25</v>
      </c>
      <c r="G281" s="48">
        <v>9019.2800000000007</v>
      </c>
      <c r="H281" s="48">
        <v>13189.069999999996</v>
      </c>
      <c r="I281" s="48">
        <v>13216.169999999998</v>
      </c>
      <c r="J281" s="49">
        <v>14804.275999089667</v>
      </c>
      <c r="K281" s="49">
        <v>14804.275999089667</v>
      </c>
      <c r="L281" s="49">
        <v>14804.275999089667</v>
      </c>
      <c r="M281" s="49">
        <v>14804.275999089667</v>
      </c>
      <c r="N281" s="49">
        <v>14804.275999089667</v>
      </c>
      <c r="O281" s="49">
        <v>14804.275999089667</v>
      </c>
      <c r="P281" s="49">
        <v>14804.275999089667</v>
      </c>
      <c r="Q281" s="49">
        <v>14804.275999089667</v>
      </c>
      <c r="R281" s="50">
        <v>161000</v>
      </c>
      <c r="S281" s="51">
        <v>107000</v>
      </c>
    </row>
    <row r="282" spans="2:19" x14ac:dyDescent="0.2">
      <c r="B282" s="33" t="s">
        <v>55</v>
      </c>
      <c r="C282" s="33" t="s">
        <v>174</v>
      </c>
      <c r="E282" s="4" t="s">
        <v>55</v>
      </c>
      <c r="F282" s="48">
        <v>43581.8</v>
      </c>
      <c r="G282" s="48">
        <v>46356.7</v>
      </c>
      <c r="H282" s="48">
        <v>75234.609999999986</v>
      </c>
      <c r="I282" s="48">
        <v>81641.72</v>
      </c>
      <c r="J282" s="49">
        <v>91452.104196631757</v>
      </c>
      <c r="K282" s="49">
        <v>91452.104196631757</v>
      </c>
      <c r="L282" s="49">
        <v>91452.104196631757</v>
      </c>
      <c r="M282" s="49">
        <v>91452.104196631757</v>
      </c>
      <c r="N282" s="49">
        <v>91452.104196631757</v>
      </c>
      <c r="O282" s="49">
        <v>91452.104196631757</v>
      </c>
      <c r="P282" s="49">
        <v>91452.104196631757</v>
      </c>
      <c r="Q282" s="49">
        <v>91452.104196631757</v>
      </c>
      <c r="R282" s="50">
        <v>978000</v>
      </c>
      <c r="S282" s="51">
        <v>499000</v>
      </c>
    </row>
    <row r="283" spans="2:19" x14ac:dyDescent="0.2">
      <c r="B283" s="33" t="s">
        <v>56</v>
      </c>
      <c r="C283" s="33" t="s">
        <v>174</v>
      </c>
      <c r="E283" s="4" t="s">
        <v>56</v>
      </c>
      <c r="F283" s="48">
        <v>34653.200000000012</v>
      </c>
      <c r="G283" s="48">
        <v>38229.399999999994</v>
      </c>
      <c r="H283" s="48">
        <v>62370.959999999992</v>
      </c>
      <c r="I283" s="48">
        <v>67718.48000000001</v>
      </c>
      <c r="J283" s="49">
        <v>75855.793937187089</v>
      </c>
      <c r="K283" s="49">
        <v>75855.793937187089</v>
      </c>
      <c r="L283" s="49">
        <v>75855.793937187089</v>
      </c>
      <c r="M283" s="49">
        <v>75855.793937187089</v>
      </c>
      <c r="N283" s="49">
        <v>75855.793937187089</v>
      </c>
      <c r="O283" s="49">
        <v>75855.793937187089</v>
      </c>
      <c r="P283" s="49">
        <v>75855.793937187089</v>
      </c>
      <c r="Q283" s="49">
        <v>75855.793937187089</v>
      </c>
      <c r="R283" s="50">
        <v>810000</v>
      </c>
      <c r="S283" s="51">
        <v>1563000</v>
      </c>
    </row>
    <row r="284" spans="2:19" x14ac:dyDescent="0.2">
      <c r="B284" s="33" t="s">
        <v>57</v>
      </c>
      <c r="C284" s="33" t="s">
        <v>174</v>
      </c>
      <c r="E284" s="4" t="s">
        <v>57</v>
      </c>
      <c r="F284" s="48">
        <v>0</v>
      </c>
      <c r="G284" s="48">
        <v>0</v>
      </c>
      <c r="H284" s="48">
        <v>0</v>
      </c>
      <c r="I284" s="48">
        <v>0</v>
      </c>
      <c r="J284" s="49">
        <v>0</v>
      </c>
      <c r="K284" s="49">
        <v>0</v>
      </c>
      <c r="L284" s="49">
        <v>0</v>
      </c>
      <c r="M284" s="49">
        <v>0</v>
      </c>
      <c r="N284" s="49">
        <v>0</v>
      </c>
      <c r="O284" s="49">
        <v>0</v>
      </c>
      <c r="P284" s="49">
        <v>0</v>
      </c>
      <c r="Q284" s="49">
        <v>0</v>
      </c>
      <c r="R284" s="50">
        <v>0</v>
      </c>
      <c r="S284" s="51">
        <v>0</v>
      </c>
    </row>
    <row r="285" spans="2:19" x14ac:dyDescent="0.2">
      <c r="B285" s="33" t="s">
        <v>58</v>
      </c>
      <c r="C285" s="33" t="s">
        <v>174</v>
      </c>
      <c r="E285" s="4" t="s">
        <v>58</v>
      </c>
      <c r="F285" s="48">
        <v>29787.08</v>
      </c>
      <c r="G285" s="48">
        <v>23574.630000000005</v>
      </c>
      <c r="H285" s="48">
        <v>36307.659999999989</v>
      </c>
      <c r="I285" s="48">
        <v>32797.950000000012</v>
      </c>
      <c r="J285" s="49">
        <v>36739.078265817028</v>
      </c>
      <c r="K285" s="49">
        <v>36739.078265817028</v>
      </c>
      <c r="L285" s="49">
        <v>36739.078265817028</v>
      </c>
      <c r="M285" s="49">
        <v>36739.078265817028</v>
      </c>
      <c r="N285" s="49">
        <v>36739.078265817028</v>
      </c>
      <c r="O285" s="49">
        <v>36739.078265817028</v>
      </c>
      <c r="P285" s="49">
        <v>36739.078265817028</v>
      </c>
      <c r="Q285" s="49">
        <v>36739.078265817028</v>
      </c>
      <c r="R285" s="50">
        <v>416000</v>
      </c>
      <c r="S285" s="51">
        <v>468000</v>
      </c>
    </row>
    <row r="286" spans="2:19" x14ac:dyDescent="0.2">
      <c r="B286" s="33" t="s">
        <v>59</v>
      </c>
      <c r="C286" s="33" t="s">
        <v>174</v>
      </c>
      <c r="E286" s="4" t="s">
        <v>59</v>
      </c>
      <c r="F286" s="48">
        <v>84122.19</v>
      </c>
      <c r="G286" s="48">
        <v>85208.699999999983</v>
      </c>
      <c r="H286" s="48">
        <v>121972.54999999999</v>
      </c>
      <c r="I286" s="48">
        <v>122427.03999999998</v>
      </c>
      <c r="J286" s="49">
        <v>137138.34567137001</v>
      </c>
      <c r="K286" s="49">
        <v>137138.34567137001</v>
      </c>
      <c r="L286" s="49">
        <v>137138.34567137001</v>
      </c>
      <c r="M286" s="49">
        <v>137138.34567137001</v>
      </c>
      <c r="N286" s="49">
        <v>137138.34567137001</v>
      </c>
      <c r="O286" s="49">
        <v>137138.34567137001</v>
      </c>
      <c r="P286" s="49">
        <v>137138.34567137001</v>
      </c>
      <c r="Q286" s="49">
        <v>137138.34567137001</v>
      </c>
      <c r="R286" s="50">
        <v>1511000</v>
      </c>
      <c r="S286" s="51">
        <v>1315000</v>
      </c>
    </row>
    <row r="287" spans="2:19" x14ac:dyDescent="0.2">
      <c r="B287" s="33" t="s">
        <v>60</v>
      </c>
      <c r="C287" s="33" t="s">
        <v>174</v>
      </c>
      <c r="E287" s="4" t="s">
        <v>60</v>
      </c>
      <c r="F287" s="48">
        <v>2106.6900000000005</v>
      </c>
      <c r="G287" s="48">
        <v>3009.2299999999996</v>
      </c>
      <c r="H287" s="48">
        <v>6028.369999999999</v>
      </c>
      <c r="I287" s="48">
        <v>5661.98</v>
      </c>
      <c r="J287" s="49">
        <v>6342.3453709604019</v>
      </c>
      <c r="K287" s="49">
        <v>6342.3453709604019</v>
      </c>
      <c r="L287" s="49">
        <v>6342.3453709604019</v>
      </c>
      <c r="M287" s="49">
        <v>6342.3453709604019</v>
      </c>
      <c r="N287" s="49">
        <v>6342.3453709604019</v>
      </c>
      <c r="O287" s="49">
        <v>6342.3453709604019</v>
      </c>
      <c r="P287" s="49">
        <v>6342.3453709604019</v>
      </c>
      <c r="Q287" s="49">
        <v>6342.3453709604019</v>
      </c>
      <c r="R287" s="50">
        <v>68000</v>
      </c>
      <c r="S287" s="51">
        <v>69000</v>
      </c>
    </row>
    <row r="288" spans="2:19" x14ac:dyDescent="0.2">
      <c r="B288" s="33" t="s">
        <v>61</v>
      </c>
      <c r="C288" s="33" t="s">
        <v>174</v>
      </c>
      <c r="E288" s="4" t="s">
        <v>61</v>
      </c>
      <c r="F288" s="48">
        <v>9814.0600000000013</v>
      </c>
      <c r="G288" s="48">
        <v>11339.220000000001</v>
      </c>
      <c r="H288" s="48">
        <v>12981.339999999997</v>
      </c>
      <c r="I288" s="48">
        <v>12831.090000000004</v>
      </c>
      <c r="J288" s="49">
        <v>14372.923299954487</v>
      </c>
      <c r="K288" s="49">
        <v>14372.923299954487</v>
      </c>
      <c r="L288" s="49">
        <v>14372.923299954487</v>
      </c>
      <c r="M288" s="49">
        <v>14372.923299954487</v>
      </c>
      <c r="N288" s="49">
        <v>14372.923299954487</v>
      </c>
      <c r="O288" s="49">
        <v>14372.923299954487</v>
      </c>
      <c r="P288" s="49">
        <v>14372.923299954487</v>
      </c>
      <c r="Q288" s="49">
        <v>14372.923299954487</v>
      </c>
      <c r="R288" s="50">
        <v>162000</v>
      </c>
      <c r="S288" s="51">
        <v>123000</v>
      </c>
    </row>
    <row r="289" spans="2:21" x14ac:dyDescent="0.2">
      <c r="B289" s="33" t="s">
        <v>62</v>
      </c>
      <c r="C289" s="33" t="s">
        <v>174</v>
      </c>
      <c r="E289" s="4" t="s">
        <v>62</v>
      </c>
      <c r="F289" s="48">
        <v>97758.66</v>
      </c>
      <c r="G289" s="48">
        <v>97194.57</v>
      </c>
      <c r="H289" s="48">
        <v>175752.94</v>
      </c>
      <c r="I289" s="48">
        <v>156972.37999999998</v>
      </c>
      <c r="J289" s="49">
        <v>175834.78706417844</v>
      </c>
      <c r="K289" s="49">
        <v>175834.78706417844</v>
      </c>
      <c r="L289" s="49">
        <v>175834.78706417844</v>
      </c>
      <c r="M289" s="49">
        <v>175834.78706417844</v>
      </c>
      <c r="N289" s="49">
        <v>175834.78706417844</v>
      </c>
      <c r="O289" s="49">
        <v>175834.78706417844</v>
      </c>
      <c r="P289" s="49">
        <v>175834.78706417844</v>
      </c>
      <c r="Q289" s="49">
        <v>175834.78706417844</v>
      </c>
      <c r="R289" s="50">
        <v>1934000</v>
      </c>
      <c r="S289" s="51">
        <v>1432000</v>
      </c>
    </row>
    <row r="290" spans="2:21" x14ac:dyDescent="0.2">
      <c r="B290" s="33" t="s">
        <v>63</v>
      </c>
      <c r="C290" s="33" t="s">
        <v>174</v>
      </c>
      <c r="E290" s="4" t="s">
        <v>63</v>
      </c>
      <c r="F290" s="48">
        <v>4898.1200000000026</v>
      </c>
      <c r="G290" s="48">
        <v>3627.0800000000017</v>
      </c>
      <c r="H290" s="48">
        <v>10582.989999999998</v>
      </c>
      <c r="I290" s="48">
        <v>9839.7900000000009</v>
      </c>
      <c r="J290" s="49">
        <v>11022.17714610833</v>
      </c>
      <c r="K290" s="49">
        <v>11022.17714610833</v>
      </c>
      <c r="L290" s="49">
        <v>11022.17714610833</v>
      </c>
      <c r="M290" s="49">
        <v>11022.17714610833</v>
      </c>
      <c r="N290" s="49">
        <v>11022.17714610833</v>
      </c>
      <c r="O290" s="49">
        <v>11022.17714610833</v>
      </c>
      <c r="P290" s="49">
        <v>11022.17714610833</v>
      </c>
      <c r="Q290" s="49">
        <v>11022.17714610833</v>
      </c>
      <c r="R290" s="50">
        <v>117000</v>
      </c>
      <c r="S290" s="51">
        <v>107000</v>
      </c>
    </row>
    <row r="291" spans="2:21" x14ac:dyDescent="0.2">
      <c r="B291" s="33" t="s">
        <v>25</v>
      </c>
      <c r="C291" s="33" t="s">
        <v>174</v>
      </c>
      <c r="E291" s="4" t="s">
        <v>130</v>
      </c>
      <c r="F291" s="48">
        <v>25074.82</v>
      </c>
      <c r="G291" s="48">
        <v>26704.440000000002</v>
      </c>
      <c r="H291" s="48">
        <v>54364.630000000005</v>
      </c>
      <c r="I291" s="48">
        <v>48217.790000000008</v>
      </c>
      <c r="J291" s="49">
        <v>54011.825757851635</v>
      </c>
      <c r="K291" s="49">
        <v>54011.825757851635</v>
      </c>
      <c r="L291" s="49">
        <v>54011.825757851635</v>
      </c>
      <c r="M291" s="49">
        <v>54011.825757851635</v>
      </c>
      <c r="N291" s="49">
        <v>54011.825757851635</v>
      </c>
      <c r="O291" s="49">
        <v>54011.825757851635</v>
      </c>
      <c r="P291" s="49">
        <v>54011.825757851635</v>
      </c>
      <c r="Q291" s="49">
        <v>54011.825757851635</v>
      </c>
      <c r="R291" s="50">
        <v>586000</v>
      </c>
      <c r="S291" s="51">
        <v>626000</v>
      </c>
    </row>
    <row r="292" spans="2:21" x14ac:dyDescent="0.2">
      <c r="B292" s="33">
        <v>0</v>
      </c>
      <c r="D292" s="53" t="s">
        <v>131</v>
      </c>
      <c r="E292" s="52"/>
      <c r="F292" s="52">
        <v>634545.18999999994</v>
      </c>
      <c r="G292" s="52">
        <v>651150.05000000005</v>
      </c>
      <c r="H292" s="52">
        <v>998181.11</v>
      </c>
      <c r="I292" s="52">
        <v>966553.3600000001</v>
      </c>
      <c r="J292" s="53">
        <v>1082698.1424487939</v>
      </c>
      <c r="K292" s="53">
        <v>1082698.1424487939</v>
      </c>
      <c r="L292" s="53">
        <v>1082698.1424487939</v>
      </c>
      <c r="M292" s="53">
        <v>1082698.1424487939</v>
      </c>
      <c r="N292" s="53">
        <v>1082698.1424487939</v>
      </c>
      <c r="O292" s="53">
        <v>1082698.1424487939</v>
      </c>
      <c r="P292" s="53">
        <v>1082698.1424487939</v>
      </c>
      <c r="Q292" s="53">
        <v>1082698.1424487939</v>
      </c>
      <c r="R292" s="53">
        <v>11912000</v>
      </c>
      <c r="S292" s="53">
        <v>10290000</v>
      </c>
    </row>
    <row r="293" spans="2:21" x14ac:dyDescent="0.2">
      <c r="B293" s="33">
        <v>0</v>
      </c>
    </row>
    <row r="298" spans="2:21" x14ac:dyDescent="0.2">
      <c r="F298" s="227" t="s">
        <v>37</v>
      </c>
      <c r="G298" s="227"/>
      <c r="H298" s="227"/>
      <c r="I298" s="227"/>
      <c r="J298" s="228"/>
      <c r="K298" s="229" t="s">
        <v>175</v>
      </c>
      <c r="L298" s="227"/>
      <c r="M298" s="227"/>
      <c r="N298" s="227"/>
      <c r="O298" s="228"/>
      <c r="P298" s="229" t="s">
        <v>39</v>
      </c>
      <c r="Q298" s="227"/>
      <c r="R298" s="227"/>
      <c r="S298" s="227"/>
    </row>
    <row r="299" spans="2:21" x14ac:dyDescent="0.2">
      <c r="E299" s="5" t="s">
        <v>40</v>
      </c>
      <c r="F299" s="5" t="s">
        <v>41</v>
      </c>
      <c r="G299" s="5" t="s">
        <v>42</v>
      </c>
      <c r="H299" s="5" t="s">
        <v>43</v>
      </c>
      <c r="I299" s="5" t="s">
        <v>44</v>
      </c>
      <c r="J299" s="5" t="s">
        <v>45</v>
      </c>
      <c r="K299" s="6" t="s">
        <v>41</v>
      </c>
      <c r="L299" s="5" t="s">
        <v>42</v>
      </c>
      <c r="M299" s="5" t="s">
        <v>43</v>
      </c>
      <c r="N299" s="5" t="s">
        <v>44</v>
      </c>
      <c r="O299" s="5" t="s">
        <v>45</v>
      </c>
      <c r="P299" s="6" t="s">
        <v>41</v>
      </c>
      <c r="Q299" s="5" t="s">
        <v>43</v>
      </c>
      <c r="R299" s="5" t="s">
        <v>44</v>
      </c>
      <c r="S299" s="5" t="s">
        <v>45</v>
      </c>
    </row>
    <row r="300" spans="2:21" x14ac:dyDescent="0.2">
      <c r="E300" s="4" t="s">
        <v>46</v>
      </c>
      <c r="F300" s="7">
        <v>12500</v>
      </c>
      <c r="G300" s="7">
        <v>55.68</v>
      </c>
      <c r="H300" s="7">
        <v>696000</v>
      </c>
      <c r="I300" s="7">
        <v>631000</v>
      </c>
      <c r="J300" s="7">
        <v>1327000</v>
      </c>
      <c r="K300" s="8">
        <v>11500</v>
      </c>
      <c r="L300" s="7">
        <v>54.260869565217391</v>
      </c>
      <c r="M300" s="7">
        <v>624000</v>
      </c>
      <c r="N300" s="7">
        <v>600000</v>
      </c>
      <c r="O300" s="7">
        <v>1224000</v>
      </c>
      <c r="P300" s="8">
        <v>-1000</v>
      </c>
      <c r="Q300" s="7">
        <v>-72000</v>
      </c>
      <c r="R300" s="7">
        <v>-31000</v>
      </c>
      <c r="S300" s="7">
        <v>-103000</v>
      </c>
      <c r="U300" s="7"/>
    </row>
    <row r="301" spans="2:21" x14ac:dyDescent="0.2">
      <c r="E301" s="4" t="s">
        <v>47</v>
      </c>
      <c r="F301" s="7">
        <v>17200</v>
      </c>
      <c r="G301" s="7">
        <v>70.174418604651166</v>
      </c>
      <c r="H301" s="7">
        <v>1207000</v>
      </c>
      <c r="I301" s="7">
        <v>938000</v>
      </c>
      <c r="J301" s="7">
        <v>2145000</v>
      </c>
      <c r="K301" s="8">
        <v>17500</v>
      </c>
      <c r="L301" s="7">
        <v>94.285714285714292</v>
      </c>
      <c r="M301" s="7">
        <v>1650000</v>
      </c>
      <c r="N301" s="7">
        <v>968000</v>
      </c>
      <c r="O301" s="7">
        <v>2618000</v>
      </c>
      <c r="P301" s="8">
        <v>300</v>
      </c>
      <c r="Q301" s="7">
        <v>443000</v>
      </c>
      <c r="R301" s="7">
        <v>30000</v>
      </c>
      <c r="S301" s="7">
        <v>473000</v>
      </c>
      <c r="U301" s="7"/>
    </row>
    <row r="302" spans="2:21" x14ac:dyDescent="0.2">
      <c r="E302" s="4" t="s">
        <v>48</v>
      </c>
      <c r="F302" s="7">
        <v>0</v>
      </c>
      <c r="G302" s="7"/>
      <c r="H302" s="7">
        <v>0</v>
      </c>
      <c r="I302" s="7">
        <v>0</v>
      </c>
      <c r="J302" s="7">
        <v>0</v>
      </c>
      <c r="K302" s="8">
        <v>0</v>
      </c>
      <c r="L302" s="7"/>
      <c r="M302" s="7">
        <v>0</v>
      </c>
      <c r="N302" s="7">
        <v>0</v>
      </c>
      <c r="O302" s="7">
        <v>0</v>
      </c>
      <c r="P302" s="8">
        <v>0</v>
      </c>
      <c r="Q302" s="7">
        <v>0</v>
      </c>
      <c r="R302" s="7">
        <v>0</v>
      </c>
      <c r="S302" s="7">
        <v>0</v>
      </c>
      <c r="U302" s="7"/>
    </row>
    <row r="303" spans="2:21" x14ac:dyDescent="0.2">
      <c r="E303" s="4" t="s">
        <v>49</v>
      </c>
      <c r="F303" s="7">
        <v>2200</v>
      </c>
      <c r="G303" s="7">
        <v>102.27272727272727</v>
      </c>
      <c r="H303" s="7">
        <v>225000</v>
      </c>
      <c r="I303" s="7">
        <v>124000</v>
      </c>
      <c r="J303" s="7">
        <v>349000</v>
      </c>
      <c r="K303" s="8">
        <v>1700</v>
      </c>
      <c r="L303" s="7">
        <v>134.70588235294119</v>
      </c>
      <c r="M303" s="7">
        <v>229000</v>
      </c>
      <c r="N303" s="7">
        <v>91000</v>
      </c>
      <c r="O303" s="7">
        <v>320000</v>
      </c>
      <c r="P303" s="8">
        <v>-500</v>
      </c>
      <c r="Q303" s="7">
        <v>4000</v>
      </c>
      <c r="R303" s="7">
        <v>-33000</v>
      </c>
      <c r="S303" s="7">
        <v>-29000</v>
      </c>
      <c r="U303" s="7"/>
    </row>
    <row r="304" spans="2:21" x14ac:dyDescent="0.2">
      <c r="E304" s="4" t="s">
        <v>50</v>
      </c>
      <c r="F304" s="7">
        <v>7300</v>
      </c>
      <c r="G304" s="7">
        <v>63.287671232876711</v>
      </c>
      <c r="H304" s="7">
        <v>462000</v>
      </c>
      <c r="I304" s="7">
        <v>498000</v>
      </c>
      <c r="J304" s="7">
        <v>960000</v>
      </c>
      <c r="K304" s="8">
        <v>7500</v>
      </c>
      <c r="L304" s="7">
        <v>101.6</v>
      </c>
      <c r="M304" s="7">
        <v>762000</v>
      </c>
      <c r="N304" s="7">
        <v>378000</v>
      </c>
      <c r="O304" s="7">
        <v>1140000</v>
      </c>
      <c r="P304" s="8">
        <v>200</v>
      </c>
      <c r="Q304" s="7">
        <v>300000</v>
      </c>
      <c r="R304" s="7">
        <v>-120000</v>
      </c>
      <c r="S304" s="7">
        <v>180000</v>
      </c>
      <c r="U304" s="7"/>
    </row>
    <row r="305" spans="5:21" x14ac:dyDescent="0.2">
      <c r="E305" s="4" t="s">
        <v>51</v>
      </c>
      <c r="F305" s="7">
        <v>4500</v>
      </c>
      <c r="G305" s="7">
        <v>28.222222222222221</v>
      </c>
      <c r="H305" s="7">
        <v>127000</v>
      </c>
      <c r="I305" s="7">
        <v>260000</v>
      </c>
      <c r="J305" s="7">
        <v>387000</v>
      </c>
      <c r="K305" s="8">
        <v>4300</v>
      </c>
      <c r="L305" s="7">
        <v>40.465116279069768</v>
      </c>
      <c r="M305" s="7">
        <v>174000</v>
      </c>
      <c r="N305" s="7">
        <v>284000</v>
      </c>
      <c r="O305" s="7">
        <v>458000</v>
      </c>
      <c r="P305" s="8">
        <v>-200</v>
      </c>
      <c r="Q305" s="7">
        <v>47000</v>
      </c>
      <c r="R305" s="7">
        <v>24000</v>
      </c>
      <c r="S305" s="7">
        <v>71000</v>
      </c>
      <c r="U305" s="7"/>
    </row>
    <row r="306" spans="5:21" x14ac:dyDescent="0.2">
      <c r="E306" s="4" t="s">
        <v>52</v>
      </c>
      <c r="F306" s="7">
        <v>6100</v>
      </c>
      <c r="G306" s="7">
        <v>86.393442622950815</v>
      </c>
      <c r="H306" s="7">
        <v>527000</v>
      </c>
      <c r="I306" s="7">
        <v>312000</v>
      </c>
      <c r="J306" s="7">
        <v>839000</v>
      </c>
      <c r="K306" s="8">
        <v>6200</v>
      </c>
      <c r="L306" s="7">
        <v>132.74193548387098</v>
      </c>
      <c r="M306" s="7">
        <v>823000</v>
      </c>
      <c r="N306" s="7">
        <v>319000</v>
      </c>
      <c r="O306" s="7">
        <v>1142000</v>
      </c>
      <c r="P306" s="8">
        <v>100</v>
      </c>
      <c r="Q306" s="7">
        <v>296000</v>
      </c>
      <c r="R306" s="7">
        <v>7000</v>
      </c>
      <c r="S306" s="7">
        <v>303000</v>
      </c>
      <c r="U306" s="7"/>
    </row>
    <row r="307" spans="5:21" x14ac:dyDescent="0.2">
      <c r="E307" s="4" t="s">
        <v>53</v>
      </c>
      <c r="F307" s="7">
        <v>16400</v>
      </c>
      <c r="G307" s="7">
        <v>44.939024390243901</v>
      </c>
      <c r="H307" s="7">
        <v>737000</v>
      </c>
      <c r="I307" s="7">
        <v>1063000</v>
      </c>
      <c r="J307" s="7">
        <v>1800000</v>
      </c>
      <c r="K307" s="8">
        <v>12200</v>
      </c>
      <c r="L307" s="7">
        <v>74.344262295081961</v>
      </c>
      <c r="M307" s="7">
        <v>907000</v>
      </c>
      <c r="N307" s="7">
        <v>778000</v>
      </c>
      <c r="O307" s="7">
        <v>1685000</v>
      </c>
      <c r="P307" s="8">
        <v>-4200</v>
      </c>
      <c r="Q307" s="7">
        <v>170000</v>
      </c>
      <c r="R307" s="7">
        <v>-285000</v>
      </c>
      <c r="S307" s="7">
        <v>-115000</v>
      </c>
      <c r="U307" s="7"/>
    </row>
    <row r="308" spans="5:21" x14ac:dyDescent="0.2">
      <c r="E308" s="4" t="s">
        <v>54</v>
      </c>
      <c r="F308" s="7">
        <v>1800</v>
      </c>
      <c r="G308" s="7">
        <v>59.444444444444443</v>
      </c>
      <c r="H308" s="7">
        <v>107000</v>
      </c>
      <c r="I308" s="7">
        <v>120000</v>
      </c>
      <c r="J308" s="7">
        <v>227000</v>
      </c>
      <c r="K308" s="8">
        <v>1700</v>
      </c>
      <c r="L308" s="7">
        <v>94.705882352941174</v>
      </c>
      <c r="M308" s="7">
        <v>161000</v>
      </c>
      <c r="N308" s="7">
        <v>74000</v>
      </c>
      <c r="O308" s="7">
        <v>235000</v>
      </c>
      <c r="P308" s="8">
        <v>-100</v>
      </c>
      <c r="Q308" s="7">
        <v>54000</v>
      </c>
      <c r="R308" s="7">
        <v>-46000</v>
      </c>
      <c r="S308" s="7">
        <v>8000</v>
      </c>
      <c r="U308" s="7"/>
    </row>
    <row r="309" spans="5:21" x14ac:dyDescent="0.2">
      <c r="E309" s="4" t="s">
        <v>55</v>
      </c>
      <c r="F309" s="7">
        <v>6100</v>
      </c>
      <c r="G309" s="7">
        <v>81.803278688524586</v>
      </c>
      <c r="H309" s="7">
        <v>499000</v>
      </c>
      <c r="I309" s="7">
        <v>307000</v>
      </c>
      <c r="J309" s="7">
        <v>806000</v>
      </c>
      <c r="K309" s="8">
        <v>9000</v>
      </c>
      <c r="L309" s="7">
        <v>108.66666666666667</v>
      </c>
      <c r="M309" s="7">
        <v>978000</v>
      </c>
      <c r="N309" s="7">
        <v>439000</v>
      </c>
      <c r="O309" s="7">
        <v>1417000</v>
      </c>
      <c r="P309" s="8">
        <v>2900</v>
      </c>
      <c r="Q309" s="7">
        <v>479000</v>
      </c>
      <c r="R309" s="7">
        <v>132000</v>
      </c>
      <c r="S309" s="7">
        <v>611000</v>
      </c>
      <c r="U309" s="7"/>
    </row>
    <row r="310" spans="5:21" x14ac:dyDescent="0.2">
      <c r="E310" s="4" t="s">
        <v>56</v>
      </c>
      <c r="F310" s="7">
        <v>17200</v>
      </c>
      <c r="G310" s="7">
        <v>90.872093023255815</v>
      </c>
      <c r="H310" s="7">
        <v>1563000</v>
      </c>
      <c r="I310" s="7">
        <v>887000</v>
      </c>
      <c r="J310" s="7">
        <v>2450000</v>
      </c>
      <c r="K310" s="8">
        <v>10300</v>
      </c>
      <c r="L310" s="7">
        <v>78.640776699029132</v>
      </c>
      <c r="M310" s="7">
        <v>810000</v>
      </c>
      <c r="N310" s="7">
        <v>832000</v>
      </c>
      <c r="O310" s="7">
        <v>1642000</v>
      </c>
      <c r="P310" s="8">
        <v>-6900</v>
      </c>
      <c r="Q310" s="7">
        <v>-753000</v>
      </c>
      <c r="R310" s="7">
        <v>-55000</v>
      </c>
      <c r="S310" s="7">
        <v>-808000</v>
      </c>
      <c r="U310" s="7"/>
    </row>
    <row r="311" spans="5:21" x14ac:dyDescent="0.2">
      <c r="E311" s="4" t="s">
        <v>57</v>
      </c>
      <c r="F311" s="7">
        <v>0</v>
      </c>
      <c r="G311" s="7"/>
      <c r="H311" s="7">
        <v>0</v>
      </c>
      <c r="I311" s="7">
        <v>0</v>
      </c>
      <c r="J311" s="7">
        <v>0</v>
      </c>
      <c r="K311" s="8">
        <v>0</v>
      </c>
      <c r="L311" s="7"/>
      <c r="M311" s="7">
        <v>0</v>
      </c>
      <c r="N311" s="7">
        <v>0</v>
      </c>
      <c r="O311" s="7">
        <v>0</v>
      </c>
      <c r="P311" s="8">
        <v>0</v>
      </c>
      <c r="Q311" s="7">
        <v>0</v>
      </c>
      <c r="R311" s="7">
        <v>0</v>
      </c>
      <c r="S311" s="7">
        <v>0</v>
      </c>
      <c r="U311" s="7"/>
    </row>
    <row r="312" spans="5:21" x14ac:dyDescent="0.2">
      <c r="E312" s="4" t="s">
        <v>58</v>
      </c>
      <c r="F312" s="7">
        <v>10300</v>
      </c>
      <c r="G312" s="7">
        <v>45.436893203883493</v>
      </c>
      <c r="H312" s="7">
        <v>468000</v>
      </c>
      <c r="I312" s="7">
        <v>817000</v>
      </c>
      <c r="J312" s="7">
        <v>1285000</v>
      </c>
      <c r="K312" s="8">
        <v>7400</v>
      </c>
      <c r="L312" s="7">
        <v>56.216216216216218</v>
      </c>
      <c r="M312" s="7">
        <v>416000</v>
      </c>
      <c r="N312" s="7">
        <v>605000</v>
      </c>
      <c r="O312" s="7">
        <v>1022000</v>
      </c>
      <c r="P312" s="8">
        <v>-2900</v>
      </c>
      <c r="Q312" s="7">
        <v>-52000</v>
      </c>
      <c r="R312" s="7">
        <v>-212000</v>
      </c>
      <c r="S312" s="7">
        <v>-263000</v>
      </c>
      <c r="U312" s="7"/>
    </row>
    <row r="313" spans="5:21" x14ac:dyDescent="0.2">
      <c r="E313" s="4" t="s">
        <v>59</v>
      </c>
      <c r="F313" s="7">
        <v>20400</v>
      </c>
      <c r="G313" s="7">
        <v>64.460784313725483</v>
      </c>
      <c r="H313" s="7">
        <v>1315000</v>
      </c>
      <c r="I313" s="7">
        <v>1043000</v>
      </c>
      <c r="J313" s="7">
        <v>2358000</v>
      </c>
      <c r="K313" s="8">
        <v>19900</v>
      </c>
      <c r="L313" s="7">
        <v>75.929648241206024</v>
      </c>
      <c r="M313" s="7">
        <v>1511000</v>
      </c>
      <c r="N313" s="7">
        <v>997000</v>
      </c>
      <c r="O313" s="7">
        <v>2508000</v>
      </c>
      <c r="P313" s="8">
        <v>-500</v>
      </c>
      <c r="Q313" s="7">
        <v>196000</v>
      </c>
      <c r="R313" s="7">
        <v>-46000</v>
      </c>
      <c r="S313" s="7">
        <v>150000</v>
      </c>
      <c r="U313" s="7"/>
    </row>
    <row r="314" spans="5:21" x14ac:dyDescent="0.2">
      <c r="E314" s="4" t="s">
        <v>60</v>
      </c>
      <c r="F314" s="7">
        <v>1400</v>
      </c>
      <c r="G314" s="7">
        <v>49.285714285714285</v>
      </c>
      <c r="H314" s="7">
        <v>69000</v>
      </c>
      <c r="I314" s="7">
        <v>103000</v>
      </c>
      <c r="J314" s="7">
        <v>172000</v>
      </c>
      <c r="K314" s="8">
        <v>1300</v>
      </c>
      <c r="L314" s="7">
        <v>52.307692307692307</v>
      </c>
      <c r="M314" s="7">
        <v>68000</v>
      </c>
      <c r="N314" s="7">
        <v>109000</v>
      </c>
      <c r="O314" s="7">
        <v>177000</v>
      </c>
      <c r="P314" s="8">
        <v>-100</v>
      </c>
      <c r="Q314" s="7">
        <v>-1000</v>
      </c>
      <c r="R314" s="7">
        <v>6000</v>
      </c>
      <c r="S314" s="7">
        <v>5000</v>
      </c>
      <c r="U314" s="7"/>
    </row>
    <row r="315" spans="5:21" x14ac:dyDescent="0.2">
      <c r="E315" s="4" t="s">
        <v>61</v>
      </c>
      <c r="F315" s="7">
        <v>2700</v>
      </c>
      <c r="G315" s="7">
        <v>45.555555555555557</v>
      </c>
      <c r="H315" s="7">
        <v>123000</v>
      </c>
      <c r="I315" s="7">
        <v>134000</v>
      </c>
      <c r="J315" s="7">
        <v>257000</v>
      </c>
      <c r="K315" s="8">
        <v>2100</v>
      </c>
      <c r="L315" s="7">
        <v>77.142857142857139</v>
      </c>
      <c r="M315" s="7">
        <v>162000</v>
      </c>
      <c r="N315" s="7">
        <v>116000</v>
      </c>
      <c r="O315" s="7">
        <v>278000</v>
      </c>
      <c r="P315" s="8">
        <v>-600</v>
      </c>
      <c r="Q315" s="7">
        <v>39000</v>
      </c>
      <c r="R315" s="7">
        <v>-18000</v>
      </c>
      <c r="S315" s="7">
        <v>21000</v>
      </c>
      <c r="U315" s="7"/>
    </row>
    <row r="316" spans="5:21" x14ac:dyDescent="0.2">
      <c r="E316" s="4" t="s">
        <v>62</v>
      </c>
      <c r="F316" s="7">
        <v>18100</v>
      </c>
      <c r="G316" s="7">
        <v>79.11602209944752</v>
      </c>
      <c r="H316" s="7">
        <v>1432000</v>
      </c>
      <c r="I316" s="7">
        <v>1007000</v>
      </c>
      <c r="J316" s="7">
        <v>2439000</v>
      </c>
      <c r="K316" s="8">
        <v>16400</v>
      </c>
      <c r="L316" s="7">
        <v>117.92682926829268</v>
      </c>
      <c r="M316" s="7">
        <v>1934000</v>
      </c>
      <c r="N316" s="7">
        <v>907000</v>
      </c>
      <c r="O316" s="7">
        <v>2842000</v>
      </c>
      <c r="P316" s="8">
        <v>-1700</v>
      </c>
      <c r="Q316" s="7">
        <v>502000</v>
      </c>
      <c r="R316" s="7">
        <v>-100000</v>
      </c>
      <c r="S316" s="7">
        <v>403000</v>
      </c>
      <c r="U316" s="7"/>
    </row>
    <row r="317" spans="5:21" x14ac:dyDescent="0.2">
      <c r="E317" s="4" t="s">
        <v>63</v>
      </c>
      <c r="F317" s="7">
        <v>0</v>
      </c>
      <c r="G317" s="7" t="e">
        <v>#DIV/0!</v>
      </c>
      <c r="H317" s="7">
        <v>0</v>
      </c>
      <c r="I317" s="7">
        <v>0</v>
      </c>
      <c r="J317" s="7">
        <v>0</v>
      </c>
      <c r="K317" s="8">
        <v>0</v>
      </c>
      <c r="L317" s="7" t="e">
        <v>#DIV/0!</v>
      </c>
      <c r="M317" s="7">
        <v>0</v>
      </c>
      <c r="N317" s="7">
        <v>0</v>
      </c>
      <c r="O317" s="7">
        <v>0</v>
      </c>
      <c r="P317" s="8">
        <v>0</v>
      </c>
      <c r="Q317" s="7">
        <v>0</v>
      </c>
      <c r="R317" s="7">
        <v>0</v>
      </c>
      <c r="S317" s="7">
        <v>0</v>
      </c>
      <c r="U317" s="7"/>
    </row>
    <row r="318" spans="5:21" x14ac:dyDescent="0.2">
      <c r="E318" s="4" t="s">
        <v>130</v>
      </c>
      <c r="F318" s="7">
        <v>0</v>
      </c>
      <c r="G318" s="7" t="e">
        <v>#DIV/0!</v>
      </c>
      <c r="H318" s="7">
        <v>0</v>
      </c>
      <c r="I318" s="7">
        <v>0</v>
      </c>
      <c r="J318" s="7">
        <v>0</v>
      </c>
      <c r="K318" s="8">
        <v>0</v>
      </c>
      <c r="L318" s="7" t="e">
        <v>#DIV/0!</v>
      </c>
      <c r="M318" s="7">
        <v>0</v>
      </c>
      <c r="N318" s="7">
        <v>0</v>
      </c>
      <c r="O318" s="7">
        <v>0</v>
      </c>
      <c r="P318" s="8">
        <v>0</v>
      </c>
      <c r="Q318" s="7">
        <v>0</v>
      </c>
      <c r="R318" s="7">
        <v>0</v>
      </c>
      <c r="S318" s="7">
        <v>0</v>
      </c>
      <c r="U318" s="7"/>
    </row>
    <row r="319" spans="5:21" x14ac:dyDescent="0.2">
      <c r="E319" s="9" t="s">
        <v>64</v>
      </c>
      <c r="F319" s="10">
        <v>144200</v>
      </c>
      <c r="G319" s="10"/>
      <c r="H319" s="10">
        <v>9557000</v>
      </c>
      <c r="I319" s="10">
        <v>8244000</v>
      </c>
      <c r="J319" s="10">
        <v>17801000</v>
      </c>
      <c r="K319" s="11">
        <v>129000</v>
      </c>
      <c r="L319" s="10"/>
      <c r="M319" s="10">
        <v>11209000</v>
      </c>
      <c r="N319" s="10">
        <v>7497000</v>
      </c>
      <c r="O319" s="10">
        <v>18708000</v>
      </c>
      <c r="P319" s="11">
        <v>-15200</v>
      </c>
      <c r="Q319" s="10">
        <v>1652000</v>
      </c>
      <c r="R319" s="10">
        <v>-747000</v>
      </c>
      <c r="S319" s="10">
        <v>907000</v>
      </c>
    </row>
  </sheetData>
  <mergeCells count="4">
    <mergeCell ref="V101:V102"/>
    <mergeCell ref="F298:J298"/>
    <mergeCell ref="K298:O298"/>
    <mergeCell ref="P298:S298"/>
  </mergeCells>
  <conditionalFormatting sqref="J13:Q31 S13:T31 S273:S292">
    <cfRule type="expression" dxfId="59" priority="5">
      <formula>RIGHT($F13,5)="total"</formula>
    </cfRule>
  </conditionalFormatting>
  <conditionalFormatting sqref="J32:Q32 S32:T32 S122">
    <cfRule type="expression" dxfId="58" priority="4">
      <formula>RIGHT($F30,5)="total"</formula>
    </cfRule>
  </conditionalFormatting>
  <conditionalFormatting sqref="S239">
    <cfRule type="expression" dxfId="57" priority="3">
      <formula>RIGHT($F237,5)="total"</formula>
    </cfRule>
  </conditionalFormatting>
  <conditionalFormatting sqref="S31:T31">
    <cfRule type="expression" dxfId="56" priority="6">
      <formula>RIGHT($F33,5)="total"</formula>
    </cfRule>
  </conditionalFormatting>
  <conditionalFormatting sqref="S103:T121">
    <cfRule type="expression" dxfId="55" priority="2">
      <formula>RIGHT($F103,5)="total"</formula>
    </cfRule>
  </conditionalFormatting>
  <conditionalFormatting sqref="S220:T238">
    <cfRule type="expression" dxfId="54" priority="1">
      <formula>RIGHT($F220,5)="total"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9DEC4-FA87-44AF-8DB8-C888816B3E8D}">
  <sheetPr codeName="Ark14">
    <tabColor theme="5" tint="0.59999389629810485"/>
  </sheetPr>
  <dimension ref="A2:AB165"/>
  <sheetViews>
    <sheetView workbookViewId="0">
      <selection activeCell="F24" sqref="F24:I24"/>
    </sheetView>
  </sheetViews>
  <sheetFormatPr defaultColWidth="9.140625" defaultRowHeight="12.75" x14ac:dyDescent="0.2"/>
  <cols>
    <col min="1" max="1" width="9.140625" style="70"/>
    <col min="2" max="2" width="18.5703125" style="70" customWidth="1"/>
    <col min="3" max="3" width="11" style="70" bestFit="1" customWidth="1"/>
    <col min="4" max="4" width="38.42578125" style="70" customWidth="1"/>
    <col min="5" max="6" width="15" style="70" customWidth="1"/>
    <col min="7" max="7" width="12" style="70" customWidth="1"/>
    <col min="8" max="8" width="14.85546875" style="70" customWidth="1"/>
    <col min="9" max="9" width="12.85546875" style="70" customWidth="1"/>
    <col min="10" max="10" width="12" style="70" customWidth="1"/>
    <col min="11" max="11" width="14" style="70" customWidth="1"/>
    <col min="12" max="12" width="34.28515625" style="70" bestFit="1" customWidth="1"/>
    <col min="13" max="13" width="10.7109375" style="70" bestFit="1" customWidth="1"/>
    <col min="14" max="14" width="24.140625" style="70" bestFit="1" customWidth="1"/>
    <col min="15" max="16" width="9.140625" style="70"/>
    <col min="17" max="17" width="19.5703125" style="70" bestFit="1" customWidth="1"/>
    <col min="18" max="18" width="35.42578125" style="70" bestFit="1" customWidth="1"/>
    <col min="19" max="19" width="12.28515625" style="70" bestFit="1" customWidth="1"/>
    <col min="20" max="20" width="11.42578125" style="70" bestFit="1" customWidth="1"/>
    <col min="21" max="21" width="34.28515625" style="70" bestFit="1" customWidth="1"/>
    <col min="22" max="23" width="9.140625" style="70"/>
    <col min="24" max="24" width="23.5703125" style="70" bestFit="1" customWidth="1"/>
    <col min="25" max="16384" width="9.140625" style="70"/>
  </cols>
  <sheetData>
    <row r="2" spans="2:28" x14ac:dyDescent="0.2">
      <c r="J2" s="70" t="s">
        <v>367</v>
      </c>
      <c r="Q2" s="74" t="s">
        <v>368</v>
      </c>
      <c r="X2" s="70" t="s">
        <v>367</v>
      </c>
    </row>
    <row r="3" spans="2:28" x14ac:dyDescent="0.2">
      <c r="E3" s="96" t="s">
        <v>366</v>
      </c>
      <c r="J3" s="70" t="s">
        <v>365</v>
      </c>
      <c r="S3" s="96" t="s">
        <v>366</v>
      </c>
      <c r="X3" s="70" t="s">
        <v>365</v>
      </c>
    </row>
    <row r="4" spans="2:28" x14ac:dyDescent="0.2">
      <c r="C4" s="74" t="s">
        <v>364</v>
      </c>
      <c r="E4" s="95" t="s">
        <v>363</v>
      </c>
      <c r="F4" s="74" t="s">
        <v>362</v>
      </c>
      <c r="G4" s="74" t="s">
        <v>361</v>
      </c>
      <c r="H4" s="74" t="s">
        <v>360</v>
      </c>
      <c r="I4" s="74" t="s">
        <v>359</v>
      </c>
      <c r="J4" s="94" t="s">
        <v>358</v>
      </c>
      <c r="K4" s="93" t="s">
        <v>228</v>
      </c>
      <c r="N4" s="92" t="s">
        <v>357</v>
      </c>
      <c r="Q4" s="74" t="s">
        <v>364</v>
      </c>
      <c r="S4" s="95" t="s">
        <v>363</v>
      </c>
      <c r="T4" s="74" t="s">
        <v>362</v>
      </c>
      <c r="U4" s="74" t="s">
        <v>361</v>
      </c>
      <c r="V4" s="74" t="s">
        <v>360</v>
      </c>
      <c r="W4" s="74" t="s">
        <v>359</v>
      </c>
      <c r="X4" s="94" t="s">
        <v>358</v>
      </c>
      <c r="Y4" s="93" t="s">
        <v>228</v>
      </c>
      <c r="AB4" s="92" t="s">
        <v>357</v>
      </c>
    </row>
    <row r="5" spans="2:28" x14ac:dyDescent="0.2">
      <c r="B5" s="70" t="s">
        <v>2</v>
      </c>
      <c r="C5" s="70">
        <v>2831003807</v>
      </c>
      <c r="D5" s="70" t="s">
        <v>356</v>
      </c>
      <c r="E5" s="90">
        <v>-678000</v>
      </c>
      <c r="F5" s="89">
        <v>975048.64</v>
      </c>
      <c r="G5" s="72">
        <v>-426284</v>
      </c>
      <c r="H5" s="70">
        <v>4671.88</v>
      </c>
      <c r="I5" s="72">
        <v>-41158</v>
      </c>
      <c r="J5" s="88">
        <v>165721.47999999998</v>
      </c>
      <c r="K5" s="70">
        <v>2985004504</v>
      </c>
      <c r="L5" s="70" t="s">
        <v>355</v>
      </c>
      <c r="M5" s="70" t="s">
        <v>317</v>
      </c>
      <c r="N5" s="91">
        <v>0</v>
      </c>
      <c r="Q5" s="70">
        <v>2831003807</v>
      </c>
      <c r="R5" s="70" t="s">
        <v>356</v>
      </c>
      <c r="S5" s="90">
        <v>-678000</v>
      </c>
      <c r="T5" s="89">
        <v>975048.64</v>
      </c>
      <c r="U5" s="72">
        <v>-426284</v>
      </c>
      <c r="V5" s="70">
        <v>4671.88</v>
      </c>
      <c r="W5" s="72">
        <v>-41158</v>
      </c>
      <c r="X5" s="88">
        <v>165721.47999999998</v>
      </c>
      <c r="Y5" s="70">
        <v>2985004504</v>
      </c>
      <c r="Z5" s="70" t="s">
        <v>355</v>
      </c>
      <c r="AA5" s="70" t="s">
        <v>319</v>
      </c>
      <c r="AB5" s="91">
        <v>0</v>
      </c>
    </row>
    <row r="6" spans="2:28" x14ac:dyDescent="0.2">
      <c r="B6" s="70" t="s">
        <v>4</v>
      </c>
      <c r="C6" s="70">
        <v>2831004005</v>
      </c>
      <c r="D6" s="70" t="s">
        <v>354</v>
      </c>
      <c r="E6" s="90">
        <v>-1177000</v>
      </c>
      <c r="F6" s="89">
        <v>1914287.63</v>
      </c>
      <c r="G6" s="72">
        <v>-681117</v>
      </c>
      <c r="H6" s="70">
        <v>0</v>
      </c>
      <c r="I6" s="72">
        <v>-84867</v>
      </c>
      <c r="J6" s="88">
        <v>28696.370000000112</v>
      </c>
      <c r="K6" s="70">
        <v>2985004601</v>
      </c>
      <c r="L6" s="70" t="s">
        <v>353</v>
      </c>
      <c r="M6" s="70" t="s">
        <v>317</v>
      </c>
      <c r="N6" s="91">
        <v>0</v>
      </c>
      <c r="Q6" s="70">
        <v>2831004005</v>
      </c>
      <c r="R6" s="70" t="s">
        <v>354</v>
      </c>
      <c r="S6" s="90">
        <v>-1177000</v>
      </c>
      <c r="T6" s="89">
        <v>1914287.63</v>
      </c>
      <c r="U6" s="72">
        <v>-681117</v>
      </c>
      <c r="V6" s="70">
        <v>0</v>
      </c>
      <c r="W6" s="72">
        <v>-84867</v>
      </c>
      <c r="X6" s="88">
        <v>28696.370000000112</v>
      </c>
      <c r="Y6" s="70">
        <v>2985004601</v>
      </c>
      <c r="Z6" s="70" t="s">
        <v>353</v>
      </c>
      <c r="AA6" s="70" t="s">
        <v>319</v>
      </c>
      <c r="AB6" s="91">
        <v>0</v>
      </c>
    </row>
    <row r="7" spans="2:28" x14ac:dyDescent="0.2">
      <c r="B7" s="70" t="s">
        <v>32</v>
      </c>
      <c r="C7" s="70">
        <v>2831004250</v>
      </c>
      <c r="D7" s="70" t="s">
        <v>352</v>
      </c>
      <c r="E7" s="90">
        <v>0</v>
      </c>
      <c r="F7" s="89">
        <v>0</v>
      </c>
      <c r="G7" s="72">
        <v>0</v>
      </c>
      <c r="H7" s="70">
        <v>0</v>
      </c>
      <c r="I7" s="72">
        <v>0</v>
      </c>
      <c r="J7" s="88">
        <v>0</v>
      </c>
      <c r="K7" s="70">
        <v>2985004709</v>
      </c>
      <c r="L7" s="70" t="s">
        <v>351</v>
      </c>
      <c r="M7" s="70" t="s">
        <v>317</v>
      </c>
      <c r="N7" s="91">
        <v>0</v>
      </c>
      <c r="Q7" s="70">
        <v>2831004250</v>
      </c>
      <c r="R7" s="70" t="s">
        <v>352</v>
      </c>
      <c r="S7" s="90">
        <v>0</v>
      </c>
      <c r="T7" s="89">
        <v>0</v>
      </c>
      <c r="U7" s="72">
        <v>0</v>
      </c>
      <c r="V7" s="70">
        <v>0</v>
      </c>
      <c r="W7" s="72">
        <v>0</v>
      </c>
      <c r="X7" s="88">
        <v>0</v>
      </c>
      <c r="Y7" s="70">
        <v>2985004709</v>
      </c>
      <c r="Z7" s="70" t="s">
        <v>351</v>
      </c>
      <c r="AA7" s="70" t="s">
        <v>319</v>
      </c>
      <c r="AB7" s="91">
        <v>0</v>
      </c>
    </row>
    <row r="8" spans="2:28" x14ac:dyDescent="0.2">
      <c r="B8" s="70" t="s">
        <v>11</v>
      </c>
      <c r="C8" s="70">
        <v>2831004404</v>
      </c>
      <c r="D8" s="70" t="s">
        <v>350</v>
      </c>
      <c r="E8" s="90">
        <v>-219000</v>
      </c>
      <c r="F8" s="89">
        <v>305772.76</v>
      </c>
      <c r="G8" s="72">
        <v>-87663</v>
      </c>
      <c r="H8" s="70">
        <v>0</v>
      </c>
      <c r="I8" s="72">
        <v>-12208</v>
      </c>
      <c r="J8" s="88">
        <v>13098.239999999991</v>
      </c>
      <c r="K8" s="70">
        <v>2985004806</v>
      </c>
      <c r="L8" s="70" t="s">
        <v>349</v>
      </c>
      <c r="M8" s="70" t="s">
        <v>317</v>
      </c>
      <c r="N8" s="91">
        <v>0</v>
      </c>
      <c r="Q8" s="70">
        <v>2831004404</v>
      </c>
      <c r="R8" s="70" t="s">
        <v>350</v>
      </c>
      <c r="S8" s="90">
        <v>-219000</v>
      </c>
      <c r="T8" s="89">
        <v>305772.76</v>
      </c>
      <c r="U8" s="72">
        <v>-87663</v>
      </c>
      <c r="V8" s="70">
        <v>0</v>
      </c>
      <c r="W8" s="72">
        <v>-12208</v>
      </c>
      <c r="X8" s="88">
        <v>13098.239999999991</v>
      </c>
      <c r="Y8" s="70">
        <v>2985004806</v>
      </c>
      <c r="Z8" s="70" t="s">
        <v>349</v>
      </c>
      <c r="AA8" s="70" t="s">
        <v>319</v>
      </c>
      <c r="AB8" s="91">
        <v>0</v>
      </c>
    </row>
    <row r="9" spans="2:28" x14ac:dyDescent="0.2">
      <c r="B9" s="70" t="s">
        <v>12</v>
      </c>
      <c r="C9" s="70">
        <v>2831004609</v>
      </c>
      <c r="D9" s="70" t="s">
        <v>348</v>
      </c>
      <c r="E9" s="90">
        <v>-451000</v>
      </c>
      <c r="F9" s="89">
        <v>852931.96</v>
      </c>
      <c r="G9" s="72">
        <v>-281237</v>
      </c>
      <c r="H9" s="70">
        <v>0</v>
      </c>
      <c r="I9" s="72">
        <v>-35305</v>
      </c>
      <c r="J9" s="88">
        <v>-85389.959999999963</v>
      </c>
      <c r="K9" s="70">
        <v>2985004903</v>
      </c>
      <c r="L9" s="70" t="s">
        <v>347</v>
      </c>
      <c r="M9" s="70" t="s">
        <v>317</v>
      </c>
      <c r="N9" s="91">
        <v>0</v>
      </c>
      <c r="Q9" s="70">
        <v>2831004609</v>
      </c>
      <c r="R9" s="70" t="s">
        <v>348</v>
      </c>
      <c r="S9" s="90">
        <v>-451000</v>
      </c>
      <c r="T9" s="89">
        <v>852931.96</v>
      </c>
      <c r="U9" s="72">
        <v>-281237</v>
      </c>
      <c r="V9" s="70">
        <v>0</v>
      </c>
      <c r="W9" s="72">
        <v>-35305</v>
      </c>
      <c r="X9" s="88">
        <v>-85389.959999999963</v>
      </c>
      <c r="Y9" s="70">
        <v>2985004903</v>
      </c>
      <c r="Z9" s="70" t="s">
        <v>347</v>
      </c>
      <c r="AA9" s="70" t="s">
        <v>319</v>
      </c>
      <c r="AB9" s="91">
        <v>0</v>
      </c>
    </row>
    <row r="10" spans="2:28" x14ac:dyDescent="0.2">
      <c r="B10" s="70" t="s">
        <v>13</v>
      </c>
      <c r="C10" s="70">
        <v>2831004803</v>
      </c>
      <c r="D10" s="70" t="s">
        <v>346</v>
      </c>
      <c r="E10" s="90">
        <v>-107000</v>
      </c>
      <c r="F10" s="89">
        <v>331185.31</v>
      </c>
      <c r="G10" s="72">
        <v>-177807</v>
      </c>
      <c r="H10" s="70">
        <v>0</v>
      </c>
      <c r="I10" s="72">
        <v>-35068</v>
      </c>
      <c r="J10" s="88">
        <v>-11310.309999999998</v>
      </c>
      <c r="K10" s="70">
        <v>2985005004</v>
      </c>
      <c r="L10" s="70" t="s">
        <v>345</v>
      </c>
      <c r="M10" s="70" t="s">
        <v>317</v>
      </c>
      <c r="N10" s="91">
        <v>0</v>
      </c>
      <c r="Q10" s="70">
        <v>2831004803</v>
      </c>
      <c r="R10" s="70" t="s">
        <v>346</v>
      </c>
      <c r="S10" s="90">
        <v>-107000</v>
      </c>
      <c r="T10" s="89">
        <v>331185.31</v>
      </c>
      <c r="U10" s="72">
        <v>-177807</v>
      </c>
      <c r="V10" s="70">
        <v>0</v>
      </c>
      <c r="W10" s="72">
        <v>-35068</v>
      </c>
      <c r="X10" s="88">
        <v>-11310.309999999998</v>
      </c>
      <c r="Y10" s="70">
        <v>2985005004</v>
      </c>
      <c r="Z10" s="70" t="s">
        <v>345</v>
      </c>
      <c r="AA10" s="70" t="s">
        <v>319</v>
      </c>
      <c r="AB10" s="91">
        <v>0</v>
      </c>
    </row>
    <row r="11" spans="2:28" x14ac:dyDescent="0.2">
      <c r="B11" s="70" t="s">
        <v>14</v>
      </c>
      <c r="C11" s="70">
        <v>2831005001</v>
      </c>
      <c r="D11" s="70" t="s">
        <v>344</v>
      </c>
      <c r="E11" s="90">
        <v>-514000</v>
      </c>
      <c r="F11" s="89">
        <v>758878.33</v>
      </c>
      <c r="G11" s="72">
        <v>-207771</v>
      </c>
      <c r="H11" s="70">
        <v>0</v>
      </c>
      <c r="I11" s="72">
        <v>-34181</v>
      </c>
      <c r="J11" s="88">
        <v>-2926.3299999999581</v>
      </c>
      <c r="K11" s="70">
        <v>2985005101</v>
      </c>
      <c r="L11" s="70" t="s">
        <v>343</v>
      </c>
      <c r="M11" s="70" t="s">
        <v>317</v>
      </c>
      <c r="N11" s="91">
        <v>0</v>
      </c>
      <c r="Q11" s="70">
        <v>2831005001</v>
      </c>
      <c r="R11" s="70" t="s">
        <v>344</v>
      </c>
      <c r="S11" s="90">
        <v>-514000</v>
      </c>
      <c r="T11" s="89">
        <v>758878.33</v>
      </c>
      <c r="U11" s="72">
        <v>-207771</v>
      </c>
      <c r="V11" s="70">
        <v>0</v>
      </c>
      <c r="W11" s="72">
        <v>-34181</v>
      </c>
      <c r="X11" s="88">
        <v>-2926.3299999999581</v>
      </c>
      <c r="Y11" s="70">
        <v>2985005101</v>
      </c>
      <c r="Z11" s="70" t="s">
        <v>343</v>
      </c>
      <c r="AA11" s="70" t="s">
        <v>319</v>
      </c>
      <c r="AB11" s="91">
        <v>0</v>
      </c>
    </row>
    <row r="12" spans="2:28" x14ac:dyDescent="0.2">
      <c r="B12" s="70" t="s">
        <v>15</v>
      </c>
      <c r="C12" s="70">
        <v>2831005206</v>
      </c>
      <c r="D12" s="70" t="s">
        <v>342</v>
      </c>
      <c r="E12" s="90">
        <v>-718000</v>
      </c>
      <c r="F12" s="89">
        <v>1185471.21</v>
      </c>
      <c r="G12" s="72">
        <v>-591002</v>
      </c>
      <c r="H12" s="70">
        <v>0</v>
      </c>
      <c r="I12" s="72">
        <v>-80270</v>
      </c>
      <c r="J12" s="88">
        <v>203800.79000000004</v>
      </c>
      <c r="K12" s="70">
        <v>2985005209</v>
      </c>
      <c r="L12" s="70" t="s">
        <v>341</v>
      </c>
      <c r="M12" s="70" t="s">
        <v>317</v>
      </c>
      <c r="N12" s="91">
        <v>0</v>
      </c>
      <c r="Q12" s="70">
        <v>2831005206</v>
      </c>
      <c r="R12" s="70" t="s">
        <v>342</v>
      </c>
      <c r="S12" s="90">
        <v>-718000</v>
      </c>
      <c r="T12" s="89">
        <v>1185471.21</v>
      </c>
      <c r="U12" s="72">
        <v>-591002</v>
      </c>
      <c r="V12" s="70">
        <v>0</v>
      </c>
      <c r="W12" s="72">
        <v>-80270</v>
      </c>
      <c r="X12" s="88">
        <v>203800.79000000004</v>
      </c>
      <c r="Y12" s="70">
        <v>2985005209</v>
      </c>
      <c r="Z12" s="70" t="s">
        <v>341</v>
      </c>
      <c r="AA12" s="70" t="s">
        <v>319</v>
      </c>
      <c r="AB12" s="91">
        <v>0</v>
      </c>
    </row>
    <row r="13" spans="2:28" x14ac:dyDescent="0.2">
      <c r="B13" s="70" t="s">
        <v>16</v>
      </c>
      <c r="C13" s="70">
        <v>2831005400</v>
      </c>
      <c r="D13" s="70" t="s">
        <v>340</v>
      </c>
      <c r="E13" s="90">
        <v>-104000</v>
      </c>
      <c r="F13" s="89">
        <v>173347.29</v>
      </c>
      <c r="G13" s="72">
        <v>-57355</v>
      </c>
      <c r="H13" s="70">
        <v>0</v>
      </c>
      <c r="I13" s="72">
        <v>-3526</v>
      </c>
      <c r="J13" s="88">
        <v>-8466.2900000000081</v>
      </c>
      <c r="K13" s="70">
        <v>2985005306</v>
      </c>
      <c r="L13" s="70" t="s">
        <v>339</v>
      </c>
      <c r="M13" s="70" t="s">
        <v>317</v>
      </c>
      <c r="N13" s="91">
        <v>0</v>
      </c>
      <c r="Q13" s="70">
        <v>2831005400</v>
      </c>
      <c r="R13" s="70" t="s">
        <v>340</v>
      </c>
      <c r="S13" s="90">
        <v>-104000</v>
      </c>
      <c r="T13" s="89">
        <v>173347.29</v>
      </c>
      <c r="U13" s="72">
        <v>-57355</v>
      </c>
      <c r="V13" s="70">
        <v>0</v>
      </c>
      <c r="W13" s="72">
        <v>-3526</v>
      </c>
      <c r="X13" s="88">
        <v>-8466.2900000000081</v>
      </c>
      <c r="Y13" s="70">
        <v>2985005306</v>
      </c>
      <c r="Z13" s="70" t="s">
        <v>339</v>
      </c>
      <c r="AA13" s="70" t="s">
        <v>319</v>
      </c>
      <c r="AB13" s="91">
        <v>0</v>
      </c>
    </row>
    <row r="14" spans="2:28" x14ac:dyDescent="0.2">
      <c r="B14" s="70" t="s">
        <v>17</v>
      </c>
      <c r="C14" s="70">
        <v>2831005508</v>
      </c>
      <c r="D14" s="70" t="s">
        <v>338</v>
      </c>
      <c r="E14" s="90">
        <v>-399000</v>
      </c>
      <c r="F14" s="89">
        <v>899779.68</v>
      </c>
      <c r="G14" s="72">
        <v>-268892</v>
      </c>
      <c r="H14" s="70">
        <v>0</v>
      </c>
      <c r="I14" s="72">
        <v>-30055</v>
      </c>
      <c r="J14" s="88">
        <v>-201832.68000000005</v>
      </c>
      <c r="K14" s="70">
        <v>2985005403</v>
      </c>
      <c r="L14" s="70" t="s">
        <v>337</v>
      </c>
      <c r="M14" s="70" t="s">
        <v>317</v>
      </c>
      <c r="N14" s="91">
        <v>0</v>
      </c>
      <c r="Q14" s="70">
        <v>2831005508</v>
      </c>
      <c r="R14" s="70" t="s">
        <v>338</v>
      </c>
      <c r="S14" s="90">
        <v>-399000</v>
      </c>
      <c r="T14" s="89">
        <v>899779.68</v>
      </c>
      <c r="U14" s="72">
        <v>-268892</v>
      </c>
      <c r="V14" s="70">
        <v>0</v>
      </c>
      <c r="W14" s="72">
        <v>-30055</v>
      </c>
      <c r="X14" s="88">
        <v>-201832.68000000005</v>
      </c>
      <c r="Y14" s="70">
        <v>2985005403</v>
      </c>
      <c r="Z14" s="70" t="s">
        <v>337</v>
      </c>
      <c r="AA14" s="70" t="s">
        <v>319</v>
      </c>
      <c r="AB14" s="91">
        <v>0</v>
      </c>
    </row>
    <row r="15" spans="2:28" x14ac:dyDescent="0.2">
      <c r="B15" s="70" t="s">
        <v>18</v>
      </c>
      <c r="C15" s="70">
        <v>2831005605</v>
      </c>
      <c r="D15" s="70" t="s">
        <v>336</v>
      </c>
      <c r="E15" s="90">
        <v>-1523000</v>
      </c>
      <c r="F15" s="89">
        <v>1261239.76</v>
      </c>
      <c r="G15" s="72">
        <v>-608263</v>
      </c>
      <c r="H15" s="70">
        <v>0</v>
      </c>
      <c r="I15" s="72">
        <v>-95003</v>
      </c>
      <c r="J15" s="88">
        <v>965026.24</v>
      </c>
      <c r="K15" s="70">
        <v>2985005500</v>
      </c>
      <c r="L15" s="70" t="s">
        <v>335</v>
      </c>
      <c r="M15" s="70" t="s">
        <v>317</v>
      </c>
      <c r="N15" s="91">
        <v>0</v>
      </c>
      <c r="Q15" s="70">
        <v>2831005605</v>
      </c>
      <c r="R15" s="70" t="s">
        <v>336</v>
      </c>
      <c r="S15" s="90">
        <v>-1523000</v>
      </c>
      <c r="T15" s="89">
        <v>1261239.76</v>
      </c>
      <c r="U15" s="72">
        <v>-608263</v>
      </c>
      <c r="V15" s="70">
        <v>0</v>
      </c>
      <c r="W15" s="72">
        <v>-95003</v>
      </c>
      <c r="X15" s="88">
        <v>965026.24</v>
      </c>
      <c r="Y15" s="70">
        <v>2985005500</v>
      </c>
      <c r="Z15" s="70" t="s">
        <v>335</v>
      </c>
      <c r="AA15" s="70" t="s">
        <v>319</v>
      </c>
      <c r="AB15" s="91">
        <v>0</v>
      </c>
    </row>
    <row r="16" spans="2:28" x14ac:dyDescent="0.2">
      <c r="B16" s="70" t="s">
        <v>19</v>
      </c>
      <c r="C16" s="70">
        <v>2831005850</v>
      </c>
      <c r="D16" s="70" t="s">
        <v>334</v>
      </c>
      <c r="E16" s="90">
        <v>-456000</v>
      </c>
      <c r="F16" s="89">
        <v>1002691.41</v>
      </c>
      <c r="G16" s="72">
        <v>-543131</v>
      </c>
      <c r="H16" s="70">
        <v>0</v>
      </c>
      <c r="I16" s="72">
        <v>-93516</v>
      </c>
      <c r="J16" s="88">
        <v>89955.589999999967</v>
      </c>
      <c r="K16" s="70">
        <v>2985005705</v>
      </c>
      <c r="L16" s="70" t="s">
        <v>333</v>
      </c>
      <c r="M16" s="70" t="s">
        <v>317</v>
      </c>
      <c r="N16" s="91">
        <v>0</v>
      </c>
      <c r="Q16" s="70">
        <v>2831005850</v>
      </c>
      <c r="R16" s="70" t="s">
        <v>334</v>
      </c>
      <c r="S16" s="90">
        <v>-456000</v>
      </c>
      <c r="T16" s="89">
        <v>1002691.41</v>
      </c>
      <c r="U16" s="72">
        <v>-543131</v>
      </c>
      <c r="V16" s="70">
        <v>0</v>
      </c>
      <c r="W16" s="72">
        <v>-93516</v>
      </c>
      <c r="X16" s="88">
        <v>89955.589999999967</v>
      </c>
      <c r="Y16" s="70">
        <v>2985005705</v>
      </c>
      <c r="Z16" s="70" t="s">
        <v>333</v>
      </c>
      <c r="AA16" s="70" t="s">
        <v>319</v>
      </c>
      <c r="AB16" s="91">
        <v>0</v>
      </c>
    </row>
    <row r="17" spans="1:28" x14ac:dyDescent="0.2">
      <c r="B17" s="70" t="s">
        <v>20</v>
      </c>
      <c r="C17" s="70">
        <v>2831005907</v>
      </c>
      <c r="D17" s="70" t="s">
        <v>332</v>
      </c>
      <c r="E17" s="90">
        <v>-1231000</v>
      </c>
      <c r="F17" s="89">
        <v>1784845.94</v>
      </c>
      <c r="G17" s="72">
        <v>-695259</v>
      </c>
      <c r="H17" s="70">
        <v>0</v>
      </c>
      <c r="I17" s="72">
        <v>-62902</v>
      </c>
      <c r="J17" s="88">
        <v>204315.06000000006</v>
      </c>
      <c r="K17" s="70">
        <v>2985005802</v>
      </c>
      <c r="L17" s="70" t="s">
        <v>331</v>
      </c>
      <c r="M17" s="70" t="s">
        <v>317</v>
      </c>
      <c r="N17" s="91">
        <v>0</v>
      </c>
      <c r="Q17" s="70">
        <v>2831005907</v>
      </c>
      <c r="R17" s="70" t="s">
        <v>332</v>
      </c>
      <c r="S17" s="90">
        <v>-1231000</v>
      </c>
      <c r="T17" s="89">
        <v>1784845.94</v>
      </c>
      <c r="U17" s="72">
        <v>-695259</v>
      </c>
      <c r="V17" s="70">
        <v>0</v>
      </c>
      <c r="W17" s="72">
        <v>-62902</v>
      </c>
      <c r="X17" s="88">
        <v>204315.06000000006</v>
      </c>
      <c r="Y17" s="70">
        <v>2985005802</v>
      </c>
      <c r="Z17" s="70" t="s">
        <v>331</v>
      </c>
      <c r="AA17" s="70" t="s">
        <v>319</v>
      </c>
      <c r="AB17" s="91">
        <v>0</v>
      </c>
    </row>
    <row r="18" spans="1:28" x14ac:dyDescent="0.2">
      <c r="B18" s="70" t="s">
        <v>21</v>
      </c>
      <c r="C18" s="70">
        <v>2831006008</v>
      </c>
      <c r="D18" s="70" t="s">
        <v>330</v>
      </c>
      <c r="E18" s="90">
        <v>-68000</v>
      </c>
      <c r="F18" s="89">
        <v>127097.88</v>
      </c>
      <c r="G18" s="72">
        <v>-58444</v>
      </c>
      <c r="H18" s="70">
        <v>2160</v>
      </c>
      <c r="I18" s="72">
        <v>-16046</v>
      </c>
      <c r="J18" s="88">
        <v>13232.119999999995</v>
      </c>
      <c r="K18" s="70">
        <v>2985005950</v>
      </c>
      <c r="L18" s="70" t="s">
        <v>329</v>
      </c>
      <c r="M18" s="70" t="s">
        <v>317</v>
      </c>
      <c r="N18" s="91">
        <v>0</v>
      </c>
      <c r="Q18" s="70">
        <v>2831006008</v>
      </c>
      <c r="R18" s="70" t="s">
        <v>330</v>
      </c>
      <c r="S18" s="90">
        <v>-68000</v>
      </c>
      <c r="T18" s="89">
        <v>127097.88</v>
      </c>
      <c r="U18" s="72">
        <v>-58444</v>
      </c>
      <c r="V18" s="70">
        <v>2160</v>
      </c>
      <c r="W18" s="72">
        <v>-16046</v>
      </c>
      <c r="X18" s="88">
        <v>13232.119999999995</v>
      </c>
      <c r="Y18" s="70">
        <v>2985005950</v>
      </c>
      <c r="Z18" s="70" t="s">
        <v>329</v>
      </c>
      <c r="AA18" s="70" t="s">
        <v>319</v>
      </c>
      <c r="AB18" s="91">
        <v>0</v>
      </c>
    </row>
    <row r="19" spans="1:28" x14ac:dyDescent="0.2">
      <c r="B19" s="70" t="s">
        <v>22</v>
      </c>
      <c r="C19" s="70">
        <v>2831006105</v>
      </c>
      <c r="D19" s="70" t="s">
        <v>328</v>
      </c>
      <c r="E19" s="90">
        <v>-107000</v>
      </c>
      <c r="F19" s="89">
        <v>264175.27</v>
      </c>
      <c r="G19" s="72">
        <v>-94982</v>
      </c>
      <c r="H19" s="70">
        <v>460</v>
      </c>
      <c r="I19" s="72">
        <v>-15631</v>
      </c>
      <c r="J19" s="88">
        <v>-47022.270000000019</v>
      </c>
      <c r="K19" s="70">
        <v>2985006000</v>
      </c>
      <c r="L19" s="70" t="s">
        <v>327</v>
      </c>
      <c r="M19" s="70" t="s">
        <v>317</v>
      </c>
      <c r="N19" s="91">
        <v>0</v>
      </c>
      <c r="Q19" s="70">
        <v>2831006105</v>
      </c>
      <c r="R19" s="70" t="s">
        <v>328</v>
      </c>
      <c r="S19" s="90">
        <v>-107000</v>
      </c>
      <c r="T19" s="89">
        <v>264175.27</v>
      </c>
      <c r="U19" s="72">
        <v>-94982</v>
      </c>
      <c r="V19" s="70">
        <v>460</v>
      </c>
      <c r="W19" s="72">
        <v>-15631</v>
      </c>
      <c r="X19" s="88">
        <v>-47022.270000000019</v>
      </c>
      <c r="Y19" s="70">
        <v>2985006000</v>
      </c>
      <c r="Z19" s="70" t="s">
        <v>327</v>
      </c>
      <c r="AA19" s="70" t="s">
        <v>319</v>
      </c>
      <c r="AB19" s="91">
        <v>0</v>
      </c>
    </row>
    <row r="20" spans="1:28" x14ac:dyDescent="0.2">
      <c r="B20" s="70" t="s">
        <v>23</v>
      </c>
      <c r="C20" s="70">
        <v>2831006202</v>
      </c>
      <c r="D20" s="70" t="s">
        <v>326</v>
      </c>
      <c r="E20" s="90">
        <v>-1396000</v>
      </c>
      <c r="F20" s="89">
        <v>2062746.98</v>
      </c>
      <c r="G20" s="72">
        <v>-683713</v>
      </c>
      <c r="H20" s="70">
        <v>0</v>
      </c>
      <c r="I20" s="72">
        <v>-72944</v>
      </c>
      <c r="J20" s="88">
        <v>89910.020000000019</v>
      </c>
      <c r="K20" s="70">
        <v>2985006108</v>
      </c>
      <c r="L20" s="70" t="s">
        <v>325</v>
      </c>
      <c r="M20" s="70" t="s">
        <v>317</v>
      </c>
      <c r="N20" s="91">
        <v>0</v>
      </c>
      <c r="Q20" s="70">
        <v>2831006202</v>
      </c>
      <c r="R20" s="70" t="s">
        <v>326</v>
      </c>
      <c r="S20" s="90">
        <v>-1396000</v>
      </c>
      <c r="T20" s="89">
        <v>2062746.98</v>
      </c>
      <c r="U20" s="72">
        <v>-683713</v>
      </c>
      <c r="V20" s="70">
        <v>0</v>
      </c>
      <c r="W20" s="72">
        <v>-72944</v>
      </c>
      <c r="X20" s="88">
        <v>89910.020000000019</v>
      </c>
      <c r="Y20" s="70">
        <v>2985006108</v>
      </c>
      <c r="Z20" s="70" t="s">
        <v>325</v>
      </c>
      <c r="AA20" s="70" t="s">
        <v>319</v>
      </c>
      <c r="AB20" s="91">
        <v>0</v>
      </c>
    </row>
    <row r="21" spans="1:28" x14ac:dyDescent="0.2">
      <c r="B21" s="70" t="s">
        <v>24</v>
      </c>
      <c r="C21" s="70">
        <v>2831006350</v>
      </c>
      <c r="D21" s="70" t="s">
        <v>324</v>
      </c>
      <c r="E21" s="90">
        <v>-104000</v>
      </c>
      <c r="F21" s="89">
        <v>288420.65999999997</v>
      </c>
      <c r="G21" s="72">
        <v>-193152</v>
      </c>
      <c r="H21" s="70">
        <v>0</v>
      </c>
      <c r="I21" s="72">
        <v>-45468</v>
      </c>
      <c r="J21" s="88">
        <v>54199.340000000026</v>
      </c>
      <c r="K21" s="70">
        <v>2985006205</v>
      </c>
      <c r="L21" s="70" t="s">
        <v>323</v>
      </c>
      <c r="M21" s="70" t="s">
        <v>317</v>
      </c>
      <c r="N21" s="91">
        <v>0</v>
      </c>
      <c r="Q21" s="70">
        <v>2831006350</v>
      </c>
      <c r="R21" s="70" t="s">
        <v>324</v>
      </c>
      <c r="S21" s="90">
        <v>-104000</v>
      </c>
      <c r="T21" s="89">
        <v>288420.65999999997</v>
      </c>
      <c r="U21" s="72">
        <v>-193152</v>
      </c>
      <c r="V21" s="70">
        <v>0</v>
      </c>
      <c r="W21" s="72">
        <v>-45468</v>
      </c>
      <c r="X21" s="88">
        <v>54199.340000000026</v>
      </c>
      <c r="Y21" s="70">
        <v>2985006205</v>
      </c>
      <c r="Z21" s="70" t="s">
        <v>323</v>
      </c>
      <c r="AA21" s="70" t="s">
        <v>319</v>
      </c>
      <c r="AB21" s="91">
        <v>0</v>
      </c>
    </row>
    <row r="22" spans="1:28" x14ac:dyDescent="0.2">
      <c r="B22" s="70" t="s">
        <v>25</v>
      </c>
      <c r="C22" s="70">
        <v>2831006407</v>
      </c>
      <c r="D22" s="70" t="s">
        <v>322</v>
      </c>
      <c r="E22" s="90">
        <v>-610000</v>
      </c>
      <c r="F22" s="89">
        <v>758136.53</v>
      </c>
      <c r="G22" s="72">
        <v>-278308</v>
      </c>
      <c r="H22" s="70">
        <v>0</v>
      </c>
      <c r="I22" s="72">
        <v>-21003</v>
      </c>
      <c r="J22" s="88">
        <v>151174.46999999997</v>
      </c>
      <c r="K22" s="70">
        <v>2985006302</v>
      </c>
      <c r="L22" s="70" t="s">
        <v>321</v>
      </c>
      <c r="M22" s="70" t="s">
        <v>317</v>
      </c>
      <c r="N22" s="91">
        <v>0</v>
      </c>
      <c r="Q22" s="70">
        <v>2831006407</v>
      </c>
      <c r="R22" s="70" t="s">
        <v>322</v>
      </c>
      <c r="S22" s="90">
        <v>-610000</v>
      </c>
      <c r="T22" s="89">
        <v>758136.53</v>
      </c>
      <c r="U22" s="72">
        <v>-278308</v>
      </c>
      <c r="V22" s="70">
        <v>0</v>
      </c>
      <c r="W22" s="72">
        <v>-21003</v>
      </c>
      <c r="X22" s="88">
        <v>151174.46999999997</v>
      </c>
      <c r="Y22" s="70">
        <v>2985006302</v>
      </c>
      <c r="Z22" s="70" t="s">
        <v>321</v>
      </c>
      <c r="AA22" s="70" t="s">
        <v>319</v>
      </c>
      <c r="AB22" s="91">
        <v>0</v>
      </c>
    </row>
    <row r="23" spans="1:28" x14ac:dyDescent="0.2">
      <c r="C23" s="70">
        <v>2799005509</v>
      </c>
      <c r="D23" s="70" t="s">
        <v>34</v>
      </c>
      <c r="E23" s="90"/>
      <c r="F23" s="89"/>
      <c r="G23" s="72"/>
      <c r="I23" s="72"/>
      <c r="J23" s="88"/>
      <c r="L23" s="70" t="s">
        <v>320</v>
      </c>
      <c r="Q23" s="70">
        <v>2799005509</v>
      </c>
      <c r="R23" s="70" t="s">
        <v>34</v>
      </c>
      <c r="S23" s="90"/>
      <c r="T23" s="89"/>
      <c r="U23" s="72"/>
      <c r="W23" s="72"/>
      <c r="X23" s="88"/>
      <c r="Z23" s="70" t="s">
        <v>320</v>
      </c>
    </row>
    <row r="24" spans="1:28" x14ac:dyDescent="0.2">
      <c r="C24" s="83" t="s">
        <v>64</v>
      </c>
      <c r="D24" s="83"/>
      <c r="E24" s="84">
        <v>-9862000</v>
      </c>
      <c r="F24" s="84">
        <v>14946057.24</v>
      </c>
      <c r="G24" s="84">
        <v>-5934380</v>
      </c>
      <c r="H24" s="84">
        <v>7291.88</v>
      </c>
      <c r="I24" s="84">
        <v>-779151</v>
      </c>
      <c r="J24" s="87">
        <v>1622181.8800000004</v>
      </c>
      <c r="K24" s="70">
        <v>2985008704</v>
      </c>
      <c r="L24" s="70" t="s">
        <v>318</v>
      </c>
      <c r="M24" s="86" t="s">
        <v>319</v>
      </c>
      <c r="N24" s="85">
        <v>0</v>
      </c>
      <c r="Q24" s="83" t="s">
        <v>64</v>
      </c>
      <c r="R24" s="83"/>
      <c r="S24" s="84">
        <v>-9862000</v>
      </c>
      <c r="T24" s="84">
        <v>14946057.24</v>
      </c>
      <c r="U24" s="84">
        <v>-5934380</v>
      </c>
      <c r="V24" s="84">
        <v>7291.88</v>
      </c>
      <c r="W24" s="84">
        <v>-779151</v>
      </c>
      <c r="X24" s="87">
        <v>1622181.8800000004</v>
      </c>
      <c r="Y24" s="70">
        <v>2985008704</v>
      </c>
      <c r="Z24" s="70" t="s">
        <v>318</v>
      </c>
      <c r="AA24" s="86" t="s">
        <v>317</v>
      </c>
      <c r="AB24" s="85">
        <v>0</v>
      </c>
    </row>
    <row r="25" spans="1:28" x14ac:dyDescent="0.2">
      <c r="C25" s="70" t="s">
        <v>316</v>
      </c>
    </row>
    <row r="28" spans="1:28" x14ac:dyDescent="0.2">
      <c r="C28" s="74" t="s">
        <v>315</v>
      </c>
      <c r="E28" s="74" t="s">
        <v>295</v>
      </c>
    </row>
    <row r="29" spans="1:28" x14ac:dyDescent="0.2">
      <c r="A29" s="70" t="s">
        <v>6</v>
      </c>
      <c r="B29" s="70" t="s">
        <v>12</v>
      </c>
      <c r="C29" s="70">
        <v>2110005108</v>
      </c>
      <c r="D29" s="70" t="s">
        <v>314</v>
      </c>
      <c r="E29" s="73">
        <v>852931.96</v>
      </c>
    </row>
    <row r="30" spans="1:28" x14ac:dyDescent="0.2">
      <c r="A30" s="70" t="s">
        <v>6</v>
      </c>
      <c r="B30" s="70" t="s">
        <v>20</v>
      </c>
      <c r="C30" s="70">
        <v>2110005205</v>
      </c>
      <c r="D30" s="70" t="s">
        <v>313</v>
      </c>
      <c r="E30" s="73">
        <v>1784845.94</v>
      </c>
    </row>
    <row r="31" spans="1:28" x14ac:dyDescent="0.2">
      <c r="A31" s="70" t="s">
        <v>6</v>
      </c>
      <c r="B31" s="70" t="s">
        <v>2</v>
      </c>
      <c r="C31" s="70">
        <v>2110006503</v>
      </c>
      <c r="D31" s="70" t="s">
        <v>312</v>
      </c>
      <c r="E31" s="73">
        <v>975048.64</v>
      </c>
    </row>
    <row r="32" spans="1:28" x14ac:dyDescent="0.2">
      <c r="A32" s="70" t="s">
        <v>6</v>
      </c>
      <c r="B32" s="70" t="s">
        <v>24</v>
      </c>
      <c r="C32" s="70">
        <v>2110006708</v>
      </c>
      <c r="D32" s="70" t="s">
        <v>311</v>
      </c>
      <c r="E32" s="73">
        <v>288420.65999999997</v>
      </c>
    </row>
    <row r="33" spans="1:5" x14ac:dyDescent="0.2">
      <c r="A33" s="70" t="s">
        <v>6</v>
      </c>
      <c r="B33" s="70" t="s">
        <v>22</v>
      </c>
      <c r="C33" s="70">
        <v>2110006805</v>
      </c>
      <c r="D33" s="70" t="s">
        <v>310</v>
      </c>
      <c r="E33" s="73">
        <v>264175.27</v>
      </c>
    </row>
    <row r="34" spans="1:5" x14ac:dyDescent="0.2">
      <c r="A34" s="70" t="s">
        <v>6</v>
      </c>
      <c r="B34" s="70" t="s">
        <v>21</v>
      </c>
      <c r="C34" s="70">
        <v>2110006902</v>
      </c>
      <c r="D34" s="70" t="s">
        <v>309</v>
      </c>
      <c r="E34" s="73">
        <v>127097.88</v>
      </c>
    </row>
    <row r="35" spans="1:5" x14ac:dyDescent="0.2">
      <c r="A35" s="70" t="s">
        <v>6</v>
      </c>
      <c r="B35" s="70" t="s">
        <v>18</v>
      </c>
      <c r="C35" s="70">
        <v>2110007003</v>
      </c>
      <c r="D35" s="70" t="s">
        <v>308</v>
      </c>
      <c r="E35" s="73">
        <v>1261239.76</v>
      </c>
    </row>
    <row r="36" spans="1:5" x14ac:dyDescent="0.2">
      <c r="A36" s="70" t="s">
        <v>6</v>
      </c>
      <c r="B36" s="70" t="s">
        <v>17</v>
      </c>
      <c r="C36" s="70">
        <v>2110007100</v>
      </c>
      <c r="D36" s="70" t="s">
        <v>307</v>
      </c>
      <c r="E36" s="73">
        <v>899779.68</v>
      </c>
    </row>
    <row r="37" spans="1:5" x14ac:dyDescent="0.2">
      <c r="A37" s="70" t="s">
        <v>6</v>
      </c>
      <c r="B37" s="70" t="s">
        <v>14</v>
      </c>
      <c r="C37" s="70">
        <v>2110007208</v>
      </c>
      <c r="D37" s="70" t="s">
        <v>306</v>
      </c>
      <c r="E37" s="73">
        <v>758878.33</v>
      </c>
    </row>
    <row r="38" spans="1:5" x14ac:dyDescent="0.2">
      <c r="A38" s="70" t="s">
        <v>6</v>
      </c>
      <c r="B38" s="70" t="s">
        <v>13</v>
      </c>
      <c r="C38" s="70">
        <v>2110007305</v>
      </c>
      <c r="D38" s="70" t="s">
        <v>305</v>
      </c>
      <c r="E38" s="73">
        <v>331185.31</v>
      </c>
    </row>
    <row r="39" spans="1:5" x14ac:dyDescent="0.2">
      <c r="A39" s="70" t="s">
        <v>6</v>
      </c>
      <c r="B39" s="70" t="s">
        <v>11</v>
      </c>
      <c r="C39" s="70">
        <v>2110007402</v>
      </c>
      <c r="D39" s="70" t="s">
        <v>304</v>
      </c>
      <c r="E39" s="73">
        <v>305772.76</v>
      </c>
    </row>
    <row r="40" spans="1:5" x14ac:dyDescent="0.2">
      <c r="A40" s="70" t="s">
        <v>6</v>
      </c>
      <c r="B40" s="70" t="s">
        <v>32</v>
      </c>
      <c r="C40" s="70">
        <v>2110007550</v>
      </c>
      <c r="D40" s="70" t="s">
        <v>303</v>
      </c>
      <c r="E40" s="73">
        <v>0</v>
      </c>
    </row>
    <row r="41" spans="1:5" x14ac:dyDescent="0.2">
      <c r="A41" s="70" t="s">
        <v>6</v>
      </c>
      <c r="B41" s="70" t="s">
        <v>25</v>
      </c>
      <c r="C41" s="70">
        <v>2110007607</v>
      </c>
      <c r="D41" s="70" t="s">
        <v>302</v>
      </c>
      <c r="E41" s="73">
        <v>758136.53</v>
      </c>
    </row>
    <row r="42" spans="1:5" x14ac:dyDescent="0.2">
      <c r="A42" s="70" t="s">
        <v>6</v>
      </c>
      <c r="B42" s="70" t="s">
        <v>15</v>
      </c>
      <c r="C42" s="70">
        <v>2110007704</v>
      </c>
      <c r="D42" s="70" t="s">
        <v>301</v>
      </c>
      <c r="E42" s="73">
        <v>1185471.21</v>
      </c>
    </row>
    <row r="43" spans="1:5" x14ac:dyDescent="0.2">
      <c r="A43" s="70" t="s">
        <v>6</v>
      </c>
      <c r="B43" s="70" t="s">
        <v>4</v>
      </c>
      <c r="C43" s="70">
        <v>2110007801</v>
      </c>
      <c r="D43" s="70" t="s">
        <v>300</v>
      </c>
      <c r="E43" s="73">
        <v>1914287.63</v>
      </c>
    </row>
    <row r="44" spans="1:5" x14ac:dyDescent="0.2">
      <c r="A44" s="70" t="s">
        <v>6</v>
      </c>
      <c r="B44" s="70" t="s">
        <v>19</v>
      </c>
      <c r="C44" s="70">
        <v>2110007909</v>
      </c>
      <c r="D44" s="70" t="s">
        <v>299</v>
      </c>
      <c r="E44" s="73">
        <v>1002691.41</v>
      </c>
    </row>
    <row r="45" spans="1:5" x14ac:dyDescent="0.2">
      <c r="A45" s="70" t="s">
        <v>6</v>
      </c>
      <c r="B45" s="70" t="s">
        <v>23</v>
      </c>
      <c r="C45" s="70">
        <v>2110008050</v>
      </c>
      <c r="D45" s="70" t="s">
        <v>298</v>
      </c>
      <c r="E45" s="73">
        <v>2062746.98</v>
      </c>
    </row>
    <row r="46" spans="1:5" x14ac:dyDescent="0.2">
      <c r="A46" s="70" t="s">
        <v>6</v>
      </c>
      <c r="B46" s="70" t="s">
        <v>16</v>
      </c>
      <c r="C46" s="70">
        <v>2110010101</v>
      </c>
      <c r="D46" s="70" t="s">
        <v>297</v>
      </c>
      <c r="E46" s="73">
        <v>173347.29</v>
      </c>
    </row>
    <row r="47" spans="1:5" x14ac:dyDescent="0.2">
      <c r="C47" s="70">
        <v>2110023807</v>
      </c>
      <c r="D47" s="70" t="s">
        <v>34</v>
      </c>
      <c r="E47" s="73">
        <v>0</v>
      </c>
    </row>
    <row r="48" spans="1:5" x14ac:dyDescent="0.2">
      <c r="C48" s="83" t="s">
        <v>64</v>
      </c>
      <c r="D48" s="83"/>
      <c r="E48" s="84">
        <v>14946057.239999998</v>
      </c>
    </row>
    <row r="49" spans="1:6" x14ac:dyDescent="0.2">
      <c r="C49" s="74"/>
      <c r="D49" s="74"/>
      <c r="E49" s="71"/>
      <c r="F49" s="80"/>
    </row>
    <row r="51" spans="1:6" x14ac:dyDescent="0.2">
      <c r="C51" s="74" t="s">
        <v>296</v>
      </c>
      <c r="E51" s="74" t="s">
        <v>295</v>
      </c>
    </row>
    <row r="52" spans="1:6" x14ac:dyDescent="0.2">
      <c r="A52" s="70" t="s">
        <v>7</v>
      </c>
      <c r="B52" s="70" t="s">
        <v>2</v>
      </c>
      <c r="C52" s="70">
        <v>2790002450</v>
      </c>
      <c r="D52" s="70" t="s">
        <v>294</v>
      </c>
      <c r="E52" s="73">
        <v>-426284</v>
      </c>
    </row>
    <row r="53" spans="1:6" x14ac:dyDescent="0.2">
      <c r="A53" s="70" t="s">
        <v>7</v>
      </c>
      <c r="B53" s="70" t="s">
        <v>4</v>
      </c>
      <c r="C53" s="70">
        <v>2790002507</v>
      </c>
      <c r="D53" s="70" t="s">
        <v>293</v>
      </c>
      <c r="E53" s="73">
        <v>-681117</v>
      </c>
    </row>
    <row r="54" spans="1:6" x14ac:dyDescent="0.2">
      <c r="A54" s="70" t="s">
        <v>7</v>
      </c>
      <c r="B54" s="70" t="s">
        <v>32</v>
      </c>
      <c r="C54" s="70">
        <v>2790002604</v>
      </c>
      <c r="D54" s="70" t="s">
        <v>292</v>
      </c>
      <c r="E54" s="73">
        <v>0</v>
      </c>
    </row>
    <row r="55" spans="1:6" x14ac:dyDescent="0.2">
      <c r="A55" s="70" t="s">
        <v>7</v>
      </c>
      <c r="B55" s="70" t="s">
        <v>11</v>
      </c>
      <c r="C55" s="70">
        <v>2790002701</v>
      </c>
      <c r="D55" s="70" t="s">
        <v>291</v>
      </c>
      <c r="E55" s="73">
        <v>-87663</v>
      </c>
    </row>
    <row r="56" spans="1:6" x14ac:dyDescent="0.2">
      <c r="A56" s="70" t="s">
        <v>7</v>
      </c>
      <c r="B56" s="70" t="s">
        <v>12</v>
      </c>
      <c r="C56" s="70">
        <v>2790002809</v>
      </c>
      <c r="D56" s="70" t="s">
        <v>290</v>
      </c>
      <c r="E56" s="73">
        <v>-281237</v>
      </c>
    </row>
    <row r="57" spans="1:6" x14ac:dyDescent="0.2">
      <c r="A57" s="70" t="s">
        <v>7</v>
      </c>
      <c r="B57" s="70" t="s">
        <v>13</v>
      </c>
      <c r="C57" s="70">
        <v>2790002906</v>
      </c>
      <c r="D57" s="70" t="s">
        <v>289</v>
      </c>
      <c r="E57" s="73">
        <v>-177807</v>
      </c>
    </row>
    <row r="58" spans="1:6" x14ac:dyDescent="0.2">
      <c r="A58" s="70" t="s">
        <v>7</v>
      </c>
      <c r="B58" s="70" t="s">
        <v>14</v>
      </c>
      <c r="C58" s="70">
        <v>2790003007</v>
      </c>
      <c r="D58" s="70" t="s">
        <v>288</v>
      </c>
      <c r="E58" s="73">
        <v>-207771</v>
      </c>
    </row>
    <row r="59" spans="1:6" x14ac:dyDescent="0.2">
      <c r="A59" s="70" t="s">
        <v>7</v>
      </c>
      <c r="B59" s="70" t="s">
        <v>15</v>
      </c>
      <c r="C59" s="70">
        <v>2790003104</v>
      </c>
      <c r="D59" s="70" t="s">
        <v>287</v>
      </c>
      <c r="E59" s="73">
        <v>-591002</v>
      </c>
    </row>
    <row r="60" spans="1:6" x14ac:dyDescent="0.2">
      <c r="A60" s="70" t="s">
        <v>7</v>
      </c>
      <c r="B60" s="70" t="s">
        <v>16</v>
      </c>
      <c r="C60" s="70">
        <v>2790003201</v>
      </c>
      <c r="D60" s="70" t="s">
        <v>286</v>
      </c>
      <c r="E60" s="73">
        <v>-57355</v>
      </c>
    </row>
    <row r="61" spans="1:6" x14ac:dyDescent="0.2">
      <c r="A61" s="70" t="s">
        <v>7</v>
      </c>
      <c r="B61" s="70" t="s">
        <v>17</v>
      </c>
      <c r="C61" s="70">
        <v>2790003309</v>
      </c>
      <c r="D61" s="70" t="s">
        <v>285</v>
      </c>
      <c r="E61" s="73">
        <v>-268892</v>
      </c>
    </row>
    <row r="62" spans="1:6" x14ac:dyDescent="0.2">
      <c r="A62" s="70" t="s">
        <v>7</v>
      </c>
      <c r="B62" s="70" t="s">
        <v>18</v>
      </c>
      <c r="C62" s="70">
        <v>2790003406</v>
      </c>
      <c r="D62" s="70" t="s">
        <v>284</v>
      </c>
      <c r="E62" s="73">
        <v>-608263</v>
      </c>
    </row>
    <row r="63" spans="1:6" x14ac:dyDescent="0.2">
      <c r="A63" s="70" t="s">
        <v>7</v>
      </c>
      <c r="B63" s="70" t="s">
        <v>33</v>
      </c>
      <c r="C63" s="70">
        <v>2790003503</v>
      </c>
      <c r="D63" s="70" t="s">
        <v>283</v>
      </c>
      <c r="E63" s="73">
        <v>0</v>
      </c>
    </row>
    <row r="64" spans="1:6" x14ac:dyDescent="0.2">
      <c r="A64" s="70" t="s">
        <v>7</v>
      </c>
      <c r="B64" s="70" t="s">
        <v>19</v>
      </c>
      <c r="C64" s="70">
        <v>2790003600</v>
      </c>
      <c r="D64" s="70" t="s">
        <v>282</v>
      </c>
      <c r="E64" s="73">
        <v>-543131</v>
      </c>
    </row>
    <row r="65" spans="1:5" x14ac:dyDescent="0.2">
      <c r="A65" s="70" t="s">
        <v>7</v>
      </c>
      <c r="B65" s="70" t="s">
        <v>20</v>
      </c>
      <c r="C65" s="70">
        <v>2790003708</v>
      </c>
      <c r="D65" s="70" t="s">
        <v>281</v>
      </c>
      <c r="E65" s="73">
        <v>-695259</v>
      </c>
    </row>
    <row r="66" spans="1:5" x14ac:dyDescent="0.2">
      <c r="A66" s="70" t="s">
        <v>7</v>
      </c>
      <c r="B66" s="70" t="s">
        <v>21</v>
      </c>
      <c r="C66" s="70">
        <v>2790003805</v>
      </c>
      <c r="D66" s="70" t="s">
        <v>280</v>
      </c>
      <c r="E66" s="73">
        <v>-58444</v>
      </c>
    </row>
    <row r="67" spans="1:5" x14ac:dyDescent="0.2">
      <c r="A67" s="70" t="s">
        <v>7</v>
      </c>
      <c r="B67" s="70" t="s">
        <v>22</v>
      </c>
      <c r="C67" s="70">
        <v>2790003902</v>
      </c>
      <c r="D67" s="70" t="s">
        <v>279</v>
      </c>
      <c r="E67" s="73">
        <v>-94982</v>
      </c>
    </row>
    <row r="68" spans="1:5" x14ac:dyDescent="0.2">
      <c r="A68" s="70" t="s">
        <v>7</v>
      </c>
      <c r="B68" s="70" t="s">
        <v>23</v>
      </c>
      <c r="C68" s="70">
        <v>2790004003</v>
      </c>
      <c r="D68" s="70" t="s">
        <v>278</v>
      </c>
      <c r="E68" s="73">
        <v>-683713</v>
      </c>
    </row>
    <row r="69" spans="1:5" x14ac:dyDescent="0.2">
      <c r="A69" s="70" t="s">
        <v>7</v>
      </c>
      <c r="B69" s="70" t="s">
        <v>24</v>
      </c>
      <c r="C69" s="70">
        <v>2790004100</v>
      </c>
      <c r="D69" s="70" t="s">
        <v>277</v>
      </c>
      <c r="E69" s="73">
        <v>-193152</v>
      </c>
    </row>
    <row r="70" spans="1:5" x14ac:dyDescent="0.2">
      <c r="A70" s="70" t="s">
        <v>7</v>
      </c>
      <c r="B70" s="70" t="s">
        <v>25</v>
      </c>
      <c r="C70" s="70">
        <v>2790004208</v>
      </c>
      <c r="D70" s="70" t="s">
        <v>276</v>
      </c>
      <c r="E70" s="73">
        <v>-278308</v>
      </c>
    </row>
    <row r="71" spans="1:5" x14ac:dyDescent="0.2">
      <c r="C71" s="83" t="s">
        <v>64</v>
      </c>
      <c r="D71" s="83"/>
      <c r="E71" s="82">
        <v>-5934380</v>
      </c>
    </row>
    <row r="72" spans="1:5" x14ac:dyDescent="0.2">
      <c r="E72" s="76"/>
    </row>
    <row r="75" spans="1:5" x14ac:dyDescent="0.2">
      <c r="B75" s="70" t="e">
        <v>#VALUE!</v>
      </c>
      <c r="C75" s="74">
        <v>2110004403</v>
      </c>
      <c r="D75" s="74" t="s">
        <v>275</v>
      </c>
      <c r="E75" s="73">
        <v>2216957.37</v>
      </c>
    </row>
    <row r="76" spans="1:5" x14ac:dyDescent="0.2">
      <c r="A76" s="70" t="s">
        <v>6</v>
      </c>
      <c r="B76" s="70" t="s">
        <v>2</v>
      </c>
      <c r="C76" s="70">
        <v>2110017009</v>
      </c>
      <c r="D76" s="70" t="s">
        <v>274</v>
      </c>
      <c r="E76" s="73">
        <v>4671.88</v>
      </c>
    </row>
    <row r="77" spans="1:5" x14ac:dyDescent="0.2">
      <c r="A77" s="70" t="s">
        <v>6</v>
      </c>
      <c r="B77" s="70" t="s">
        <v>4</v>
      </c>
      <c r="C77" s="70">
        <v>2110017106</v>
      </c>
      <c r="D77" s="70" t="s">
        <v>273</v>
      </c>
      <c r="E77" s="73">
        <v>0</v>
      </c>
    </row>
    <row r="78" spans="1:5" x14ac:dyDescent="0.2">
      <c r="A78" s="70" t="s">
        <v>6</v>
      </c>
      <c r="B78" s="70" t="s">
        <v>32</v>
      </c>
      <c r="C78" s="70">
        <v>2110017203</v>
      </c>
      <c r="D78" s="70" t="s">
        <v>272</v>
      </c>
      <c r="E78" s="73">
        <v>0</v>
      </c>
    </row>
    <row r="79" spans="1:5" x14ac:dyDescent="0.2">
      <c r="A79" s="70" t="s">
        <v>6</v>
      </c>
      <c r="B79" s="70" t="s">
        <v>11</v>
      </c>
      <c r="C79" s="70">
        <v>2110008107</v>
      </c>
      <c r="D79" s="70" t="s">
        <v>271</v>
      </c>
      <c r="E79" s="73">
        <v>0</v>
      </c>
    </row>
    <row r="80" spans="1:5" x14ac:dyDescent="0.2">
      <c r="A80" s="70" t="s">
        <v>6</v>
      </c>
      <c r="B80" s="70" t="s">
        <v>12</v>
      </c>
      <c r="C80" s="70">
        <v>2110008204</v>
      </c>
      <c r="D80" s="70" t="s">
        <v>270</v>
      </c>
      <c r="E80" s="73">
        <v>0</v>
      </c>
    </row>
    <row r="81" spans="1:7" x14ac:dyDescent="0.2">
      <c r="A81" s="70" t="s">
        <v>6</v>
      </c>
      <c r="B81" s="70" t="s">
        <v>13</v>
      </c>
      <c r="C81" s="70">
        <v>2110008301</v>
      </c>
      <c r="D81" s="70" t="s">
        <v>269</v>
      </c>
      <c r="E81" s="73">
        <v>0</v>
      </c>
    </row>
    <row r="82" spans="1:7" x14ac:dyDescent="0.2">
      <c r="A82" s="70" t="s">
        <v>6</v>
      </c>
      <c r="B82" s="70" t="s">
        <v>14</v>
      </c>
      <c r="C82" s="70">
        <v>2110008409</v>
      </c>
      <c r="D82" s="70" t="s">
        <v>268</v>
      </c>
      <c r="E82" s="73">
        <v>0</v>
      </c>
    </row>
    <row r="83" spans="1:7" x14ac:dyDescent="0.2">
      <c r="A83" s="70" t="s">
        <v>6</v>
      </c>
      <c r="B83" s="70" t="s">
        <v>15</v>
      </c>
      <c r="C83" s="70">
        <v>2110008506</v>
      </c>
      <c r="D83" s="70" t="s">
        <v>267</v>
      </c>
      <c r="E83" s="73">
        <v>0</v>
      </c>
    </row>
    <row r="84" spans="1:7" x14ac:dyDescent="0.2">
      <c r="A84" s="70" t="s">
        <v>6</v>
      </c>
      <c r="B84" s="70" t="s">
        <v>16</v>
      </c>
      <c r="C84" s="70">
        <v>2110008603</v>
      </c>
      <c r="D84" s="70" t="s">
        <v>266</v>
      </c>
      <c r="E84" s="73">
        <v>0</v>
      </c>
    </row>
    <row r="85" spans="1:7" x14ac:dyDescent="0.2">
      <c r="A85" s="70" t="s">
        <v>6</v>
      </c>
      <c r="B85" s="70" t="s">
        <v>17</v>
      </c>
      <c r="C85" s="70">
        <v>2110008905</v>
      </c>
      <c r="D85" s="70" t="s">
        <v>265</v>
      </c>
      <c r="E85" s="73">
        <v>0</v>
      </c>
    </row>
    <row r="86" spans="1:7" x14ac:dyDescent="0.2">
      <c r="A86" s="70" t="s">
        <v>6</v>
      </c>
      <c r="B86" s="70" t="s">
        <v>18</v>
      </c>
      <c r="C86" s="70">
        <v>2110009006</v>
      </c>
      <c r="D86" s="70" t="s">
        <v>264</v>
      </c>
      <c r="E86" s="73">
        <v>0</v>
      </c>
    </row>
    <row r="87" spans="1:7" x14ac:dyDescent="0.2">
      <c r="A87" s="70" t="s">
        <v>6</v>
      </c>
      <c r="B87" s="70" t="s">
        <v>33</v>
      </c>
      <c r="C87" s="70">
        <v>2110009103</v>
      </c>
      <c r="D87" s="70" t="s">
        <v>263</v>
      </c>
      <c r="E87" s="73">
        <v>0</v>
      </c>
    </row>
    <row r="88" spans="1:7" x14ac:dyDescent="0.2">
      <c r="A88" s="70" t="s">
        <v>6</v>
      </c>
      <c r="B88" s="70" t="s">
        <v>19</v>
      </c>
      <c r="C88" s="70">
        <v>2110009200</v>
      </c>
      <c r="D88" s="70" t="s">
        <v>262</v>
      </c>
      <c r="E88" s="73">
        <v>0</v>
      </c>
    </row>
    <row r="89" spans="1:7" x14ac:dyDescent="0.2">
      <c r="A89" s="70" t="s">
        <v>6</v>
      </c>
      <c r="B89" s="70" t="s">
        <v>20</v>
      </c>
      <c r="C89" s="70">
        <v>2110009308</v>
      </c>
      <c r="D89" s="70" t="s">
        <v>261</v>
      </c>
      <c r="E89" s="73">
        <v>0</v>
      </c>
    </row>
    <row r="90" spans="1:7" x14ac:dyDescent="0.2">
      <c r="A90" s="70" t="s">
        <v>6</v>
      </c>
      <c r="B90" s="70" t="s">
        <v>21</v>
      </c>
      <c r="C90" s="70">
        <v>2110009405</v>
      </c>
      <c r="D90" s="70" t="s">
        <v>260</v>
      </c>
      <c r="E90" s="73">
        <v>2160</v>
      </c>
    </row>
    <row r="91" spans="1:7" x14ac:dyDescent="0.2">
      <c r="A91" s="70" t="s">
        <v>6</v>
      </c>
      <c r="B91" s="70" t="s">
        <v>22</v>
      </c>
      <c r="C91" s="70">
        <v>2110009502</v>
      </c>
      <c r="D91" s="70" t="s">
        <v>259</v>
      </c>
      <c r="E91" s="73">
        <v>460</v>
      </c>
    </row>
    <row r="92" spans="1:7" x14ac:dyDescent="0.2">
      <c r="A92" s="70" t="s">
        <v>6</v>
      </c>
      <c r="B92" s="70" t="s">
        <v>23</v>
      </c>
      <c r="C92" s="70">
        <v>2110009650</v>
      </c>
      <c r="D92" s="70" t="s">
        <v>258</v>
      </c>
      <c r="E92" s="73">
        <v>0</v>
      </c>
    </row>
    <row r="93" spans="1:7" x14ac:dyDescent="0.2">
      <c r="A93" s="70" t="s">
        <v>6</v>
      </c>
      <c r="B93" s="70" t="s">
        <v>24</v>
      </c>
      <c r="C93" s="70">
        <v>2110009707</v>
      </c>
      <c r="D93" s="70" t="s">
        <v>257</v>
      </c>
      <c r="E93" s="73">
        <v>0</v>
      </c>
    </row>
    <row r="94" spans="1:7" x14ac:dyDescent="0.2">
      <c r="A94" s="70" t="s">
        <v>6</v>
      </c>
      <c r="B94" s="70" t="s">
        <v>25</v>
      </c>
      <c r="C94" s="70">
        <v>2110009804</v>
      </c>
      <c r="D94" s="70" t="s">
        <v>256</v>
      </c>
      <c r="E94" s="73">
        <v>0</v>
      </c>
    </row>
    <row r="95" spans="1:7" x14ac:dyDescent="0.2">
      <c r="A95" s="70" t="s">
        <v>6</v>
      </c>
      <c r="B95" s="70" t="s">
        <v>9</v>
      </c>
      <c r="C95" s="70">
        <v>2110009901</v>
      </c>
      <c r="D95" s="70" t="s">
        <v>255</v>
      </c>
      <c r="E95" s="73">
        <v>0</v>
      </c>
    </row>
    <row r="96" spans="1:7" x14ac:dyDescent="0.2">
      <c r="C96" s="74">
        <v>2790004305</v>
      </c>
      <c r="D96" s="74" t="s">
        <v>254</v>
      </c>
      <c r="E96" s="73">
        <v>-2216957.37</v>
      </c>
      <c r="F96" s="80">
        <v>0</v>
      </c>
      <c r="G96" s="70" t="s">
        <v>253</v>
      </c>
    </row>
    <row r="97" spans="1:5" x14ac:dyDescent="0.2">
      <c r="E97" s="76"/>
    </row>
    <row r="98" spans="1:5" x14ac:dyDescent="0.2">
      <c r="E98" s="76"/>
    </row>
    <row r="99" spans="1:5" x14ac:dyDescent="0.2">
      <c r="A99" s="70" t="s">
        <v>7</v>
      </c>
      <c r="B99" s="70" t="s">
        <v>2</v>
      </c>
      <c r="C99" s="70">
        <v>2790004402</v>
      </c>
      <c r="D99" s="70" t="s">
        <v>252</v>
      </c>
      <c r="E99" s="73">
        <v>-41158</v>
      </c>
    </row>
    <row r="100" spans="1:5" x14ac:dyDescent="0.2">
      <c r="A100" s="70" t="s">
        <v>7</v>
      </c>
      <c r="B100" s="70" t="s">
        <v>4</v>
      </c>
      <c r="C100" s="70">
        <v>2790004550</v>
      </c>
      <c r="D100" s="70" t="s">
        <v>251</v>
      </c>
      <c r="E100" s="73">
        <v>-84867</v>
      </c>
    </row>
    <row r="101" spans="1:5" x14ac:dyDescent="0.2">
      <c r="A101" s="70" t="s">
        <v>7</v>
      </c>
      <c r="B101" s="70" t="s">
        <v>32</v>
      </c>
      <c r="C101" s="70">
        <v>2790004607</v>
      </c>
      <c r="D101" s="70" t="s">
        <v>250</v>
      </c>
      <c r="E101" s="73">
        <v>0</v>
      </c>
    </row>
    <row r="102" spans="1:5" x14ac:dyDescent="0.2">
      <c r="A102" s="70" t="s">
        <v>7</v>
      </c>
      <c r="B102" s="70" t="s">
        <v>11</v>
      </c>
      <c r="C102" s="70">
        <v>2790004704</v>
      </c>
      <c r="D102" s="70" t="s">
        <v>249</v>
      </c>
      <c r="E102" s="73">
        <v>-12208</v>
      </c>
    </row>
    <row r="103" spans="1:5" x14ac:dyDescent="0.2">
      <c r="A103" s="70" t="s">
        <v>7</v>
      </c>
      <c r="B103" s="70" t="s">
        <v>12</v>
      </c>
      <c r="C103" s="70">
        <v>2790004801</v>
      </c>
      <c r="D103" s="70" t="s">
        <v>248</v>
      </c>
      <c r="E103" s="73">
        <v>-35305</v>
      </c>
    </row>
    <row r="104" spans="1:5" x14ac:dyDescent="0.2">
      <c r="A104" s="70" t="s">
        <v>7</v>
      </c>
      <c r="B104" s="70" t="s">
        <v>13</v>
      </c>
      <c r="C104" s="70">
        <v>2790004909</v>
      </c>
      <c r="D104" s="70" t="s">
        <v>247</v>
      </c>
      <c r="E104" s="73">
        <v>-35068</v>
      </c>
    </row>
    <row r="105" spans="1:5" x14ac:dyDescent="0.2">
      <c r="A105" s="70" t="s">
        <v>7</v>
      </c>
      <c r="B105" s="70" t="s">
        <v>14</v>
      </c>
      <c r="C105" s="70">
        <v>2790005050</v>
      </c>
      <c r="D105" s="70" t="s">
        <v>246</v>
      </c>
      <c r="E105" s="73">
        <v>-34181</v>
      </c>
    </row>
    <row r="106" spans="1:5" x14ac:dyDescent="0.2">
      <c r="A106" s="70" t="s">
        <v>7</v>
      </c>
      <c r="B106" s="70" t="s">
        <v>15</v>
      </c>
      <c r="C106" s="70">
        <v>2790005107</v>
      </c>
      <c r="D106" s="70" t="s">
        <v>245</v>
      </c>
      <c r="E106" s="73">
        <v>-80270</v>
      </c>
    </row>
    <row r="107" spans="1:5" x14ac:dyDescent="0.2">
      <c r="A107" s="70" t="s">
        <v>7</v>
      </c>
      <c r="B107" s="70" t="s">
        <v>16</v>
      </c>
      <c r="C107" s="70">
        <v>2790005204</v>
      </c>
      <c r="D107" s="70" t="s">
        <v>244</v>
      </c>
      <c r="E107" s="73">
        <v>-3526</v>
      </c>
    </row>
    <row r="108" spans="1:5" x14ac:dyDescent="0.2">
      <c r="A108" s="70" t="s">
        <v>7</v>
      </c>
      <c r="B108" s="70" t="s">
        <v>17</v>
      </c>
      <c r="C108" s="70">
        <v>2790005301</v>
      </c>
      <c r="D108" s="70" t="s">
        <v>243</v>
      </c>
      <c r="E108" s="73">
        <v>-30055</v>
      </c>
    </row>
    <row r="109" spans="1:5" x14ac:dyDescent="0.2">
      <c r="A109" s="70" t="s">
        <v>7</v>
      </c>
      <c r="B109" s="70" t="s">
        <v>18</v>
      </c>
      <c r="C109" s="70">
        <v>2790005409</v>
      </c>
      <c r="D109" s="70" t="s">
        <v>242</v>
      </c>
      <c r="E109" s="73">
        <v>-95003</v>
      </c>
    </row>
    <row r="110" spans="1:5" x14ac:dyDescent="0.2">
      <c r="A110" s="70" t="s">
        <v>7</v>
      </c>
      <c r="B110" s="70" t="s">
        <v>33</v>
      </c>
      <c r="C110" s="70">
        <v>2790005506</v>
      </c>
      <c r="D110" s="70" t="s">
        <v>241</v>
      </c>
      <c r="E110" s="73">
        <v>0</v>
      </c>
    </row>
    <row r="111" spans="1:5" x14ac:dyDescent="0.2">
      <c r="A111" s="70" t="s">
        <v>7</v>
      </c>
      <c r="B111" s="70" t="s">
        <v>19</v>
      </c>
      <c r="C111" s="70">
        <v>2790005603</v>
      </c>
      <c r="D111" s="70" t="s">
        <v>240</v>
      </c>
      <c r="E111" s="73">
        <v>-93516</v>
      </c>
    </row>
    <row r="112" spans="1:5" x14ac:dyDescent="0.2">
      <c r="A112" s="70" t="s">
        <v>7</v>
      </c>
      <c r="B112" s="70" t="s">
        <v>20</v>
      </c>
      <c r="C112" s="70">
        <v>2790005700</v>
      </c>
      <c r="D112" s="70" t="s">
        <v>239</v>
      </c>
      <c r="E112" s="73">
        <v>-62902</v>
      </c>
    </row>
    <row r="113" spans="1:24" x14ac:dyDescent="0.2">
      <c r="A113" s="70" t="s">
        <v>7</v>
      </c>
      <c r="B113" s="70" t="s">
        <v>21</v>
      </c>
      <c r="C113" s="70">
        <v>2790005808</v>
      </c>
      <c r="D113" s="70" t="s">
        <v>238</v>
      </c>
      <c r="E113" s="73">
        <v>-16046</v>
      </c>
    </row>
    <row r="114" spans="1:24" x14ac:dyDescent="0.2">
      <c r="A114" s="70" t="s">
        <v>7</v>
      </c>
      <c r="B114" s="70" t="s">
        <v>22</v>
      </c>
      <c r="C114" s="70">
        <v>2790005905</v>
      </c>
      <c r="D114" s="70" t="s">
        <v>237</v>
      </c>
      <c r="E114" s="73">
        <v>-15631</v>
      </c>
    </row>
    <row r="115" spans="1:24" x14ac:dyDescent="0.2">
      <c r="A115" s="70" t="s">
        <v>7</v>
      </c>
      <c r="B115" s="70" t="s">
        <v>23</v>
      </c>
      <c r="C115" s="70">
        <v>2790006006</v>
      </c>
      <c r="D115" s="70" t="s">
        <v>236</v>
      </c>
      <c r="E115" s="73">
        <v>-72944</v>
      </c>
    </row>
    <row r="116" spans="1:24" x14ac:dyDescent="0.2">
      <c r="A116" s="70" t="s">
        <v>7</v>
      </c>
      <c r="B116" s="70" t="s">
        <v>24</v>
      </c>
      <c r="C116" s="70">
        <v>2790006103</v>
      </c>
      <c r="D116" s="70" t="s">
        <v>235</v>
      </c>
      <c r="E116" s="73">
        <v>-45468</v>
      </c>
    </row>
    <row r="117" spans="1:24" x14ac:dyDescent="0.2">
      <c r="A117" s="70" t="s">
        <v>7</v>
      </c>
      <c r="B117" s="70" t="s">
        <v>25</v>
      </c>
      <c r="C117" s="70">
        <v>2790006200</v>
      </c>
      <c r="D117" s="70" t="s">
        <v>234</v>
      </c>
      <c r="E117" s="73">
        <v>-21003</v>
      </c>
    </row>
    <row r="118" spans="1:24" x14ac:dyDescent="0.2">
      <c r="A118" s="70" t="s">
        <v>7</v>
      </c>
      <c r="B118" s="70" t="s">
        <v>221</v>
      </c>
      <c r="C118" s="70">
        <v>2790006308</v>
      </c>
      <c r="D118" s="70" t="s">
        <v>233</v>
      </c>
      <c r="E118" s="73">
        <v>0</v>
      </c>
    </row>
    <row r="119" spans="1:24" x14ac:dyDescent="0.2">
      <c r="E119" s="73"/>
    </row>
    <row r="120" spans="1:24" ht="12.75" customHeight="1" x14ac:dyDescent="0.2">
      <c r="E120" s="230" t="s">
        <v>232</v>
      </c>
      <c r="F120" s="230" t="s">
        <v>231</v>
      </c>
      <c r="G120" s="231" t="s">
        <v>230</v>
      </c>
      <c r="L120" s="230" t="s">
        <v>232</v>
      </c>
      <c r="M120" s="230" t="s">
        <v>231</v>
      </c>
      <c r="N120" s="231" t="s">
        <v>230</v>
      </c>
    </row>
    <row r="121" spans="1:24" x14ac:dyDescent="0.2">
      <c r="E121" s="230"/>
      <c r="F121" s="230"/>
      <c r="G121" s="231"/>
      <c r="L121" s="230"/>
      <c r="M121" s="230"/>
      <c r="N121" s="231"/>
      <c r="Q121" s="74" t="s">
        <v>229</v>
      </c>
      <c r="R121" s="74" t="s">
        <v>228</v>
      </c>
      <c r="S121" s="74" t="s">
        <v>227</v>
      </c>
      <c r="T121" s="74" t="s">
        <v>226</v>
      </c>
      <c r="U121" s="74" t="s">
        <v>225</v>
      </c>
      <c r="V121" s="74" t="s">
        <v>224</v>
      </c>
      <c r="W121" s="74" t="s">
        <v>223</v>
      </c>
      <c r="X121" s="74" t="s">
        <v>222</v>
      </c>
    </row>
    <row r="122" spans="1:24" x14ac:dyDescent="0.2">
      <c r="A122" s="70" t="s">
        <v>27</v>
      </c>
      <c r="B122" s="70" t="s">
        <v>221</v>
      </c>
      <c r="C122" s="70">
        <v>2981002507</v>
      </c>
      <c r="D122" s="70" t="s">
        <v>220</v>
      </c>
      <c r="E122" s="73">
        <v>0</v>
      </c>
      <c r="F122" s="73"/>
      <c r="I122" s="70" t="s">
        <v>221</v>
      </c>
      <c r="J122" s="70">
        <v>2981002507</v>
      </c>
      <c r="K122" s="70" t="s">
        <v>220</v>
      </c>
      <c r="L122" s="73">
        <v>0</v>
      </c>
      <c r="M122" s="73"/>
      <c r="Q122" s="77">
        <v>44560</v>
      </c>
      <c r="R122" s="70">
        <v>2981002507</v>
      </c>
      <c r="U122" s="70" t="s">
        <v>199</v>
      </c>
    </row>
    <row r="123" spans="1:24" x14ac:dyDescent="0.2">
      <c r="A123" s="70" t="s">
        <v>27</v>
      </c>
      <c r="B123" s="70" t="s">
        <v>25</v>
      </c>
      <c r="C123" s="70">
        <v>2981002604</v>
      </c>
      <c r="D123" s="70" t="s">
        <v>219</v>
      </c>
      <c r="E123" s="73">
        <v>283999.96000000002</v>
      </c>
      <c r="F123" s="73">
        <v>-283999.96000000002</v>
      </c>
      <c r="G123" s="80">
        <v>0</v>
      </c>
      <c r="H123" s="80"/>
      <c r="I123" s="70" t="s">
        <v>25</v>
      </c>
      <c r="J123" s="70">
        <v>2981002604</v>
      </c>
      <c r="K123" s="70" t="s">
        <v>219</v>
      </c>
      <c r="L123" s="73">
        <v>213237</v>
      </c>
      <c r="M123" s="73">
        <v>-283999.96000000002</v>
      </c>
      <c r="N123" s="79">
        <v>70762.960000000021</v>
      </c>
      <c r="Q123" s="77">
        <v>44560</v>
      </c>
      <c r="R123" s="70">
        <v>2981002604</v>
      </c>
      <c r="U123" s="70" t="s">
        <v>199</v>
      </c>
      <c r="V123" s="70">
        <v>70762.960000000021</v>
      </c>
    </row>
    <row r="124" spans="1:24" x14ac:dyDescent="0.2">
      <c r="A124" s="70" t="s">
        <v>27</v>
      </c>
      <c r="B124" s="70" t="s">
        <v>24</v>
      </c>
      <c r="C124" s="70">
        <v>2981002701</v>
      </c>
      <c r="D124" s="70" t="s">
        <v>218</v>
      </c>
      <c r="E124" s="73">
        <v>107000</v>
      </c>
      <c r="F124" s="73">
        <v>-107000</v>
      </c>
      <c r="G124" s="80">
        <v>0</v>
      </c>
      <c r="I124" s="70" t="s">
        <v>24</v>
      </c>
      <c r="J124" s="70">
        <v>2981002701</v>
      </c>
      <c r="K124" s="70" t="s">
        <v>218</v>
      </c>
      <c r="L124" s="73">
        <v>62979.3</v>
      </c>
      <c r="M124" s="73">
        <v>-107000</v>
      </c>
      <c r="N124" s="79">
        <v>44020.7</v>
      </c>
      <c r="Q124" s="77">
        <v>44560</v>
      </c>
      <c r="R124" s="70">
        <v>2981002701</v>
      </c>
      <c r="U124" s="70" t="s">
        <v>199</v>
      </c>
      <c r="V124" s="70">
        <v>44020.7</v>
      </c>
    </row>
    <row r="125" spans="1:24" x14ac:dyDescent="0.2">
      <c r="A125" s="70" t="s">
        <v>27</v>
      </c>
      <c r="B125" s="70" t="s">
        <v>23</v>
      </c>
      <c r="C125" s="70">
        <v>2981002809</v>
      </c>
      <c r="D125" s="70" t="s">
        <v>217</v>
      </c>
      <c r="E125" s="73">
        <v>498000</v>
      </c>
      <c r="F125" s="73">
        <v>-498000</v>
      </c>
      <c r="G125" s="80">
        <v>0</v>
      </c>
      <c r="I125" s="70" t="s">
        <v>23</v>
      </c>
      <c r="J125" s="70">
        <v>2981002809</v>
      </c>
      <c r="K125" s="70" t="s">
        <v>217</v>
      </c>
      <c r="L125" s="73">
        <v>393276.25</v>
      </c>
      <c r="M125" s="73">
        <v>-498000</v>
      </c>
      <c r="N125" s="79">
        <v>104723.75</v>
      </c>
      <c r="Q125" s="77">
        <v>44560</v>
      </c>
      <c r="R125" s="70">
        <v>2981002809</v>
      </c>
      <c r="U125" s="70" t="s">
        <v>199</v>
      </c>
      <c r="V125" s="70">
        <v>104723.75</v>
      </c>
    </row>
    <row r="126" spans="1:24" x14ac:dyDescent="0.2">
      <c r="A126" s="70" t="s">
        <v>27</v>
      </c>
      <c r="B126" s="70" t="s">
        <v>22</v>
      </c>
      <c r="C126" s="70">
        <v>2981002906</v>
      </c>
      <c r="D126" s="70" t="s">
        <v>216</v>
      </c>
      <c r="E126" s="73">
        <v>66000</v>
      </c>
      <c r="F126" s="73">
        <v>-66000</v>
      </c>
      <c r="G126" s="80">
        <v>0</v>
      </c>
      <c r="I126" s="70" t="s">
        <v>22</v>
      </c>
      <c r="J126" s="70">
        <v>2981002906</v>
      </c>
      <c r="K126" s="70" t="s">
        <v>216</v>
      </c>
      <c r="L126" s="73">
        <v>58984.55</v>
      </c>
      <c r="M126" s="73">
        <v>-66000</v>
      </c>
      <c r="N126" s="79">
        <v>7015.4499999999971</v>
      </c>
      <c r="Q126" s="77">
        <v>44560</v>
      </c>
      <c r="R126" s="70">
        <v>2981002906</v>
      </c>
      <c r="U126" s="70" t="s">
        <v>199</v>
      </c>
      <c r="V126" s="70">
        <v>7015.4499999999971</v>
      </c>
    </row>
    <row r="127" spans="1:24" x14ac:dyDescent="0.2">
      <c r="A127" s="70" t="s">
        <v>27</v>
      </c>
      <c r="B127" s="70" t="s">
        <v>21</v>
      </c>
      <c r="C127" s="70">
        <v>2981003007</v>
      </c>
      <c r="D127" s="70" t="s">
        <v>215</v>
      </c>
      <c r="E127" s="73">
        <v>39000</v>
      </c>
      <c r="F127" s="73">
        <v>-39000</v>
      </c>
      <c r="G127" s="80">
        <v>0</v>
      </c>
      <c r="I127" s="70" t="s">
        <v>21</v>
      </c>
      <c r="J127" s="70">
        <v>2981003007</v>
      </c>
      <c r="K127" s="70" t="s">
        <v>215</v>
      </c>
      <c r="L127" s="73">
        <v>24106.25</v>
      </c>
      <c r="M127" s="73">
        <v>-39000</v>
      </c>
      <c r="N127" s="79">
        <v>14893.75</v>
      </c>
      <c r="Q127" s="77">
        <v>44560</v>
      </c>
      <c r="R127" s="70">
        <v>2981003007</v>
      </c>
      <c r="U127" s="70" t="s">
        <v>199</v>
      </c>
      <c r="V127" s="70">
        <v>14893.75</v>
      </c>
    </row>
    <row r="128" spans="1:24" x14ac:dyDescent="0.2">
      <c r="A128" s="70" t="s">
        <v>27</v>
      </c>
      <c r="B128" s="70" t="s">
        <v>20</v>
      </c>
      <c r="C128" s="70">
        <v>2981003104</v>
      </c>
      <c r="D128" s="70" t="s">
        <v>214</v>
      </c>
      <c r="E128" s="73">
        <v>541000</v>
      </c>
      <c r="F128" s="73">
        <v>-541000</v>
      </c>
      <c r="G128" s="80">
        <v>0</v>
      </c>
      <c r="I128" s="70" t="s">
        <v>20</v>
      </c>
      <c r="J128" s="70">
        <v>2981003104</v>
      </c>
      <c r="K128" s="70" t="s">
        <v>214</v>
      </c>
      <c r="L128" s="73">
        <v>439174.55</v>
      </c>
      <c r="M128" s="73">
        <v>-541000</v>
      </c>
      <c r="N128" s="79">
        <v>101825.45000000001</v>
      </c>
      <c r="Q128" s="77">
        <v>44560</v>
      </c>
      <c r="R128" s="70">
        <v>2981003104</v>
      </c>
      <c r="U128" s="70" t="s">
        <v>199</v>
      </c>
      <c r="V128" s="70">
        <v>101825.45000000001</v>
      </c>
    </row>
    <row r="129" spans="1:23" x14ac:dyDescent="0.2">
      <c r="A129" s="70" t="s">
        <v>27</v>
      </c>
      <c r="B129" s="70" t="s">
        <v>19</v>
      </c>
      <c r="C129" s="70">
        <v>2981003201</v>
      </c>
      <c r="D129" s="70" t="s">
        <v>213</v>
      </c>
      <c r="E129" s="73">
        <v>284000</v>
      </c>
      <c r="F129" s="73">
        <v>-284000</v>
      </c>
      <c r="G129" s="80">
        <v>0</v>
      </c>
      <c r="I129" s="70" t="s">
        <v>19</v>
      </c>
      <c r="J129" s="70">
        <v>2981003201</v>
      </c>
      <c r="K129" s="70" t="s">
        <v>213</v>
      </c>
      <c r="L129" s="73">
        <v>217672.55</v>
      </c>
      <c r="M129" s="73">
        <v>-284000</v>
      </c>
      <c r="N129" s="79">
        <v>66327.450000000012</v>
      </c>
      <c r="Q129" s="77">
        <v>44560</v>
      </c>
      <c r="R129" s="70">
        <v>2981003201</v>
      </c>
      <c r="U129" s="70" t="s">
        <v>199</v>
      </c>
      <c r="V129" s="70">
        <v>66327.450000000012</v>
      </c>
    </row>
    <row r="130" spans="1:23" x14ac:dyDescent="0.2">
      <c r="A130" s="70" t="s">
        <v>27</v>
      </c>
      <c r="B130" s="70" t="s">
        <v>33</v>
      </c>
      <c r="C130" s="70">
        <v>2981003309</v>
      </c>
      <c r="D130" s="70" t="s">
        <v>212</v>
      </c>
      <c r="E130" s="73">
        <v>0</v>
      </c>
      <c r="F130" s="73">
        <v>0</v>
      </c>
      <c r="G130" s="80">
        <v>0</v>
      </c>
      <c r="I130" s="70" t="s">
        <v>33</v>
      </c>
      <c r="J130" s="70">
        <v>2981003309</v>
      </c>
      <c r="K130" s="70" t="s">
        <v>212</v>
      </c>
      <c r="L130" s="73">
        <v>0</v>
      </c>
      <c r="M130" s="73">
        <v>0</v>
      </c>
      <c r="N130" s="79">
        <v>0</v>
      </c>
      <c r="Q130" s="77">
        <v>44560</v>
      </c>
      <c r="R130" s="70">
        <v>2981003309</v>
      </c>
      <c r="U130" s="70" t="s">
        <v>199</v>
      </c>
      <c r="V130" s="70">
        <v>0</v>
      </c>
    </row>
    <row r="131" spans="1:23" x14ac:dyDescent="0.2">
      <c r="A131" s="70" t="s">
        <v>27</v>
      </c>
      <c r="B131" s="70" t="s">
        <v>18</v>
      </c>
      <c r="C131" s="70">
        <v>2981003406</v>
      </c>
      <c r="D131" s="70" t="s">
        <v>211</v>
      </c>
      <c r="E131" s="73">
        <v>474000</v>
      </c>
      <c r="F131" s="73">
        <v>-474000</v>
      </c>
      <c r="G131" s="80">
        <v>0</v>
      </c>
      <c r="I131" s="70" t="s">
        <v>18</v>
      </c>
      <c r="J131" s="70">
        <v>2981003406</v>
      </c>
      <c r="K131" s="70" t="s">
        <v>211</v>
      </c>
      <c r="L131" s="73">
        <v>252275.35</v>
      </c>
      <c r="M131" s="73">
        <v>-474000</v>
      </c>
      <c r="N131" s="79">
        <v>221724.65</v>
      </c>
      <c r="Q131" s="77">
        <v>44560</v>
      </c>
      <c r="R131" s="70">
        <v>2981003406</v>
      </c>
      <c r="U131" s="70" t="s">
        <v>199</v>
      </c>
      <c r="V131" s="70">
        <v>221724.65</v>
      </c>
    </row>
    <row r="132" spans="1:23" x14ac:dyDescent="0.2">
      <c r="A132" s="70" t="s">
        <v>27</v>
      </c>
      <c r="B132" s="70" t="s">
        <v>17</v>
      </c>
      <c r="C132" s="70">
        <v>2981003503</v>
      </c>
      <c r="D132" s="70" t="s">
        <v>210</v>
      </c>
      <c r="E132" s="73">
        <v>138000</v>
      </c>
      <c r="F132" s="73">
        <v>-138000</v>
      </c>
      <c r="G132" s="80">
        <v>0</v>
      </c>
      <c r="I132" s="70" t="s">
        <v>17</v>
      </c>
      <c r="J132" s="70">
        <v>2981003503</v>
      </c>
      <c r="K132" s="70" t="s">
        <v>210</v>
      </c>
      <c r="L132" s="73">
        <v>176209.8</v>
      </c>
      <c r="M132" s="73">
        <v>-138000</v>
      </c>
      <c r="N132" s="79">
        <v>-38209.799999999988</v>
      </c>
      <c r="Q132" s="77">
        <v>44560</v>
      </c>
      <c r="R132" s="70">
        <v>2981003503</v>
      </c>
      <c r="U132" s="70" t="s">
        <v>199</v>
      </c>
      <c r="V132" s="70">
        <v>-38209.799999999988</v>
      </c>
    </row>
    <row r="133" spans="1:23" x14ac:dyDescent="0.2">
      <c r="A133" s="70" t="s">
        <v>27</v>
      </c>
      <c r="B133" s="70" t="s">
        <v>16</v>
      </c>
      <c r="C133" s="70">
        <v>2981003600</v>
      </c>
      <c r="D133" s="70" t="s">
        <v>209</v>
      </c>
      <c r="E133" s="73">
        <v>50000</v>
      </c>
      <c r="F133" s="73">
        <v>-50000</v>
      </c>
      <c r="G133" s="80">
        <v>0</v>
      </c>
      <c r="I133" s="70" t="s">
        <v>16</v>
      </c>
      <c r="J133" s="70">
        <v>2981003600</v>
      </c>
      <c r="K133" s="70" t="s">
        <v>209</v>
      </c>
      <c r="L133" s="73">
        <v>38349.599999999999</v>
      </c>
      <c r="M133" s="73">
        <v>-50000</v>
      </c>
      <c r="N133" s="79">
        <v>11650.400000000001</v>
      </c>
      <c r="Q133" s="77">
        <v>44560</v>
      </c>
      <c r="R133" s="70">
        <v>2981003600</v>
      </c>
      <c r="U133" s="70" t="s">
        <v>199</v>
      </c>
      <c r="V133" s="70">
        <v>11650.400000000001</v>
      </c>
    </row>
    <row r="134" spans="1:23" x14ac:dyDescent="0.2">
      <c r="A134" s="70" t="s">
        <v>27</v>
      </c>
      <c r="B134" s="70" t="s">
        <v>15</v>
      </c>
      <c r="C134" s="70">
        <v>2981003708</v>
      </c>
      <c r="D134" s="70" t="s">
        <v>208</v>
      </c>
      <c r="E134" s="73">
        <v>452000</v>
      </c>
      <c r="F134" s="73">
        <v>-452000</v>
      </c>
      <c r="G134" s="80">
        <v>0</v>
      </c>
      <c r="I134" s="70" t="s">
        <v>15</v>
      </c>
      <c r="J134" s="70">
        <v>2981003708</v>
      </c>
      <c r="K134" s="70" t="s">
        <v>208</v>
      </c>
      <c r="L134" s="73">
        <v>289247.45</v>
      </c>
      <c r="M134" s="73">
        <v>-452000</v>
      </c>
      <c r="N134" s="79">
        <v>162752.54999999999</v>
      </c>
      <c r="Q134" s="77">
        <v>44560</v>
      </c>
      <c r="R134" s="70">
        <v>2981003708</v>
      </c>
      <c r="U134" s="70" t="s">
        <v>199</v>
      </c>
      <c r="V134" s="70">
        <v>162752.54999999999</v>
      </c>
    </row>
    <row r="135" spans="1:23" x14ac:dyDescent="0.2">
      <c r="A135" s="70" t="s">
        <v>27</v>
      </c>
      <c r="B135" s="70" t="s">
        <v>14</v>
      </c>
      <c r="C135" s="70">
        <v>2981003805</v>
      </c>
      <c r="D135" s="70" t="s">
        <v>207</v>
      </c>
      <c r="E135" s="73">
        <v>168000</v>
      </c>
      <c r="F135" s="73">
        <v>-168000</v>
      </c>
      <c r="G135" s="80">
        <v>0</v>
      </c>
      <c r="I135" s="70" t="s">
        <v>14</v>
      </c>
      <c r="J135" s="70">
        <v>2981003805</v>
      </c>
      <c r="K135" s="70" t="s">
        <v>207</v>
      </c>
      <c r="L135" s="73">
        <v>127391.2</v>
      </c>
      <c r="M135" s="73">
        <v>-168000</v>
      </c>
      <c r="N135" s="79">
        <v>40608.800000000003</v>
      </c>
      <c r="Q135" s="77">
        <v>44560</v>
      </c>
      <c r="R135" s="70">
        <v>2981003805</v>
      </c>
      <c r="U135" s="70" t="s">
        <v>199</v>
      </c>
      <c r="V135" s="70">
        <v>40608.800000000003</v>
      </c>
    </row>
    <row r="136" spans="1:23" x14ac:dyDescent="0.2">
      <c r="A136" s="70" t="s">
        <v>27</v>
      </c>
      <c r="B136" s="70" t="s">
        <v>13</v>
      </c>
      <c r="C136" s="70">
        <v>2981003902</v>
      </c>
      <c r="D136" s="70" t="s">
        <v>206</v>
      </c>
      <c r="E136" s="73">
        <v>107000</v>
      </c>
      <c r="F136" s="73">
        <v>-107000</v>
      </c>
      <c r="G136" s="80">
        <v>0</v>
      </c>
      <c r="I136" s="70" t="s">
        <v>13</v>
      </c>
      <c r="J136" s="70">
        <v>2981003902</v>
      </c>
      <c r="K136" s="70" t="s">
        <v>206</v>
      </c>
      <c r="L136" s="73">
        <v>102541.1</v>
      </c>
      <c r="M136" s="73">
        <v>-107000</v>
      </c>
      <c r="N136" s="79">
        <v>4458.8999999999942</v>
      </c>
      <c r="Q136" s="77">
        <v>44560</v>
      </c>
      <c r="R136" s="70">
        <v>2981003902</v>
      </c>
      <c r="U136" s="70" t="s">
        <v>199</v>
      </c>
      <c r="V136" s="70">
        <v>4458.8999999999996</v>
      </c>
    </row>
    <row r="137" spans="1:23" x14ac:dyDescent="0.2">
      <c r="A137" s="70" t="s">
        <v>27</v>
      </c>
      <c r="B137" s="70" t="s">
        <v>12</v>
      </c>
      <c r="C137" s="70">
        <v>2981004003</v>
      </c>
      <c r="D137" s="70" t="s">
        <v>205</v>
      </c>
      <c r="E137" s="73">
        <v>201000</v>
      </c>
      <c r="F137" s="73">
        <v>-201000</v>
      </c>
      <c r="G137" s="80">
        <v>0</v>
      </c>
      <c r="I137" s="70" t="s">
        <v>12</v>
      </c>
      <c r="J137" s="70">
        <v>2981004003</v>
      </c>
      <c r="K137" s="70" t="s">
        <v>205</v>
      </c>
      <c r="L137" s="73">
        <v>170424.3</v>
      </c>
      <c r="M137" s="73">
        <v>-201000</v>
      </c>
      <c r="N137" s="79">
        <v>30575.700000000012</v>
      </c>
      <c r="Q137" s="77">
        <v>44560</v>
      </c>
      <c r="R137" s="70">
        <v>2981004003</v>
      </c>
      <c r="U137" s="70" t="s">
        <v>199</v>
      </c>
      <c r="V137" s="70">
        <v>30575.700000000012</v>
      </c>
    </row>
    <row r="138" spans="1:23" x14ac:dyDescent="0.2">
      <c r="A138" s="70" t="s">
        <v>27</v>
      </c>
      <c r="B138" s="70" t="s">
        <v>11</v>
      </c>
      <c r="C138" s="70">
        <v>2981004100</v>
      </c>
      <c r="D138" s="70" t="s">
        <v>204</v>
      </c>
      <c r="E138" s="73">
        <v>61000</v>
      </c>
      <c r="F138" s="73">
        <v>-61000</v>
      </c>
      <c r="G138" s="80">
        <v>0</v>
      </c>
      <c r="I138" s="70" t="s">
        <v>11</v>
      </c>
      <c r="J138" s="70">
        <v>2981004100</v>
      </c>
      <c r="K138" s="70" t="s">
        <v>204</v>
      </c>
      <c r="L138" s="73">
        <v>49121.65</v>
      </c>
      <c r="M138" s="73">
        <v>-61000</v>
      </c>
      <c r="N138" s="79">
        <v>11878.349999999999</v>
      </c>
      <c r="Q138" s="77">
        <v>44560</v>
      </c>
      <c r="R138" s="70">
        <v>2981004100</v>
      </c>
      <c r="U138" s="70" t="s">
        <v>199</v>
      </c>
      <c r="V138" s="70">
        <v>11878.349999999999</v>
      </c>
    </row>
    <row r="139" spans="1:23" x14ac:dyDescent="0.2">
      <c r="A139" s="70" t="s">
        <v>27</v>
      </c>
      <c r="B139" s="70" t="s">
        <v>32</v>
      </c>
      <c r="C139" s="70">
        <v>2981004208</v>
      </c>
      <c r="D139" s="70" t="s">
        <v>203</v>
      </c>
      <c r="E139" s="73">
        <v>0</v>
      </c>
      <c r="F139" s="73">
        <v>0</v>
      </c>
      <c r="G139" s="80">
        <v>0</v>
      </c>
      <c r="I139" s="70" t="s">
        <v>32</v>
      </c>
      <c r="J139" s="70">
        <v>2981004208</v>
      </c>
      <c r="K139" s="70" t="s">
        <v>203</v>
      </c>
      <c r="L139" s="73">
        <v>0</v>
      </c>
      <c r="M139" s="73">
        <v>0</v>
      </c>
      <c r="N139" s="79">
        <v>0</v>
      </c>
      <c r="Q139" s="77">
        <v>44560</v>
      </c>
      <c r="R139" s="70">
        <v>2981004208</v>
      </c>
      <c r="U139" s="70" t="s">
        <v>199</v>
      </c>
      <c r="V139" s="70">
        <v>0</v>
      </c>
    </row>
    <row r="140" spans="1:23" x14ac:dyDescent="0.2">
      <c r="A140" s="70" t="s">
        <v>27</v>
      </c>
      <c r="B140" s="70" t="s">
        <v>4</v>
      </c>
      <c r="C140" s="70">
        <v>2981004305</v>
      </c>
      <c r="D140" s="70" t="s">
        <v>202</v>
      </c>
      <c r="E140" s="73">
        <v>474000</v>
      </c>
      <c r="F140" s="73">
        <v>-474000</v>
      </c>
      <c r="G140" s="80">
        <v>0</v>
      </c>
      <c r="H140" s="81"/>
      <c r="I140" s="70" t="s">
        <v>4</v>
      </c>
      <c r="J140" s="70">
        <v>2981004305</v>
      </c>
      <c r="K140" s="70" t="s">
        <v>202</v>
      </c>
      <c r="L140" s="73">
        <v>367517</v>
      </c>
      <c r="M140" s="73">
        <v>-474000</v>
      </c>
      <c r="N140" s="79">
        <v>106483</v>
      </c>
      <c r="Q140" s="77">
        <v>44560</v>
      </c>
      <c r="R140" s="70">
        <v>2981004305</v>
      </c>
      <c r="U140" s="70" t="s">
        <v>199</v>
      </c>
      <c r="V140" s="70">
        <v>106483</v>
      </c>
    </row>
    <row r="141" spans="1:23" x14ac:dyDescent="0.2">
      <c r="A141" s="70" t="s">
        <v>27</v>
      </c>
      <c r="B141" s="70" t="s">
        <v>2</v>
      </c>
      <c r="C141" s="70">
        <v>2981004402</v>
      </c>
      <c r="D141" s="70" t="s">
        <v>201</v>
      </c>
      <c r="E141" s="73">
        <v>344000</v>
      </c>
      <c r="F141" s="73">
        <v>-344000</v>
      </c>
      <c r="G141" s="80">
        <v>0</v>
      </c>
      <c r="I141" s="70" t="s">
        <v>2</v>
      </c>
      <c r="J141" s="70">
        <v>2981004402</v>
      </c>
      <c r="K141" s="70" t="s">
        <v>201</v>
      </c>
      <c r="L141" s="73">
        <v>264011.65000000002</v>
      </c>
      <c r="M141" s="73">
        <v>-344000</v>
      </c>
      <c r="N141" s="79">
        <v>79988.349999999977</v>
      </c>
      <c r="Q141" s="77">
        <v>44560</v>
      </c>
      <c r="R141" s="70">
        <v>2981004402</v>
      </c>
      <c r="U141" s="70" t="s">
        <v>199</v>
      </c>
      <c r="V141" s="70">
        <v>79988.349999999977</v>
      </c>
    </row>
    <row r="142" spans="1:23" x14ac:dyDescent="0.2">
      <c r="E142" s="78">
        <v>4287999.96</v>
      </c>
      <c r="F142" s="78">
        <v>-4287999.96</v>
      </c>
      <c r="G142" s="78">
        <v>0</v>
      </c>
      <c r="J142" s="70">
        <v>2970000650</v>
      </c>
      <c r="K142" s="70" t="s">
        <v>200</v>
      </c>
      <c r="L142" s="78">
        <v>3246519.5500000003</v>
      </c>
      <c r="M142" s="78">
        <v>-4287999.96</v>
      </c>
      <c r="N142" s="78">
        <v>1041480.4100000001</v>
      </c>
      <c r="Q142" s="77">
        <v>44560</v>
      </c>
      <c r="R142" s="70">
        <v>2970000650</v>
      </c>
      <c r="U142" s="70" t="s">
        <v>199</v>
      </c>
      <c r="W142" s="70">
        <v>1041480.4100000001</v>
      </c>
    </row>
    <row r="143" spans="1:23" x14ac:dyDescent="0.2">
      <c r="E143" s="76"/>
      <c r="G143" s="75"/>
    </row>
    <row r="144" spans="1:23" x14ac:dyDescent="0.2">
      <c r="E144" s="230" t="s">
        <v>198</v>
      </c>
      <c r="G144" s="75"/>
    </row>
    <row r="145" spans="2:7" x14ac:dyDescent="0.2">
      <c r="E145" s="230"/>
      <c r="F145" s="74"/>
      <c r="G145" s="74"/>
    </row>
    <row r="146" spans="2:7" x14ac:dyDescent="0.2">
      <c r="B146" s="70" t="s">
        <v>2</v>
      </c>
      <c r="C146" s="70">
        <v>2831020108</v>
      </c>
      <c r="D146" s="70" t="s">
        <v>197</v>
      </c>
      <c r="E146" s="73">
        <v>-344000</v>
      </c>
      <c r="F146" s="72"/>
      <c r="G146" s="72"/>
    </row>
    <row r="147" spans="2:7" x14ac:dyDescent="0.2">
      <c r="B147" s="70" t="s">
        <v>4</v>
      </c>
      <c r="C147" s="70">
        <v>2831021007</v>
      </c>
      <c r="D147" s="70" t="s">
        <v>196</v>
      </c>
      <c r="E147" s="73">
        <v>-474000</v>
      </c>
      <c r="F147" s="72"/>
      <c r="G147" s="72"/>
    </row>
    <row r="148" spans="2:7" x14ac:dyDescent="0.2">
      <c r="B148" s="70" t="s">
        <v>32</v>
      </c>
      <c r="D148" s="70" t="s">
        <v>195</v>
      </c>
      <c r="E148" s="73"/>
      <c r="F148" s="72"/>
      <c r="G148" s="72"/>
    </row>
    <row r="149" spans="2:7" x14ac:dyDescent="0.2">
      <c r="B149" s="70" t="s">
        <v>11</v>
      </c>
      <c r="C149" s="70">
        <v>2831021503</v>
      </c>
      <c r="D149" s="70" t="s">
        <v>194</v>
      </c>
      <c r="E149" s="73">
        <v>-61000</v>
      </c>
      <c r="F149" s="72"/>
      <c r="G149" s="72"/>
    </row>
    <row r="150" spans="2:7" x14ac:dyDescent="0.2">
      <c r="B150" s="70" t="s">
        <v>12</v>
      </c>
      <c r="C150" s="70">
        <v>2831021600</v>
      </c>
      <c r="D150" s="70" t="s">
        <v>193</v>
      </c>
      <c r="E150" s="73">
        <v>-201000</v>
      </c>
      <c r="F150" s="72"/>
      <c r="G150" s="72"/>
    </row>
    <row r="151" spans="2:7" x14ac:dyDescent="0.2">
      <c r="B151" s="70" t="s">
        <v>13</v>
      </c>
      <c r="C151" s="70">
        <v>2831020906</v>
      </c>
      <c r="D151" s="70" t="s">
        <v>192</v>
      </c>
      <c r="E151" s="73">
        <v>-107000</v>
      </c>
      <c r="F151" s="72"/>
      <c r="G151" s="72"/>
    </row>
    <row r="152" spans="2:7" x14ac:dyDescent="0.2">
      <c r="B152" s="70" t="s">
        <v>14</v>
      </c>
      <c r="C152" s="70">
        <v>2831021805</v>
      </c>
      <c r="D152" s="70" t="s">
        <v>191</v>
      </c>
      <c r="E152" s="73">
        <v>-168000</v>
      </c>
      <c r="F152" s="72"/>
      <c r="G152" s="72"/>
    </row>
    <row r="153" spans="2:7" x14ac:dyDescent="0.2">
      <c r="B153" s="70" t="s">
        <v>15</v>
      </c>
      <c r="C153" s="70">
        <v>2831020507</v>
      </c>
      <c r="D153" s="70" t="s">
        <v>190</v>
      </c>
      <c r="E153" s="73">
        <v>-452000</v>
      </c>
      <c r="F153" s="72"/>
      <c r="G153" s="72"/>
    </row>
    <row r="154" spans="2:7" x14ac:dyDescent="0.2">
      <c r="B154" s="70" t="s">
        <v>16</v>
      </c>
      <c r="C154" s="70">
        <v>2831021902</v>
      </c>
      <c r="D154" s="70" t="s">
        <v>189</v>
      </c>
      <c r="E154" s="73">
        <v>-50000</v>
      </c>
      <c r="F154" s="72"/>
      <c r="G154" s="72"/>
    </row>
    <row r="155" spans="2:7" x14ac:dyDescent="0.2">
      <c r="B155" s="70" t="s">
        <v>17</v>
      </c>
      <c r="C155" s="70">
        <v>2831022003</v>
      </c>
      <c r="D155" s="70" t="s">
        <v>188</v>
      </c>
      <c r="E155" s="73">
        <v>-138000</v>
      </c>
      <c r="F155" s="72"/>
      <c r="G155" s="72"/>
    </row>
    <row r="156" spans="2:7" x14ac:dyDescent="0.2">
      <c r="B156" s="70" t="s">
        <v>18</v>
      </c>
      <c r="C156" s="70">
        <v>2831022100</v>
      </c>
      <c r="D156" s="70" t="s">
        <v>187</v>
      </c>
      <c r="E156" s="73">
        <v>-474000</v>
      </c>
      <c r="F156" s="72"/>
      <c r="G156" s="72"/>
    </row>
    <row r="157" spans="2:7" x14ac:dyDescent="0.2">
      <c r="B157" s="70" t="s">
        <v>33</v>
      </c>
      <c r="D157" s="70" t="s">
        <v>186</v>
      </c>
      <c r="E157" s="73"/>
      <c r="F157" s="72"/>
      <c r="G157" s="72"/>
    </row>
    <row r="158" spans="2:7" x14ac:dyDescent="0.2">
      <c r="B158" s="70" t="s">
        <v>19</v>
      </c>
      <c r="C158" s="70">
        <v>2831020701</v>
      </c>
      <c r="D158" s="70" t="s">
        <v>185</v>
      </c>
      <c r="E158" s="73">
        <v>-284000</v>
      </c>
      <c r="F158" s="72"/>
      <c r="G158" s="72"/>
    </row>
    <row r="159" spans="2:7" x14ac:dyDescent="0.2">
      <c r="B159" s="70" t="s">
        <v>20</v>
      </c>
      <c r="C159" s="70">
        <v>2831022402</v>
      </c>
      <c r="D159" s="70" t="s">
        <v>184</v>
      </c>
      <c r="E159" s="73">
        <v>-541000</v>
      </c>
      <c r="F159" s="72"/>
      <c r="G159" s="72"/>
    </row>
    <row r="160" spans="2:7" x14ac:dyDescent="0.2">
      <c r="B160" s="70" t="s">
        <v>21</v>
      </c>
      <c r="C160" s="70">
        <v>2831022550</v>
      </c>
      <c r="D160" s="70" t="s">
        <v>183</v>
      </c>
      <c r="E160" s="73">
        <v>-39000</v>
      </c>
      <c r="F160" s="72"/>
      <c r="G160" s="72"/>
    </row>
    <row r="161" spans="2:7" x14ac:dyDescent="0.2">
      <c r="B161" s="70" t="s">
        <v>22</v>
      </c>
      <c r="C161" s="70">
        <v>2831020809</v>
      </c>
      <c r="D161" s="70" t="s">
        <v>182</v>
      </c>
      <c r="E161" s="73">
        <v>-66000</v>
      </c>
      <c r="F161" s="72"/>
      <c r="G161" s="72"/>
    </row>
    <row r="162" spans="2:7" x14ac:dyDescent="0.2">
      <c r="B162" s="70" t="s">
        <v>23</v>
      </c>
      <c r="C162" s="70">
        <v>2831020205</v>
      </c>
      <c r="D162" s="70" t="s">
        <v>181</v>
      </c>
      <c r="E162" s="73">
        <v>-498000</v>
      </c>
      <c r="F162" s="72"/>
      <c r="G162" s="72"/>
    </row>
    <row r="163" spans="2:7" x14ac:dyDescent="0.2">
      <c r="B163" s="70" t="s">
        <v>24</v>
      </c>
      <c r="C163" s="70">
        <v>2831022607</v>
      </c>
      <c r="D163" s="70" t="s">
        <v>180</v>
      </c>
      <c r="E163" s="73">
        <v>-107000</v>
      </c>
      <c r="F163" s="72"/>
      <c r="G163" s="72"/>
    </row>
    <row r="164" spans="2:7" x14ac:dyDescent="0.2">
      <c r="B164" s="70" t="s">
        <v>25</v>
      </c>
      <c r="C164" s="70">
        <v>2831021708</v>
      </c>
      <c r="D164" s="70" t="s">
        <v>179</v>
      </c>
      <c r="E164" s="73">
        <v>-283999.96000000002</v>
      </c>
      <c r="F164" s="72"/>
      <c r="G164" s="72"/>
    </row>
    <row r="165" spans="2:7" x14ac:dyDescent="0.2">
      <c r="E165" s="71">
        <v>-4287999.96</v>
      </c>
      <c r="F165" s="71"/>
      <c r="G165" s="71"/>
    </row>
  </sheetData>
  <mergeCells count="7">
    <mergeCell ref="M120:M121"/>
    <mergeCell ref="N120:N121"/>
    <mergeCell ref="E144:E145"/>
    <mergeCell ref="E120:E121"/>
    <mergeCell ref="F120:F121"/>
    <mergeCell ref="G120:G121"/>
    <mergeCell ref="L120:L12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C2A54-76EC-464B-96A9-8AF36CC7B159}">
  <sheetPr codeName="Ark15"/>
  <dimension ref="A1:D121"/>
  <sheetViews>
    <sheetView topLeftCell="A17" workbookViewId="0">
      <selection activeCell="F24" sqref="F24:I24"/>
    </sheetView>
  </sheetViews>
  <sheetFormatPr defaultRowHeight="15" x14ac:dyDescent="0.25"/>
  <sheetData>
    <row r="1" spans="1:4" x14ac:dyDescent="0.25">
      <c r="A1" t="s">
        <v>390</v>
      </c>
      <c r="B1" t="s">
        <v>0</v>
      </c>
      <c r="C1" t="s">
        <v>389</v>
      </c>
      <c r="D1" t="s">
        <v>8</v>
      </c>
    </row>
    <row r="2" spans="1:4" x14ac:dyDescent="0.25">
      <c r="A2" t="s">
        <v>388</v>
      </c>
      <c r="B2" t="s">
        <v>2</v>
      </c>
      <c r="C2" t="s">
        <v>369</v>
      </c>
      <c r="D2">
        <v>202</v>
      </c>
    </row>
    <row r="3" spans="1:4" x14ac:dyDescent="0.25">
      <c r="A3" t="s">
        <v>388</v>
      </c>
      <c r="B3" t="s">
        <v>4</v>
      </c>
      <c r="C3" t="s">
        <v>369</v>
      </c>
      <c r="D3">
        <v>1579</v>
      </c>
    </row>
    <row r="4" spans="1:4" x14ac:dyDescent="0.25">
      <c r="A4" t="s">
        <v>388</v>
      </c>
      <c r="B4" t="s">
        <v>32</v>
      </c>
      <c r="C4" t="s">
        <v>369</v>
      </c>
      <c r="D4">
        <v>108</v>
      </c>
    </row>
    <row r="5" spans="1:4" x14ac:dyDescent="0.25">
      <c r="A5" t="s">
        <v>388</v>
      </c>
      <c r="B5" t="s">
        <v>11</v>
      </c>
      <c r="C5" t="s">
        <v>369</v>
      </c>
      <c r="D5">
        <v>647</v>
      </c>
    </row>
    <row r="6" spans="1:4" x14ac:dyDescent="0.25">
      <c r="A6" t="s">
        <v>388</v>
      </c>
      <c r="B6" t="s">
        <v>12</v>
      </c>
      <c r="C6" t="s">
        <v>369</v>
      </c>
      <c r="D6">
        <v>2561</v>
      </c>
    </row>
    <row r="7" spans="1:4" x14ac:dyDescent="0.25">
      <c r="A7" t="s">
        <v>388</v>
      </c>
      <c r="B7" t="s">
        <v>14</v>
      </c>
      <c r="C7" t="s">
        <v>369</v>
      </c>
      <c r="D7">
        <v>53</v>
      </c>
    </row>
    <row r="8" spans="1:4" x14ac:dyDescent="0.25">
      <c r="A8" t="s">
        <v>388</v>
      </c>
      <c r="B8" t="s">
        <v>15</v>
      </c>
      <c r="C8" t="s">
        <v>369</v>
      </c>
      <c r="D8">
        <v>1793</v>
      </c>
    </row>
    <row r="9" spans="1:4" x14ac:dyDescent="0.25">
      <c r="A9" t="s">
        <v>388</v>
      </c>
      <c r="B9" t="s">
        <v>16</v>
      </c>
      <c r="C9" t="s">
        <v>369</v>
      </c>
      <c r="D9">
        <v>2216</v>
      </c>
    </row>
    <row r="10" spans="1:4" x14ac:dyDescent="0.25">
      <c r="A10" t="s">
        <v>388</v>
      </c>
      <c r="B10" t="s">
        <v>17</v>
      </c>
      <c r="C10" t="s">
        <v>369</v>
      </c>
      <c r="D10">
        <v>2392</v>
      </c>
    </row>
    <row r="11" spans="1:4" x14ac:dyDescent="0.25">
      <c r="A11" t="s">
        <v>388</v>
      </c>
      <c r="B11" t="s">
        <v>18</v>
      </c>
      <c r="C11" t="s">
        <v>369</v>
      </c>
      <c r="D11">
        <v>322</v>
      </c>
    </row>
    <row r="12" spans="1:4" x14ac:dyDescent="0.25">
      <c r="A12" t="s">
        <v>388</v>
      </c>
      <c r="B12" t="s">
        <v>19</v>
      </c>
      <c r="C12" t="s">
        <v>369</v>
      </c>
      <c r="D12">
        <v>817</v>
      </c>
    </row>
    <row r="13" spans="1:4" x14ac:dyDescent="0.25">
      <c r="A13" t="s">
        <v>388</v>
      </c>
      <c r="B13" t="s">
        <v>20</v>
      </c>
      <c r="C13" t="s">
        <v>369</v>
      </c>
      <c r="D13">
        <v>4390</v>
      </c>
    </row>
    <row r="14" spans="1:4" x14ac:dyDescent="0.25">
      <c r="A14" t="s">
        <v>388</v>
      </c>
      <c r="B14" t="s">
        <v>21</v>
      </c>
      <c r="C14" t="s">
        <v>369</v>
      </c>
      <c r="D14">
        <v>668</v>
      </c>
    </row>
    <row r="15" spans="1:4" x14ac:dyDescent="0.25">
      <c r="A15" t="s">
        <v>388</v>
      </c>
      <c r="B15" t="s">
        <v>23</v>
      </c>
      <c r="C15" t="s">
        <v>369</v>
      </c>
      <c r="D15">
        <v>782</v>
      </c>
    </row>
    <row r="16" spans="1:4" x14ac:dyDescent="0.25">
      <c r="A16" t="s">
        <v>388</v>
      </c>
      <c r="B16" t="s">
        <v>24</v>
      </c>
      <c r="C16" t="s">
        <v>369</v>
      </c>
      <c r="D16">
        <v>677</v>
      </c>
    </row>
    <row r="17" spans="1:4" x14ac:dyDescent="0.25">
      <c r="A17" t="s">
        <v>388</v>
      </c>
      <c r="B17" t="s">
        <v>25</v>
      </c>
      <c r="C17" t="s">
        <v>369</v>
      </c>
      <c r="D17">
        <v>1215</v>
      </c>
    </row>
    <row r="18" spans="1:4" x14ac:dyDescent="0.25">
      <c r="A18" t="s">
        <v>388</v>
      </c>
      <c r="B18" t="s">
        <v>371</v>
      </c>
      <c r="C18" t="s">
        <v>369</v>
      </c>
      <c r="D18">
        <v>3693</v>
      </c>
    </row>
    <row r="19" spans="1:4" x14ac:dyDescent="0.25">
      <c r="A19" t="s">
        <v>9</v>
      </c>
      <c r="B19" t="s">
        <v>2</v>
      </c>
      <c r="C19" t="s">
        <v>369</v>
      </c>
      <c r="D19">
        <v>9583</v>
      </c>
    </row>
    <row r="20" spans="1:4" x14ac:dyDescent="0.25">
      <c r="A20" t="s">
        <v>9</v>
      </c>
      <c r="B20" t="s">
        <v>4</v>
      </c>
      <c r="C20" t="s">
        <v>369</v>
      </c>
      <c r="D20">
        <v>13340</v>
      </c>
    </row>
    <row r="21" spans="1:4" x14ac:dyDescent="0.25">
      <c r="A21" t="s">
        <v>9</v>
      </c>
      <c r="B21" t="s">
        <v>11</v>
      </c>
      <c r="C21" t="s">
        <v>369</v>
      </c>
      <c r="D21">
        <v>1783</v>
      </c>
    </row>
    <row r="22" spans="1:4" x14ac:dyDescent="0.25">
      <c r="A22" t="s">
        <v>9</v>
      </c>
      <c r="B22" t="s">
        <v>12</v>
      </c>
      <c r="C22" t="s">
        <v>369</v>
      </c>
      <c r="D22">
        <v>6186</v>
      </c>
    </row>
    <row r="23" spans="1:4" x14ac:dyDescent="0.25">
      <c r="A23" t="s">
        <v>9</v>
      </c>
      <c r="B23" t="s">
        <v>13</v>
      </c>
      <c r="C23" t="s">
        <v>369</v>
      </c>
      <c r="D23">
        <v>3722</v>
      </c>
    </row>
    <row r="24" spans="1:4" x14ac:dyDescent="0.25">
      <c r="A24" t="s">
        <v>9</v>
      </c>
      <c r="B24" t="s">
        <v>14</v>
      </c>
      <c r="C24" t="s">
        <v>369</v>
      </c>
      <c r="D24">
        <v>4624</v>
      </c>
    </row>
    <row r="25" spans="1:4" x14ac:dyDescent="0.25">
      <c r="A25" t="s">
        <v>9</v>
      </c>
      <c r="B25" t="s">
        <v>15</v>
      </c>
      <c r="C25" t="s">
        <v>369</v>
      </c>
      <c r="D25">
        <v>10499</v>
      </c>
    </row>
    <row r="26" spans="1:4" x14ac:dyDescent="0.25">
      <c r="A26" t="s">
        <v>9</v>
      </c>
      <c r="B26" t="s">
        <v>16</v>
      </c>
      <c r="C26" t="s">
        <v>369</v>
      </c>
      <c r="D26">
        <v>1392</v>
      </c>
    </row>
    <row r="27" spans="1:4" x14ac:dyDescent="0.25">
      <c r="A27" t="s">
        <v>9</v>
      </c>
      <c r="B27" t="s">
        <v>17</v>
      </c>
      <c r="C27" t="s">
        <v>369</v>
      </c>
      <c r="D27">
        <v>6396</v>
      </c>
    </row>
    <row r="28" spans="1:4" x14ac:dyDescent="0.25">
      <c r="A28" t="s">
        <v>9</v>
      </c>
      <c r="B28" t="s">
        <v>18</v>
      </c>
      <c r="C28" t="s">
        <v>369</v>
      </c>
      <c r="D28">
        <v>9157</v>
      </c>
    </row>
    <row r="29" spans="1:4" x14ac:dyDescent="0.25">
      <c r="A29" t="s">
        <v>9</v>
      </c>
      <c r="B29" t="s">
        <v>19</v>
      </c>
      <c r="C29" t="s">
        <v>369</v>
      </c>
      <c r="D29">
        <v>7901</v>
      </c>
    </row>
    <row r="30" spans="1:4" x14ac:dyDescent="0.25">
      <c r="A30" t="s">
        <v>9</v>
      </c>
      <c r="B30" t="s">
        <v>20</v>
      </c>
      <c r="C30" t="s">
        <v>369</v>
      </c>
      <c r="D30">
        <v>15941</v>
      </c>
    </row>
    <row r="31" spans="1:4" x14ac:dyDescent="0.25">
      <c r="A31" t="s">
        <v>9</v>
      </c>
      <c r="B31" t="s">
        <v>21</v>
      </c>
      <c r="C31" t="s">
        <v>369</v>
      </c>
      <c r="D31">
        <v>875</v>
      </c>
    </row>
    <row r="32" spans="1:4" x14ac:dyDescent="0.25">
      <c r="A32" t="s">
        <v>9</v>
      </c>
      <c r="B32" t="s">
        <v>22</v>
      </c>
      <c r="C32" t="s">
        <v>369</v>
      </c>
      <c r="D32">
        <v>2141</v>
      </c>
    </row>
    <row r="33" spans="1:4" x14ac:dyDescent="0.25">
      <c r="A33" t="s">
        <v>9</v>
      </c>
      <c r="B33" t="s">
        <v>23</v>
      </c>
      <c r="C33" t="s">
        <v>369</v>
      </c>
      <c r="D33">
        <v>14275</v>
      </c>
    </row>
    <row r="34" spans="1:4" x14ac:dyDescent="0.25">
      <c r="A34" t="s">
        <v>9</v>
      </c>
      <c r="B34" t="s">
        <v>24</v>
      </c>
      <c r="C34" t="s">
        <v>369</v>
      </c>
      <c r="D34">
        <v>2286</v>
      </c>
    </row>
    <row r="35" spans="1:4" x14ac:dyDescent="0.25">
      <c r="A35" t="s">
        <v>9</v>
      </c>
      <c r="B35" t="s">
        <v>25</v>
      </c>
      <c r="C35" t="s">
        <v>369</v>
      </c>
      <c r="D35">
        <v>7740</v>
      </c>
    </row>
    <row r="36" spans="1:4" x14ac:dyDescent="0.25">
      <c r="A36" t="s">
        <v>387</v>
      </c>
      <c r="B36" t="s">
        <v>32</v>
      </c>
      <c r="C36" t="s">
        <v>369</v>
      </c>
      <c r="D36">
        <v>1790</v>
      </c>
    </row>
    <row r="37" spans="1:4" x14ac:dyDescent="0.25">
      <c r="A37" t="s">
        <v>387</v>
      </c>
      <c r="B37" t="s">
        <v>11</v>
      </c>
      <c r="C37" t="s">
        <v>369</v>
      </c>
      <c r="D37">
        <v>914</v>
      </c>
    </row>
    <row r="38" spans="1:4" x14ac:dyDescent="0.25">
      <c r="A38" t="s">
        <v>387</v>
      </c>
      <c r="B38" t="s">
        <v>12</v>
      </c>
      <c r="C38" t="s">
        <v>369</v>
      </c>
      <c r="D38">
        <v>2775</v>
      </c>
    </row>
    <row r="39" spans="1:4" x14ac:dyDescent="0.25">
      <c r="A39" t="s">
        <v>387</v>
      </c>
      <c r="B39" t="s">
        <v>14</v>
      </c>
      <c r="C39" t="s">
        <v>369</v>
      </c>
      <c r="D39">
        <v>144</v>
      </c>
    </row>
    <row r="40" spans="1:4" x14ac:dyDescent="0.25">
      <c r="A40" t="s">
        <v>387</v>
      </c>
      <c r="B40" t="s">
        <v>16</v>
      </c>
      <c r="C40" t="s">
        <v>369</v>
      </c>
      <c r="D40">
        <v>821</v>
      </c>
    </row>
    <row r="41" spans="1:4" x14ac:dyDescent="0.25">
      <c r="A41" t="s">
        <v>387</v>
      </c>
      <c r="B41" t="s">
        <v>17</v>
      </c>
      <c r="C41" t="s">
        <v>369</v>
      </c>
      <c r="D41">
        <v>2245</v>
      </c>
    </row>
    <row r="42" spans="1:4" x14ac:dyDescent="0.25">
      <c r="A42" t="s">
        <v>387</v>
      </c>
      <c r="B42" t="s">
        <v>19</v>
      </c>
      <c r="C42" t="s">
        <v>369</v>
      </c>
      <c r="D42">
        <v>1420</v>
      </c>
    </row>
    <row r="43" spans="1:4" x14ac:dyDescent="0.25">
      <c r="A43" t="s">
        <v>387</v>
      </c>
      <c r="B43" t="s">
        <v>21</v>
      </c>
      <c r="C43" t="s">
        <v>369</v>
      </c>
      <c r="D43">
        <v>1530</v>
      </c>
    </row>
    <row r="44" spans="1:4" x14ac:dyDescent="0.25">
      <c r="A44" t="s">
        <v>387</v>
      </c>
      <c r="B44" t="s">
        <v>24</v>
      </c>
      <c r="C44" t="s">
        <v>369</v>
      </c>
      <c r="D44">
        <v>2276</v>
      </c>
    </row>
    <row r="45" spans="1:4" x14ac:dyDescent="0.25">
      <c r="A45" t="s">
        <v>387</v>
      </c>
      <c r="B45" t="s">
        <v>25</v>
      </c>
      <c r="C45" t="s">
        <v>369</v>
      </c>
      <c r="D45">
        <v>6140</v>
      </c>
    </row>
    <row r="46" spans="1:4" x14ac:dyDescent="0.25">
      <c r="A46" t="s">
        <v>386</v>
      </c>
      <c r="B46" t="s">
        <v>2</v>
      </c>
      <c r="C46" t="s">
        <v>369</v>
      </c>
      <c r="D46">
        <v>49</v>
      </c>
    </row>
    <row r="47" spans="1:4" x14ac:dyDescent="0.25">
      <c r="A47" t="s">
        <v>386</v>
      </c>
      <c r="B47" t="s">
        <v>15</v>
      </c>
      <c r="C47" t="s">
        <v>369</v>
      </c>
      <c r="D47">
        <v>335</v>
      </c>
    </row>
    <row r="48" spans="1:4" x14ac:dyDescent="0.25">
      <c r="A48" t="s">
        <v>386</v>
      </c>
      <c r="B48" t="s">
        <v>20</v>
      </c>
      <c r="C48" t="s">
        <v>369</v>
      </c>
      <c r="D48">
        <v>486</v>
      </c>
    </row>
    <row r="49" spans="1:4" x14ac:dyDescent="0.25">
      <c r="A49" t="s">
        <v>386</v>
      </c>
      <c r="B49" t="s">
        <v>23</v>
      </c>
      <c r="C49" t="s">
        <v>369</v>
      </c>
      <c r="D49">
        <v>351</v>
      </c>
    </row>
    <row r="50" spans="1:4" x14ac:dyDescent="0.25">
      <c r="A50" t="s">
        <v>384</v>
      </c>
      <c r="B50" t="s">
        <v>2</v>
      </c>
      <c r="C50" t="s">
        <v>369</v>
      </c>
      <c r="D50">
        <v>4631</v>
      </c>
    </row>
    <row r="51" spans="1:4" x14ac:dyDescent="0.25">
      <c r="A51" t="s">
        <v>384</v>
      </c>
      <c r="B51" t="s">
        <v>4</v>
      </c>
      <c r="C51" t="s">
        <v>369</v>
      </c>
      <c r="D51">
        <v>7090</v>
      </c>
    </row>
    <row r="52" spans="1:4" x14ac:dyDescent="0.25">
      <c r="A52" t="s">
        <v>384</v>
      </c>
      <c r="B52" t="s">
        <v>32</v>
      </c>
      <c r="C52" t="s">
        <v>369</v>
      </c>
      <c r="D52">
        <v>7250</v>
      </c>
    </row>
    <row r="53" spans="1:4" x14ac:dyDescent="0.25">
      <c r="A53" t="s">
        <v>384</v>
      </c>
      <c r="B53" t="s">
        <v>11</v>
      </c>
      <c r="C53" t="s">
        <v>369</v>
      </c>
      <c r="D53">
        <v>7716</v>
      </c>
    </row>
    <row r="54" spans="1:4" x14ac:dyDescent="0.25">
      <c r="A54" t="s">
        <v>384</v>
      </c>
      <c r="B54" t="s">
        <v>12</v>
      </c>
      <c r="C54" t="s">
        <v>369</v>
      </c>
      <c r="D54">
        <v>13224</v>
      </c>
    </row>
    <row r="55" spans="1:4" x14ac:dyDescent="0.25">
      <c r="A55" t="s">
        <v>384</v>
      </c>
      <c r="B55" t="s">
        <v>13</v>
      </c>
      <c r="C55" t="s">
        <v>369</v>
      </c>
      <c r="D55">
        <v>3735</v>
      </c>
    </row>
    <row r="56" spans="1:4" x14ac:dyDescent="0.25">
      <c r="A56" t="s">
        <v>384</v>
      </c>
      <c r="B56" t="s">
        <v>14</v>
      </c>
      <c r="C56" t="s">
        <v>369</v>
      </c>
      <c r="D56">
        <v>2259</v>
      </c>
    </row>
    <row r="57" spans="1:4" x14ac:dyDescent="0.25">
      <c r="A57" t="s">
        <v>384</v>
      </c>
      <c r="B57" t="s">
        <v>15</v>
      </c>
      <c r="C57" t="s">
        <v>369</v>
      </c>
      <c r="D57">
        <v>3442</v>
      </c>
    </row>
    <row r="58" spans="1:4" x14ac:dyDescent="0.25">
      <c r="A58" t="s">
        <v>384</v>
      </c>
      <c r="B58" t="s">
        <v>16</v>
      </c>
      <c r="C58" t="s">
        <v>369</v>
      </c>
      <c r="D58">
        <v>4107</v>
      </c>
    </row>
    <row r="59" spans="1:4" x14ac:dyDescent="0.25">
      <c r="A59" t="s">
        <v>384</v>
      </c>
      <c r="B59" t="s">
        <v>17</v>
      </c>
      <c r="C59" t="s">
        <v>369</v>
      </c>
      <c r="D59">
        <v>18087</v>
      </c>
    </row>
    <row r="60" spans="1:4" x14ac:dyDescent="0.25">
      <c r="A60" t="s">
        <v>384</v>
      </c>
      <c r="B60" t="s">
        <v>18</v>
      </c>
      <c r="C60" t="s">
        <v>369</v>
      </c>
      <c r="D60">
        <v>6057</v>
      </c>
    </row>
    <row r="61" spans="1:4" x14ac:dyDescent="0.25">
      <c r="A61" t="s">
        <v>385</v>
      </c>
      <c r="B61" t="s">
        <v>33</v>
      </c>
      <c r="C61" t="s">
        <v>369</v>
      </c>
      <c r="D61">
        <v>75</v>
      </c>
    </row>
    <row r="62" spans="1:4" x14ac:dyDescent="0.25">
      <c r="A62" t="s">
        <v>384</v>
      </c>
      <c r="B62" t="s">
        <v>19</v>
      </c>
      <c r="C62" t="s">
        <v>369</v>
      </c>
      <c r="D62">
        <v>12276</v>
      </c>
    </row>
    <row r="63" spans="1:4" x14ac:dyDescent="0.25">
      <c r="A63" t="s">
        <v>384</v>
      </c>
      <c r="B63" t="s">
        <v>20</v>
      </c>
      <c r="C63" t="s">
        <v>369</v>
      </c>
      <c r="D63">
        <v>7488</v>
      </c>
    </row>
    <row r="64" spans="1:4" x14ac:dyDescent="0.25">
      <c r="A64" t="s">
        <v>384</v>
      </c>
      <c r="B64" t="s">
        <v>21</v>
      </c>
      <c r="C64" t="s">
        <v>369</v>
      </c>
      <c r="D64">
        <v>5616</v>
      </c>
    </row>
    <row r="65" spans="1:4" x14ac:dyDescent="0.25">
      <c r="A65" t="s">
        <v>384</v>
      </c>
      <c r="B65" t="s">
        <v>22</v>
      </c>
      <c r="C65" t="s">
        <v>369</v>
      </c>
      <c r="D65">
        <v>2705</v>
      </c>
    </row>
    <row r="66" spans="1:4" x14ac:dyDescent="0.25">
      <c r="A66" t="s">
        <v>384</v>
      </c>
      <c r="B66" t="s">
        <v>23</v>
      </c>
      <c r="C66" t="s">
        <v>369</v>
      </c>
      <c r="D66">
        <v>3578</v>
      </c>
    </row>
    <row r="67" spans="1:4" x14ac:dyDescent="0.25">
      <c r="A67" t="s">
        <v>384</v>
      </c>
      <c r="B67" t="s">
        <v>24</v>
      </c>
      <c r="C67" t="s">
        <v>369</v>
      </c>
      <c r="D67">
        <v>14244</v>
      </c>
    </row>
    <row r="68" spans="1:4" x14ac:dyDescent="0.25">
      <c r="A68" t="s">
        <v>384</v>
      </c>
      <c r="B68" t="s">
        <v>25</v>
      </c>
      <c r="C68" t="s">
        <v>369</v>
      </c>
      <c r="D68">
        <v>72754</v>
      </c>
    </row>
    <row r="69" spans="1:4" x14ac:dyDescent="0.25">
      <c r="A69" t="s">
        <v>373</v>
      </c>
      <c r="B69" t="s">
        <v>23</v>
      </c>
      <c r="C69" t="s">
        <v>383</v>
      </c>
      <c r="D69">
        <v>391</v>
      </c>
    </row>
    <row r="70" spans="1:4" x14ac:dyDescent="0.25">
      <c r="A70" t="s">
        <v>373</v>
      </c>
      <c r="B70" t="s">
        <v>2</v>
      </c>
      <c r="C70" t="s">
        <v>382</v>
      </c>
      <c r="D70">
        <v>7</v>
      </c>
    </row>
    <row r="71" spans="1:4" x14ac:dyDescent="0.25">
      <c r="A71" t="s">
        <v>373</v>
      </c>
      <c r="B71" t="s">
        <v>12</v>
      </c>
      <c r="C71" t="s">
        <v>382</v>
      </c>
      <c r="D71">
        <v>125</v>
      </c>
    </row>
    <row r="72" spans="1:4" x14ac:dyDescent="0.25">
      <c r="A72" t="s">
        <v>373</v>
      </c>
      <c r="B72" t="s">
        <v>15</v>
      </c>
      <c r="C72" t="s">
        <v>382</v>
      </c>
      <c r="D72">
        <v>2691</v>
      </c>
    </row>
    <row r="73" spans="1:4" x14ac:dyDescent="0.25">
      <c r="A73" t="s">
        <v>373</v>
      </c>
      <c r="B73" t="s">
        <v>17</v>
      </c>
      <c r="C73" t="s">
        <v>382</v>
      </c>
      <c r="D73">
        <v>5122</v>
      </c>
    </row>
    <row r="74" spans="1:4" x14ac:dyDescent="0.25">
      <c r="A74" t="s">
        <v>373</v>
      </c>
      <c r="B74" t="s">
        <v>19</v>
      </c>
      <c r="C74" t="s">
        <v>382</v>
      </c>
      <c r="D74">
        <v>1248</v>
      </c>
    </row>
    <row r="75" spans="1:4" x14ac:dyDescent="0.25">
      <c r="A75" t="s">
        <v>373</v>
      </c>
      <c r="B75" t="s">
        <v>20</v>
      </c>
      <c r="C75" t="s">
        <v>382</v>
      </c>
      <c r="D75">
        <v>113</v>
      </c>
    </row>
    <row r="76" spans="1:4" x14ac:dyDescent="0.25">
      <c r="A76" t="s">
        <v>373</v>
      </c>
      <c r="B76" t="s">
        <v>21</v>
      </c>
      <c r="C76" t="s">
        <v>382</v>
      </c>
      <c r="D76">
        <v>555</v>
      </c>
    </row>
    <row r="77" spans="1:4" x14ac:dyDescent="0.25">
      <c r="A77" t="s">
        <v>373</v>
      </c>
      <c r="B77" t="s">
        <v>23</v>
      </c>
      <c r="C77" t="s">
        <v>382</v>
      </c>
      <c r="D77">
        <v>41</v>
      </c>
    </row>
    <row r="78" spans="1:4" x14ac:dyDescent="0.25">
      <c r="A78" t="s">
        <v>373</v>
      </c>
      <c r="B78" t="s">
        <v>25</v>
      </c>
      <c r="C78" t="s">
        <v>382</v>
      </c>
      <c r="D78">
        <v>679</v>
      </c>
    </row>
    <row r="79" spans="1:4" x14ac:dyDescent="0.25">
      <c r="A79" t="s">
        <v>373</v>
      </c>
      <c r="B79" t="s">
        <v>4</v>
      </c>
      <c r="C79" t="s">
        <v>381</v>
      </c>
      <c r="D79">
        <v>6</v>
      </c>
    </row>
    <row r="80" spans="1:4" x14ac:dyDescent="0.25">
      <c r="A80" t="s">
        <v>373</v>
      </c>
      <c r="B80" t="s">
        <v>32</v>
      </c>
      <c r="C80" t="s">
        <v>381</v>
      </c>
      <c r="D80">
        <v>5</v>
      </c>
    </row>
    <row r="81" spans="1:4" x14ac:dyDescent="0.25">
      <c r="A81" t="s">
        <v>373</v>
      </c>
      <c r="B81" t="s">
        <v>14</v>
      </c>
      <c r="C81" t="s">
        <v>381</v>
      </c>
      <c r="D81">
        <v>4</v>
      </c>
    </row>
    <row r="82" spans="1:4" x14ac:dyDescent="0.25">
      <c r="A82" t="s">
        <v>373</v>
      </c>
      <c r="B82" t="s">
        <v>19</v>
      </c>
      <c r="C82" t="s">
        <v>381</v>
      </c>
      <c r="D82">
        <v>4</v>
      </c>
    </row>
    <row r="83" spans="1:4" x14ac:dyDescent="0.25">
      <c r="A83" t="s">
        <v>373</v>
      </c>
      <c r="B83" t="s">
        <v>24</v>
      </c>
      <c r="C83" t="s">
        <v>380</v>
      </c>
      <c r="D83">
        <v>122</v>
      </c>
    </row>
    <row r="84" spans="1:4" x14ac:dyDescent="0.25">
      <c r="A84" t="s">
        <v>373</v>
      </c>
      <c r="B84" t="s">
        <v>2</v>
      </c>
      <c r="C84" t="s">
        <v>379</v>
      </c>
      <c r="D84">
        <v>17</v>
      </c>
    </row>
    <row r="85" spans="1:4" x14ac:dyDescent="0.25">
      <c r="A85" t="s">
        <v>373</v>
      </c>
      <c r="B85" t="s">
        <v>11</v>
      </c>
      <c r="C85" t="s">
        <v>379</v>
      </c>
      <c r="D85">
        <v>3026</v>
      </c>
    </row>
    <row r="86" spans="1:4" x14ac:dyDescent="0.25">
      <c r="A86" t="s">
        <v>373</v>
      </c>
      <c r="B86" t="s">
        <v>12</v>
      </c>
      <c r="C86" t="s">
        <v>379</v>
      </c>
      <c r="D86">
        <v>5684</v>
      </c>
    </row>
    <row r="87" spans="1:4" x14ac:dyDescent="0.25">
      <c r="A87" t="s">
        <v>373</v>
      </c>
      <c r="B87" t="s">
        <v>15</v>
      </c>
      <c r="C87" t="s">
        <v>379</v>
      </c>
      <c r="D87">
        <v>7300</v>
      </c>
    </row>
    <row r="88" spans="1:4" x14ac:dyDescent="0.25">
      <c r="A88" t="s">
        <v>373</v>
      </c>
      <c r="B88" t="s">
        <v>17</v>
      </c>
      <c r="C88" t="s">
        <v>379</v>
      </c>
      <c r="D88">
        <v>1209</v>
      </c>
    </row>
    <row r="89" spans="1:4" x14ac:dyDescent="0.25">
      <c r="A89" t="s">
        <v>373</v>
      </c>
      <c r="B89" t="s">
        <v>33</v>
      </c>
      <c r="C89" t="s">
        <v>379</v>
      </c>
      <c r="D89">
        <v>8</v>
      </c>
    </row>
    <row r="90" spans="1:4" x14ac:dyDescent="0.25">
      <c r="A90" t="s">
        <v>373</v>
      </c>
      <c r="B90" t="s">
        <v>19</v>
      </c>
      <c r="C90" t="s">
        <v>379</v>
      </c>
      <c r="D90">
        <v>8320</v>
      </c>
    </row>
    <row r="91" spans="1:4" x14ac:dyDescent="0.25">
      <c r="A91" t="s">
        <v>373</v>
      </c>
      <c r="B91" t="s">
        <v>21</v>
      </c>
      <c r="C91" t="s">
        <v>379</v>
      </c>
      <c r="D91">
        <v>2439</v>
      </c>
    </row>
    <row r="92" spans="1:4" x14ac:dyDescent="0.25">
      <c r="A92" t="s">
        <v>373</v>
      </c>
      <c r="B92" t="s">
        <v>23</v>
      </c>
      <c r="C92" t="s">
        <v>379</v>
      </c>
      <c r="D92">
        <v>3531</v>
      </c>
    </row>
    <row r="93" spans="1:4" x14ac:dyDescent="0.25">
      <c r="A93" t="s">
        <v>373</v>
      </c>
      <c r="B93" t="s">
        <v>25</v>
      </c>
      <c r="C93" t="s">
        <v>379</v>
      </c>
      <c r="D93">
        <v>20436</v>
      </c>
    </row>
    <row r="94" spans="1:4" x14ac:dyDescent="0.25">
      <c r="A94" t="s">
        <v>373</v>
      </c>
      <c r="B94" t="s">
        <v>11</v>
      </c>
      <c r="C94" t="s">
        <v>378</v>
      </c>
      <c r="D94">
        <v>96</v>
      </c>
    </row>
    <row r="95" spans="1:4" x14ac:dyDescent="0.25">
      <c r="A95" t="s">
        <v>373</v>
      </c>
      <c r="B95" t="s">
        <v>15</v>
      </c>
      <c r="C95" t="s">
        <v>378</v>
      </c>
      <c r="D95">
        <v>219</v>
      </c>
    </row>
    <row r="96" spans="1:4" x14ac:dyDescent="0.25">
      <c r="A96" t="s">
        <v>373</v>
      </c>
      <c r="B96" t="s">
        <v>17</v>
      </c>
      <c r="C96" t="s">
        <v>378</v>
      </c>
      <c r="D96">
        <v>123</v>
      </c>
    </row>
    <row r="97" spans="1:4" x14ac:dyDescent="0.25">
      <c r="A97" t="s">
        <v>373</v>
      </c>
      <c r="B97" t="s">
        <v>19</v>
      </c>
      <c r="C97" t="s">
        <v>378</v>
      </c>
      <c r="D97">
        <v>86</v>
      </c>
    </row>
    <row r="98" spans="1:4" x14ac:dyDescent="0.25">
      <c r="A98" t="s">
        <v>373</v>
      </c>
      <c r="B98" t="s">
        <v>23</v>
      </c>
      <c r="C98" t="s">
        <v>378</v>
      </c>
      <c r="D98">
        <v>68</v>
      </c>
    </row>
    <row r="99" spans="1:4" x14ac:dyDescent="0.25">
      <c r="A99" t="s">
        <v>373</v>
      </c>
      <c r="B99" t="s">
        <v>2</v>
      </c>
      <c r="C99" t="s">
        <v>377</v>
      </c>
      <c r="D99">
        <v>595</v>
      </c>
    </row>
    <row r="100" spans="1:4" x14ac:dyDescent="0.25">
      <c r="A100" t="s">
        <v>373</v>
      </c>
      <c r="B100" t="s">
        <v>11</v>
      </c>
      <c r="C100" t="s">
        <v>377</v>
      </c>
      <c r="D100">
        <v>2065</v>
      </c>
    </row>
    <row r="101" spans="1:4" x14ac:dyDescent="0.25">
      <c r="A101" t="s">
        <v>373</v>
      </c>
      <c r="B101" t="s">
        <v>12</v>
      </c>
      <c r="C101" t="s">
        <v>377</v>
      </c>
      <c r="D101">
        <v>6792</v>
      </c>
    </row>
    <row r="102" spans="1:4" x14ac:dyDescent="0.25">
      <c r="A102" t="s">
        <v>373</v>
      </c>
      <c r="B102" t="s">
        <v>14</v>
      </c>
      <c r="C102" t="s">
        <v>377</v>
      </c>
      <c r="D102">
        <v>282</v>
      </c>
    </row>
    <row r="103" spans="1:4" x14ac:dyDescent="0.25">
      <c r="A103" t="s">
        <v>373</v>
      </c>
      <c r="B103" t="s">
        <v>15</v>
      </c>
      <c r="C103" t="s">
        <v>377</v>
      </c>
      <c r="D103">
        <v>893</v>
      </c>
    </row>
    <row r="104" spans="1:4" x14ac:dyDescent="0.25">
      <c r="A104" t="s">
        <v>373</v>
      </c>
      <c r="B104" t="s">
        <v>17</v>
      </c>
      <c r="C104" t="s">
        <v>377</v>
      </c>
      <c r="D104">
        <v>3733</v>
      </c>
    </row>
    <row r="105" spans="1:4" x14ac:dyDescent="0.25">
      <c r="A105" t="s">
        <v>373</v>
      </c>
      <c r="B105" t="s">
        <v>33</v>
      </c>
      <c r="C105" t="s">
        <v>377</v>
      </c>
      <c r="D105">
        <v>53</v>
      </c>
    </row>
    <row r="106" spans="1:4" x14ac:dyDescent="0.25">
      <c r="A106" t="s">
        <v>373</v>
      </c>
      <c r="B106" t="s">
        <v>19</v>
      </c>
      <c r="C106" t="s">
        <v>377</v>
      </c>
      <c r="D106">
        <v>2440</v>
      </c>
    </row>
    <row r="107" spans="1:4" x14ac:dyDescent="0.25">
      <c r="A107" t="s">
        <v>373</v>
      </c>
      <c r="B107" t="s">
        <v>21</v>
      </c>
      <c r="C107" t="s">
        <v>377</v>
      </c>
      <c r="D107">
        <v>1670</v>
      </c>
    </row>
    <row r="108" spans="1:4" x14ac:dyDescent="0.25">
      <c r="A108" t="s">
        <v>373</v>
      </c>
      <c r="B108" t="s">
        <v>23</v>
      </c>
      <c r="C108" t="s">
        <v>377</v>
      </c>
      <c r="D108">
        <v>2205</v>
      </c>
    </row>
    <row r="109" spans="1:4" x14ac:dyDescent="0.25">
      <c r="A109" t="s">
        <v>373</v>
      </c>
      <c r="B109" t="s">
        <v>17</v>
      </c>
      <c r="C109" t="s">
        <v>376</v>
      </c>
      <c r="D109">
        <v>226</v>
      </c>
    </row>
    <row r="110" spans="1:4" x14ac:dyDescent="0.25">
      <c r="A110" t="s">
        <v>373</v>
      </c>
      <c r="B110" t="s">
        <v>2</v>
      </c>
      <c r="C110" t="s">
        <v>375</v>
      </c>
      <c r="D110">
        <v>40079</v>
      </c>
    </row>
    <row r="111" spans="1:4" x14ac:dyDescent="0.25">
      <c r="A111" t="s">
        <v>373</v>
      </c>
      <c r="B111" t="s">
        <v>21</v>
      </c>
      <c r="C111" t="s">
        <v>375</v>
      </c>
      <c r="D111">
        <v>38241</v>
      </c>
    </row>
    <row r="112" spans="1:4" x14ac:dyDescent="0.25">
      <c r="A112" t="s">
        <v>373</v>
      </c>
      <c r="B112" t="s">
        <v>17</v>
      </c>
      <c r="C112" t="s">
        <v>374</v>
      </c>
      <c r="D112">
        <v>1509</v>
      </c>
    </row>
    <row r="113" spans="1:4" x14ac:dyDescent="0.25">
      <c r="A113" t="s">
        <v>373</v>
      </c>
      <c r="B113" t="s">
        <v>21</v>
      </c>
      <c r="C113" t="s">
        <v>374</v>
      </c>
      <c r="D113">
        <v>3534</v>
      </c>
    </row>
    <row r="114" spans="1:4" x14ac:dyDescent="0.25">
      <c r="A114" t="s">
        <v>373</v>
      </c>
      <c r="B114" t="s">
        <v>25</v>
      </c>
      <c r="C114" t="s">
        <v>372</v>
      </c>
      <c r="D114">
        <v>693</v>
      </c>
    </row>
    <row r="115" spans="1:4" x14ac:dyDescent="0.25">
      <c r="A115" t="s">
        <v>370</v>
      </c>
      <c r="B115" t="s">
        <v>371</v>
      </c>
      <c r="C115" t="s">
        <v>369</v>
      </c>
      <c r="D115">
        <v>1</v>
      </c>
    </row>
    <row r="116" spans="1:4" x14ac:dyDescent="0.25">
      <c r="A116" t="s">
        <v>370</v>
      </c>
      <c r="B116" t="s">
        <v>371</v>
      </c>
      <c r="C116" t="s">
        <v>370</v>
      </c>
      <c r="D116">
        <v>414522</v>
      </c>
    </row>
    <row r="117" spans="1:4" x14ac:dyDescent="0.25">
      <c r="A117" t="s">
        <v>35</v>
      </c>
      <c r="B117" t="s">
        <v>2</v>
      </c>
      <c r="C117" t="s">
        <v>369</v>
      </c>
      <c r="D117">
        <v>632</v>
      </c>
    </row>
    <row r="118" spans="1:4" x14ac:dyDescent="0.25">
      <c r="A118" t="s">
        <v>35</v>
      </c>
      <c r="B118" t="s">
        <v>14</v>
      </c>
      <c r="C118" t="s">
        <v>369</v>
      </c>
      <c r="D118">
        <v>474</v>
      </c>
    </row>
    <row r="119" spans="1:4" x14ac:dyDescent="0.25">
      <c r="A119" t="s">
        <v>35</v>
      </c>
      <c r="B119" t="s">
        <v>15</v>
      </c>
      <c r="C119" t="s">
        <v>369</v>
      </c>
      <c r="D119">
        <v>747</v>
      </c>
    </row>
    <row r="120" spans="1:4" x14ac:dyDescent="0.25">
      <c r="A120" t="s">
        <v>35</v>
      </c>
      <c r="B120" t="s">
        <v>19</v>
      </c>
      <c r="C120" t="s">
        <v>369</v>
      </c>
      <c r="D120">
        <v>437</v>
      </c>
    </row>
    <row r="121" spans="1:4" x14ac:dyDescent="0.25">
      <c r="A121" t="s">
        <v>35</v>
      </c>
      <c r="B121" t="s">
        <v>20</v>
      </c>
      <c r="C121" t="s">
        <v>369</v>
      </c>
      <c r="D121">
        <v>1421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72A9B-46DB-4461-8447-5AEF9FCA976E}">
  <sheetPr codeName="Ark16"/>
  <dimension ref="B1:V264"/>
  <sheetViews>
    <sheetView workbookViewId="0">
      <selection activeCell="K11" sqref="K11"/>
    </sheetView>
  </sheetViews>
  <sheetFormatPr defaultColWidth="9.140625" defaultRowHeight="12.75" x14ac:dyDescent="0.2"/>
  <cols>
    <col min="1" max="1" width="9.140625" style="4"/>
    <col min="2" max="2" width="9.140625" style="33"/>
    <col min="3" max="3" width="11.42578125" style="33" customWidth="1"/>
    <col min="4" max="4" width="11.140625" style="4" customWidth="1"/>
    <col min="5" max="12" width="14.28515625" style="4" bestFit="1" customWidth="1"/>
    <col min="13" max="16" width="11.28515625" style="4" bestFit="1" customWidth="1"/>
    <col min="17" max="17" width="12.42578125" style="4" bestFit="1" customWidth="1"/>
    <col min="18" max="20" width="17.140625" style="4" customWidth="1"/>
    <col min="21" max="21" width="9.140625" style="4"/>
    <col min="22" max="22" width="10.85546875" style="4" customWidth="1"/>
    <col min="23" max="16384" width="9.140625" style="4"/>
  </cols>
  <sheetData>
    <row r="1" spans="2:20" x14ac:dyDescent="0.2">
      <c r="D1" s="34" t="s">
        <v>97</v>
      </c>
      <c r="F1" s="4" t="s">
        <v>96</v>
      </c>
    </row>
    <row r="2" spans="2:20" x14ac:dyDescent="0.2">
      <c r="D2" s="35" t="s">
        <v>95</v>
      </c>
      <c r="E2" s="35"/>
      <c r="F2" s="36" t="s">
        <v>98</v>
      </c>
      <c r="G2" s="36" t="s">
        <v>99</v>
      </c>
      <c r="H2" s="36" t="s">
        <v>100</v>
      </c>
      <c r="I2" s="36" t="s">
        <v>101</v>
      </c>
      <c r="J2" s="36" t="s">
        <v>102</v>
      </c>
      <c r="K2" s="36" t="s">
        <v>103</v>
      </c>
      <c r="L2" s="36" t="s">
        <v>104</v>
      </c>
      <c r="M2" s="36" t="s">
        <v>105</v>
      </c>
      <c r="N2" s="36" t="s">
        <v>106</v>
      </c>
      <c r="O2" s="36" t="s">
        <v>107</v>
      </c>
      <c r="P2" s="36" t="s">
        <v>108</v>
      </c>
      <c r="Q2" s="36" t="s">
        <v>109</v>
      </c>
    </row>
    <row r="3" spans="2:20" ht="15.75" x14ac:dyDescent="0.25">
      <c r="D3" s="37" t="s">
        <v>8</v>
      </c>
      <c r="E3" s="37"/>
      <c r="F3" s="38">
        <v>6381</v>
      </c>
      <c r="G3" s="38">
        <v>6803</v>
      </c>
      <c r="H3" s="38">
        <v>8234</v>
      </c>
      <c r="I3" s="38">
        <v>8850</v>
      </c>
      <c r="J3" s="38">
        <v>10016</v>
      </c>
      <c r="K3" s="38">
        <v>11196</v>
      </c>
      <c r="L3" s="38">
        <v>9398</v>
      </c>
      <c r="M3" s="38">
        <v>10782</v>
      </c>
      <c r="N3" s="38">
        <v>11601</v>
      </c>
      <c r="O3" s="39">
        <v>12966.666666666668</v>
      </c>
      <c r="P3" s="39">
        <v>12966.666666666668</v>
      </c>
      <c r="Q3" s="39">
        <v>12966.666666666668</v>
      </c>
    </row>
    <row r="4" spans="2:20" ht="15.75" x14ac:dyDescent="0.25">
      <c r="D4" s="37" t="s">
        <v>110</v>
      </c>
      <c r="E4" s="37"/>
      <c r="F4" s="38">
        <v>130.44918351355588</v>
      </c>
      <c r="G4" s="38">
        <v>130.00133617521681</v>
      </c>
      <c r="H4" s="38">
        <v>129.48569346611612</v>
      </c>
      <c r="I4" s="38">
        <v>128.67410508474575</v>
      </c>
      <c r="J4" s="38">
        <v>126.68889676517574</v>
      </c>
      <c r="K4" s="38">
        <v>127.0073829939264</v>
      </c>
      <c r="L4" s="38">
        <v>129.61892849542454</v>
      </c>
      <c r="M4" s="38">
        <v>124.57742904841403</v>
      </c>
      <c r="N4" s="38">
        <v>122.21368933712613</v>
      </c>
      <c r="O4" s="39">
        <v>122.21368933712613</v>
      </c>
      <c r="P4" s="39">
        <v>122.21368933712613</v>
      </c>
      <c r="Q4" s="39">
        <v>122.21368933712613</v>
      </c>
    </row>
    <row r="5" spans="2:20" ht="15.75" x14ac:dyDescent="0.25">
      <c r="D5" s="37" t="s">
        <v>111</v>
      </c>
      <c r="F5" s="40">
        <v>0.49210796915167099</v>
      </c>
      <c r="G5" s="40">
        <v>0.52465295629820052</v>
      </c>
      <c r="H5" s="40">
        <v>0.63501285347043701</v>
      </c>
      <c r="I5" s="40">
        <v>0.68251928020565555</v>
      </c>
      <c r="J5" s="40">
        <v>0.7724421593830334</v>
      </c>
      <c r="K5" s="40">
        <v>0.86344473007712086</v>
      </c>
      <c r="L5" s="40">
        <v>0.72478149100257072</v>
      </c>
      <c r="M5" s="40">
        <v>0.8315167095115682</v>
      </c>
      <c r="N5" s="40">
        <v>0.89467866323907463</v>
      </c>
      <c r="O5" s="41">
        <v>1</v>
      </c>
      <c r="P5" s="41">
        <v>1</v>
      </c>
      <c r="Q5" s="41">
        <v>1</v>
      </c>
    </row>
    <row r="6" spans="2:20" ht="15.75" x14ac:dyDescent="0.25">
      <c r="D6" s="37" t="s">
        <v>112</v>
      </c>
      <c r="F6" s="40">
        <v>1.0975393616691518</v>
      </c>
      <c r="G6" s="40">
        <v>1.0937713803862732</v>
      </c>
      <c r="H6" s="40">
        <v>1.0894330000717891</v>
      </c>
      <c r="I6" s="40">
        <v>1.0826046691460169</v>
      </c>
      <c r="J6" s="40">
        <v>1.06590204048131</v>
      </c>
      <c r="K6" s="40">
        <v>1.0685816369554961</v>
      </c>
      <c r="L6" s="40">
        <v>1.0905539782571676</v>
      </c>
      <c r="M6" s="40">
        <v>1.0481371233877594</v>
      </c>
      <c r="N6" s="40">
        <v>1.028249705896876</v>
      </c>
      <c r="O6" s="41">
        <v>1.028249705896876</v>
      </c>
      <c r="P6" s="41">
        <v>1.028249705896876</v>
      </c>
      <c r="Q6" s="41">
        <v>1.028249705896876</v>
      </c>
    </row>
    <row r="8" spans="2:20" x14ac:dyDescent="0.2">
      <c r="D8" s="4" t="s">
        <v>113</v>
      </c>
      <c r="E8" s="4" t="s">
        <v>41</v>
      </c>
    </row>
    <row r="9" spans="2:20" ht="15.75" x14ac:dyDescent="0.25">
      <c r="D9" s="4" t="s">
        <v>114</v>
      </c>
      <c r="E9" s="4" t="s">
        <v>115</v>
      </c>
      <c r="N9" s="42" t="s">
        <v>116</v>
      </c>
      <c r="O9" s="43"/>
      <c r="P9" s="43"/>
      <c r="Q9" s="43"/>
    </row>
    <row r="10" spans="2:20" x14ac:dyDescent="0.2">
      <c r="K10" s="44"/>
      <c r="L10" s="44"/>
      <c r="M10" s="44"/>
      <c r="N10" s="44"/>
      <c r="O10" s="44"/>
      <c r="P10" s="44"/>
      <c r="Q10" s="44"/>
      <c r="R10" s="45" t="s">
        <v>41</v>
      </c>
      <c r="S10" s="46" t="s">
        <v>41</v>
      </c>
      <c r="T10" s="46" t="s">
        <v>41</v>
      </c>
    </row>
    <row r="11" spans="2:20" ht="15" x14ac:dyDescent="0.25">
      <c r="F11" s="4" t="s">
        <v>117</v>
      </c>
      <c r="O11"/>
      <c r="P11"/>
      <c r="Q11"/>
      <c r="R11" s="45" t="s">
        <v>118</v>
      </c>
      <c r="S11" s="46" t="s">
        <v>119</v>
      </c>
      <c r="T11" s="46" t="s">
        <v>119</v>
      </c>
    </row>
    <row r="12" spans="2:20" x14ac:dyDescent="0.2">
      <c r="D12" s="4" t="s">
        <v>120</v>
      </c>
      <c r="E12" s="4" t="s">
        <v>40</v>
      </c>
      <c r="F12" s="4" t="s">
        <v>121</v>
      </c>
      <c r="G12" s="4" t="s">
        <v>122</v>
      </c>
      <c r="H12" s="4" t="s">
        <v>123</v>
      </c>
      <c r="I12" s="4" t="s">
        <v>124</v>
      </c>
      <c r="J12" s="4" t="s">
        <v>125</v>
      </c>
      <c r="K12" s="4" t="s">
        <v>126</v>
      </c>
      <c r="L12" s="4" t="s">
        <v>176</v>
      </c>
      <c r="M12" s="4" t="s">
        <v>177</v>
      </c>
      <c r="N12" s="4" t="s">
        <v>178</v>
      </c>
      <c r="O12" s="5" t="s">
        <v>107</v>
      </c>
      <c r="P12" s="5" t="s">
        <v>108</v>
      </c>
      <c r="Q12" s="5" t="s">
        <v>109</v>
      </c>
      <c r="R12" s="45" t="s">
        <v>127</v>
      </c>
      <c r="S12" s="46" t="s">
        <v>10</v>
      </c>
      <c r="T12" s="46" t="s">
        <v>128</v>
      </c>
    </row>
    <row r="13" spans="2:20" ht="15" x14ac:dyDescent="0.25">
      <c r="B13" s="33" t="s">
        <v>46</v>
      </c>
      <c r="C13" s="47" t="s">
        <v>8</v>
      </c>
      <c r="D13" s="4" t="s">
        <v>97</v>
      </c>
      <c r="E13" s="4" t="s">
        <v>46</v>
      </c>
      <c r="F13" s="48">
        <v>478</v>
      </c>
      <c r="G13" s="48">
        <v>536</v>
      </c>
      <c r="H13" s="48">
        <v>572</v>
      </c>
      <c r="I13" s="48">
        <v>715</v>
      </c>
      <c r="J13" s="48">
        <v>868</v>
      </c>
      <c r="K13" s="48">
        <v>976</v>
      </c>
      <c r="L13" s="48">
        <v>729</v>
      </c>
      <c r="M13" s="48">
        <v>863</v>
      </c>
      <c r="N13" s="48">
        <v>1002</v>
      </c>
      <c r="O13" s="49">
        <v>1119.955176277907</v>
      </c>
      <c r="P13" s="49">
        <v>1119.955176277907</v>
      </c>
      <c r="Q13" s="49">
        <v>1119.955176277907</v>
      </c>
      <c r="R13" s="50">
        <v>10100</v>
      </c>
      <c r="S13" s="51">
        <v>12500</v>
      </c>
      <c r="T13" s="51">
        <v>1041.6666666666667</v>
      </c>
    </row>
    <row r="14" spans="2:20" ht="15" x14ac:dyDescent="0.25">
      <c r="B14" s="33" t="s">
        <v>47</v>
      </c>
      <c r="C14" s="47" t="s">
        <v>8</v>
      </c>
      <c r="E14" s="4" t="s">
        <v>47</v>
      </c>
      <c r="F14" s="48">
        <v>738</v>
      </c>
      <c r="G14" s="48">
        <v>758</v>
      </c>
      <c r="H14" s="48">
        <v>874</v>
      </c>
      <c r="I14" s="48">
        <v>1012</v>
      </c>
      <c r="J14" s="48">
        <v>1104</v>
      </c>
      <c r="K14" s="48">
        <v>1225</v>
      </c>
      <c r="L14" s="48">
        <v>901</v>
      </c>
      <c r="M14" s="48">
        <v>1205</v>
      </c>
      <c r="N14" s="48">
        <v>1387</v>
      </c>
      <c r="O14" s="49">
        <v>1550.2772749475619</v>
      </c>
      <c r="P14" s="49">
        <v>1550.2772749475619</v>
      </c>
      <c r="Q14" s="49">
        <v>1550.2772749475619</v>
      </c>
      <c r="R14" s="50">
        <v>13900</v>
      </c>
      <c r="S14" s="51">
        <v>17200</v>
      </c>
      <c r="T14" s="51">
        <v>1433.3333333333333</v>
      </c>
    </row>
    <row r="15" spans="2:20" ht="15" x14ac:dyDescent="0.25">
      <c r="B15" s="33" t="s">
        <v>49</v>
      </c>
      <c r="C15" s="47" t="s">
        <v>8</v>
      </c>
      <c r="E15" s="4" t="s">
        <v>49</v>
      </c>
      <c r="F15" s="48">
        <v>101</v>
      </c>
      <c r="G15" s="48">
        <v>108</v>
      </c>
      <c r="H15" s="48">
        <v>116</v>
      </c>
      <c r="I15" s="48">
        <v>126</v>
      </c>
      <c r="J15" s="48">
        <v>181</v>
      </c>
      <c r="K15" s="48">
        <v>153</v>
      </c>
      <c r="L15" s="48">
        <v>174</v>
      </c>
      <c r="M15" s="48">
        <v>157</v>
      </c>
      <c r="N15" s="48">
        <v>167</v>
      </c>
      <c r="O15" s="49">
        <v>186.65919604631782</v>
      </c>
      <c r="P15" s="49">
        <v>186.65919604631782</v>
      </c>
      <c r="Q15" s="49">
        <v>186.65919604631782</v>
      </c>
      <c r="R15" s="50">
        <v>1800</v>
      </c>
      <c r="S15" s="51">
        <v>2200</v>
      </c>
      <c r="T15" s="51">
        <v>183.33333333333334</v>
      </c>
    </row>
    <row r="16" spans="2:20" ht="15" x14ac:dyDescent="0.25">
      <c r="B16" s="33" t="s">
        <v>50</v>
      </c>
      <c r="C16" s="47" t="s">
        <v>8</v>
      </c>
      <c r="E16" s="4" t="s">
        <v>50</v>
      </c>
      <c r="F16" s="48">
        <v>331</v>
      </c>
      <c r="G16" s="48">
        <v>400</v>
      </c>
      <c r="H16" s="48">
        <v>402</v>
      </c>
      <c r="I16" s="48">
        <v>480</v>
      </c>
      <c r="J16" s="48">
        <v>501</v>
      </c>
      <c r="K16" s="48">
        <v>549</v>
      </c>
      <c r="L16" s="48">
        <v>539</v>
      </c>
      <c r="M16" s="48">
        <v>558</v>
      </c>
      <c r="N16" s="48">
        <v>561</v>
      </c>
      <c r="O16" s="49">
        <v>627.04077234721137</v>
      </c>
      <c r="P16" s="49">
        <v>627.04077234721137</v>
      </c>
      <c r="Q16" s="49">
        <v>627.04077234721137</v>
      </c>
      <c r="R16" s="50">
        <v>6200</v>
      </c>
      <c r="S16" s="51">
        <v>7300</v>
      </c>
      <c r="T16" s="51">
        <v>608.33333333333337</v>
      </c>
    </row>
    <row r="17" spans="2:20" ht="15" x14ac:dyDescent="0.25">
      <c r="B17" s="33" t="s">
        <v>51</v>
      </c>
      <c r="C17" s="47" t="s">
        <v>8</v>
      </c>
      <c r="E17" s="4" t="s">
        <v>51</v>
      </c>
      <c r="F17" s="48">
        <v>254</v>
      </c>
      <c r="G17" s="48">
        <v>244</v>
      </c>
      <c r="H17" s="48">
        <v>338</v>
      </c>
      <c r="I17" s="48">
        <v>317</v>
      </c>
      <c r="J17" s="48">
        <v>311</v>
      </c>
      <c r="K17" s="48">
        <v>295</v>
      </c>
      <c r="L17" s="48">
        <v>196</v>
      </c>
      <c r="M17" s="48">
        <v>302</v>
      </c>
      <c r="N17" s="48">
        <v>353</v>
      </c>
      <c r="O17" s="49">
        <v>394.55506709191735</v>
      </c>
      <c r="P17" s="49">
        <v>394.55506709191735</v>
      </c>
      <c r="Q17" s="49">
        <v>394.55506709191735</v>
      </c>
      <c r="R17" s="50">
        <v>3800</v>
      </c>
      <c r="S17" s="51">
        <v>3900</v>
      </c>
      <c r="T17" s="51">
        <v>325</v>
      </c>
    </row>
    <row r="18" spans="2:20" ht="15" x14ac:dyDescent="0.25">
      <c r="B18" s="33" t="s">
        <v>52</v>
      </c>
      <c r="C18" s="47" t="s">
        <v>8</v>
      </c>
      <c r="E18" s="4" t="s">
        <v>52</v>
      </c>
      <c r="F18" s="48">
        <v>287</v>
      </c>
      <c r="G18" s="48">
        <v>232</v>
      </c>
      <c r="H18" s="48">
        <v>271</v>
      </c>
      <c r="I18" s="48">
        <v>373</v>
      </c>
      <c r="J18" s="48">
        <v>424</v>
      </c>
      <c r="K18" s="48">
        <v>416</v>
      </c>
      <c r="L18" s="48">
        <v>484</v>
      </c>
      <c r="M18" s="48">
        <v>420</v>
      </c>
      <c r="N18" s="48">
        <v>424</v>
      </c>
      <c r="O18" s="49">
        <v>473.91316840502253</v>
      </c>
      <c r="P18" s="49">
        <v>473.91316840502253</v>
      </c>
      <c r="Q18" s="49">
        <v>473.91316840502253</v>
      </c>
      <c r="R18" s="50">
        <v>4800</v>
      </c>
      <c r="S18" s="51">
        <v>6100</v>
      </c>
      <c r="T18" s="51">
        <v>508.33333333333331</v>
      </c>
    </row>
    <row r="19" spans="2:20" ht="15" x14ac:dyDescent="0.25">
      <c r="B19" s="33" t="s">
        <v>53</v>
      </c>
      <c r="C19" s="47" t="s">
        <v>8</v>
      </c>
      <c r="E19" s="4" t="s">
        <v>53</v>
      </c>
      <c r="F19" s="48">
        <v>615</v>
      </c>
      <c r="G19" s="48">
        <v>636</v>
      </c>
      <c r="H19" s="48">
        <v>766</v>
      </c>
      <c r="I19" s="48">
        <v>741</v>
      </c>
      <c r="J19" s="48">
        <v>897</v>
      </c>
      <c r="K19" s="48">
        <v>990</v>
      </c>
      <c r="L19" s="48">
        <v>817</v>
      </c>
      <c r="M19" s="48">
        <v>1049</v>
      </c>
      <c r="N19" s="48">
        <v>1096</v>
      </c>
      <c r="O19" s="49">
        <v>1225.020831537511</v>
      </c>
      <c r="P19" s="49">
        <v>1225.020831537511</v>
      </c>
      <c r="Q19" s="49">
        <v>1225.020831537511</v>
      </c>
      <c r="R19" s="50">
        <v>11300</v>
      </c>
      <c r="S19" s="51">
        <v>16400</v>
      </c>
      <c r="T19" s="51">
        <v>1366.6666666666667</v>
      </c>
    </row>
    <row r="20" spans="2:20" ht="15" x14ac:dyDescent="0.25">
      <c r="B20" s="33" t="s">
        <v>54</v>
      </c>
      <c r="C20" s="47" t="s">
        <v>8</v>
      </c>
      <c r="E20" s="4" t="s">
        <v>54</v>
      </c>
      <c r="F20" s="48">
        <v>52</v>
      </c>
      <c r="G20" s="48">
        <v>48</v>
      </c>
      <c r="H20" s="48">
        <v>74</v>
      </c>
      <c r="I20" s="48">
        <v>103</v>
      </c>
      <c r="J20" s="48">
        <v>146</v>
      </c>
      <c r="K20" s="48">
        <v>203</v>
      </c>
      <c r="L20" s="48">
        <v>139</v>
      </c>
      <c r="M20" s="48">
        <v>139</v>
      </c>
      <c r="N20" s="48">
        <v>113</v>
      </c>
      <c r="O20" s="49">
        <v>126.30233025888572</v>
      </c>
      <c r="P20" s="49">
        <v>126.30233025888572</v>
      </c>
      <c r="Q20" s="49">
        <v>126.30233025888572</v>
      </c>
      <c r="R20" s="50">
        <v>1400</v>
      </c>
      <c r="S20" s="51">
        <v>1800</v>
      </c>
      <c r="T20" s="51">
        <v>150</v>
      </c>
    </row>
    <row r="21" spans="2:20" ht="15" x14ac:dyDescent="0.25">
      <c r="B21" s="33" t="s">
        <v>55</v>
      </c>
      <c r="C21" s="47" t="s">
        <v>8</v>
      </c>
      <c r="E21" s="4" t="s">
        <v>55</v>
      </c>
      <c r="F21" s="48">
        <v>363</v>
      </c>
      <c r="G21" s="48">
        <v>349</v>
      </c>
      <c r="H21" s="48">
        <v>455</v>
      </c>
      <c r="I21" s="48">
        <v>456</v>
      </c>
      <c r="J21" s="48">
        <v>533</v>
      </c>
      <c r="K21" s="48">
        <v>647</v>
      </c>
      <c r="L21" s="48">
        <v>465</v>
      </c>
      <c r="M21" s="48">
        <v>519</v>
      </c>
      <c r="N21" s="48">
        <v>723</v>
      </c>
      <c r="O21" s="49">
        <v>808.1113697095077</v>
      </c>
      <c r="P21" s="49">
        <v>808.1113697095077</v>
      </c>
      <c r="Q21" s="49">
        <v>808.1113697095077</v>
      </c>
      <c r="R21" s="50">
        <v>6900</v>
      </c>
      <c r="S21" s="51">
        <v>5000</v>
      </c>
      <c r="T21" s="51">
        <v>416.66666666666669</v>
      </c>
    </row>
    <row r="22" spans="2:20" ht="15" x14ac:dyDescent="0.25">
      <c r="B22" s="33" t="s">
        <v>56</v>
      </c>
      <c r="C22" s="47" t="s">
        <v>8</v>
      </c>
      <c r="E22" s="4" t="s">
        <v>56</v>
      </c>
      <c r="F22" s="48">
        <v>433</v>
      </c>
      <c r="G22" s="48">
        <v>585</v>
      </c>
      <c r="H22" s="48">
        <v>722</v>
      </c>
      <c r="I22" s="48">
        <v>666</v>
      </c>
      <c r="J22" s="48">
        <v>757</v>
      </c>
      <c r="K22" s="48">
        <v>856</v>
      </c>
      <c r="L22" s="48">
        <v>730</v>
      </c>
      <c r="M22" s="48">
        <v>878</v>
      </c>
      <c r="N22" s="48">
        <v>898</v>
      </c>
      <c r="O22" s="49">
        <v>1003.7123236502599</v>
      </c>
      <c r="P22" s="49">
        <v>1003.7123236502599</v>
      </c>
      <c r="Q22" s="49">
        <v>1003.7123236502599</v>
      </c>
      <c r="R22" s="50">
        <v>9500</v>
      </c>
      <c r="S22" s="51">
        <v>17200</v>
      </c>
      <c r="T22" s="51">
        <v>1433.3333333333333</v>
      </c>
    </row>
    <row r="23" spans="2:20" ht="15" x14ac:dyDescent="0.25">
      <c r="B23" s="33" t="s">
        <v>58</v>
      </c>
      <c r="C23" s="47" t="s">
        <v>8</v>
      </c>
      <c r="E23" s="4" t="s">
        <v>58</v>
      </c>
      <c r="F23" s="48">
        <v>413</v>
      </c>
      <c r="G23" s="48">
        <v>427</v>
      </c>
      <c r="H23" s="48">
        <v>598</v>
      </c>
      <c r="I23" s="48">
        <v>566</v>
      </c>
      <c r="J23" s="48">
        <v>557</v>
      </c>
      <c r="K23" s="48">
        <v>712</v>
      </c>
      <c r="L23" s="48">
        <v>667</v>
      </c>
      <c r="M23" s="48">
        <v>833</v>
      </c>
      <c r="N23" s="48">
        <v>810</v>
      </c>
      <c r="O23" s="49">
        <v>905.35298681148163</v>
      </c>
      <c r="P23" s="49">
        <v>905.35298681148163</v>
      </c>
      <c r="Q23" s="49">
        <v>905.35298681148163</v>
      </c>
      <c r="R23" s="50">
        <v>8300</v>
      </c>
      <c r="S23" s="51">
        <v>10300</v>
      </c>
      <c r="T23" s="51">
        <v>858.33333333333337</v>
      </c>
    </row>
    <row r="24" spans="2:20" ht="15" x14ac:dyDescent="0.25">
      <c r="B24" s="33" t="s">
        <v>59</v>
      </c>
      <c r="C24" s="47" t="s">
        <v>8</v>
      </c>
      <c r="E24" s="4" t="s">
        <v>59</v>
      </c>
      <c r="F24" s="48">
        <v>874</v>
      </c>
      <c r="G24" s="48">
        <v>864</v>
      </c>
      <c r="H24" s="48">
        <v>1079</v>
      </c>
      <c r="I24" s="48">
        <v>1253</v>
      </c>
      <c r="J24" s="48">
        <v>1431</v>
      </c>
      <c r="K24" s="48">
        <v>1550</v>
      </c>
      <c r="L24" s="48">
        <v>1229</v>
      </c>
      <c r="M24" s="48">
        <v>1446</v>
      </c>
      <c r="N24" s="48">
        <v>1489</v>
      </c>
      <c r="O24" s="49">
        <v>1664.2846881016003</v>
      </c>
      <c r="P24" s="49">
        <v>1664.2846881016003</v>
      </c>
      <c r="Q24" s="49">
        <v>1664.2846881016003</v>
      </c>
      <c r="R24" s="50">
        <v>16200</v>
      </c>
      <c r="S24" s="51">
        <v>19600</v>
      </c>
      <c r="T24" s="51">
        <v>1633.3333333333333</v>
      </c>
    </row>
    <row r="25" spans="2:20" ht="15" x14ac:dyDescent="0.25">
      <c r="B25" s="33" t="s">
        <v>60</v>
      </c>
      <c r="C25" s="47" t="s">
        <v>8</v>
      </c>
      <c r="E25" s="4" t="s">
        <v>60</v>
      </c>
      <c r="F25" s="48">
        <v>54</v>
      </c>
      <c r="G25" s="48">
        <v>49</v>
      </c>
      <c r="H25" s="48">
        <v>76</v>
      </c>
      <c r="I25" s="48">
        <v>88</v>
      </c>
      <c r="J25" s="48">
        <v>64</v>
      </c>
      <c r="K25" s="48">
        <v>66</v>
      </c>
      <c r="L25" s="48">
        <v>74</v>
      </c>
      <c r="M25" s="48">
        <v>61</v>
      </c>
      <c r="N25" s="48">
        <v>73</v>
      </c>
      <c r="O25" s="49">
        <v>81.593540786713788</v>
      </c>
      <c r="P25" s="49">
        <v>81.593540786713788</v>
      </c>
      <c r="Q25" s="49">
        <v>81.593540786713788</v>
      </c>
      <c r="R25" s="50">
        <v>800</v>
      </c>
      <c r="S25" s="51">
        <v>1400</v>
      </c>
      <c r="T25" s="51">
        <v>116.66666666666667</v>
      </c>
    </row>
    <row r="26" spans="2:20" ht="15" x14ac:dyDescent="0.25">
      <c r="B26" s="33" t="s">
        <v>61</v>
      </c>
      <c r="C26" s="47" t="s">
        <v>8</v>
      </c>
      <c r="E26" s="4" t="s">
        <v>61</v>
      </c>
      <c r="F26" s="48">
        <v>146</v>
      </c>
      <c r="G26" s="48">
        <v>168</v>
      </c>
      <c r="H26" s="48">
        <v>202</v>
      </c>
      <c r="I26" s="48">
        <v>156</v>
      </c>
      <c r="J26" s="48">
        <v>187</v>
      </c>
      <c r="K26" s="48">
        <v>161</v>
      </c>
      <c r="L26" s="48">
        <v>216</v>
      </c>
      <c r="M26" s="48">
        <v>183</v>
      </c>
      <c r="N26" s="48">
        <v>165</v>
      </c>
      <c r="O26" s="49">
        <v>184.42375657270924</v>
      </c>
      <c r="P26" s="49">
        <v>184.42375657270924</v>
      </c>
      <c r="Q26" s="49">
        <v>184.42375657270924</v>
      </c>
      <c r="R26" s="50">
        <v>2100</v>
      </c>
      <c r="S26" s="51">
        <v>2400</v>
      </c>
      <c r="T26" s="51">
        <v>200</v>
      </c>
    </row>
    <row r="27" spans="2:20" ht="15" x14ac:dyDescent="0.25">
      <c r="B27" s="33" t="s">
        <v>62</v>
      </c>
      <c r="C27" s="47" t="s">
        <v>8</v>
      </c>
      <c r="E27" s="4" t="s">
        <v>62</v>
      </c>
      <c r="F27" s="48">
        <v>710</v>
      </c>
      <c r="G27" s="48">
        <v>809</v>
      </c>
      <c r="H27" s="48">
        <v>1041</v>
      </c>
      <c r="I27" s="48">
        <v>1094</v>
      </c>
      <c r="J27" s="48">
        <v>1269</v>
      </c>
      <c r="K27" s="48">
        <v>1428</v>
      </c>
      <c r="L27" s="48">
        <v>1253</v>
      </c>
      <c r="M27" s="48">
        <v>1241</v>
      </c>
      <c r="N27" s="48">
        <v>1316</v>
      </c>
      <c r="O27" s="49">
        <v>1470.9191736344567</v>
      </c>
      <c r="P27" s="49">
        <v>1470.9191736344567</v>
      </c>
      <c r="Q27" s="49">
        <v>1470.9191736344567</v>
      </c>
      <c r="R27" s="50">
        <v>14600</v>
      </c>
      <c r="S27" s="51">
        <v>18100</v>
      </c>
      <c r="T27" s="51">
        <v>1508.3333333333333</v>
      </c>
    </row>
    <row r="28" spans="2:20" ht="15" x14ac:dyDescent="0.25">
      <c r="B28" s="33" t="s">
        <v>63</v>
      </c>
      <c r="C28" s="47" t="s">
        <v>8</v>
      </c>
      <c r="E28" s="4" t="s">
        <v>63</v>
      </c>
      <c r="F28" s="48">
        <v>121</v>
      </c>
      <c r="G28" s="48">
        <v>132</v>
      </c>
      <c r="H28" s="48">
        <v>143</v>
      </c>
      <c r="I28" s="48">
        <v>165</v>
      </c>
      <c r="J28" s="48">
        <v>154</v>
      </c>
      <c r="K28" s="48">
        <v>223</v>
      </c>
      <c r="L28" s="48">
        <v>141</v>
      </c>
      <c r="M28" s="48">
        <v>201</v>
      </c>
      <c r="N28" s="48">
        <v>226</v>
      </c>
      <c r="O28" s="49">
        <v>252.60466051777144</v>
      </c>
      <c r="P28" s="49">
        <v>252.60466051777144</v>
      </c>
      <c r="Q28" s="49">
        <v>252.60466051777144</v>
      </c>
      <c r="R28" s="50">
        <v>2300</v>
      </c>
      <c r="S28" s="51">
        <v>3900</v>
      </c>
      <c r="T28" s="51">
        <v>325</v>
      </c>
    </row>
    <row r="29" spans="2:20" ht="15" x14ac:dyDescent="0.25">
      <c r="B29" s="33" t="s">
        <v>25</v>
      </c>
      <c r="C29" s="47" t="s">
        <v>8</v>
      </c>
      <c r="E29" s="4" t="s">
        <v>130</v>
      </c>
      <c r="F29" s="48">
        <v>411</v>
      </c>
      <c r="G29" s="48">
        <v>458</v>
      </c>
      <c r="H29" s="48">
        <v>505</v>
      </c>
      <c r="I29" s="48">
        <v>539</v>
      </c>
      <c r="J29" s="48">
        <v>632</v>
      </c>
      <c r="K29" s="48">
        <v>746</v>
      </c>
      <c r="L29" s="48">
        <v>644</v>
      </c>
      <c r="M29" s="48">
        <v>727</v>
      </c>
      <c r="N29" s="48">
        <v>798</v>
      </c>
      <c r="O29" s="49">
        <v>891.94034996983009</v>
      </c>
      <c r="P29" s="49">
        <v>891.94034996983009</v>
      </c>
      <c r="Q29" s="49">
        <v>891.94034996983009</v>
      </c>
      <c r="R29" s="50">
        <v>8100</v>
      </c>
      <c r="S29" s="51">
        <v>10300</v>
      </c>
      <c r="T29" s="51">
        <v>858.33333333333337</v>
      </c>
    </row>
    <row r="30" spans="2:20" ht="15" x14ac:dyDescent="0.25">
      <c r="B30" s="33">
        <v>0</v>
      </c>
      <c r="C30" s="47" t="s">
        <v>8</v>
      </c>
      <c r="D30" s="52" t="s">
        <v>131</v>
      </c>
      <c r="E30" s="52"/>
      <c r="F30" s="52">
        <v>6381</v>
      </c>
      <c r="G30" s="52">
        <v>6803</v>
      </c>
      <c r="H30" s="52">
        <v>8234</v>
      </c>
      <c r="I30" s="52">
        <v>8850</v>
      </c>
      <c r="J30" s="52">
        <v>10016</v>
      </c>
      <c r="K30" s="52">
        <v>11196</v>
      </c>
      <c r="L30" s="52">
        <v>9398</v>
      </c>
      <c r="M30" s="52">
        <v>10782</v>
      </c>
      <c r="N30" s="52">
        <v>11601</v>
      </c>
      <c r="O30" s="53">
        <v>12966.666666666668</v>
      </c>
      <c r="P30" s="53">
        <v>12966.666666666668</v>
      </c>
      <c r="Q30" s="53">
        <v>12966.666666666668</v>
      </c>
      <c r="R30" s="53">
        <v>122150</v>
      </c>
      <c r="S30" s="53">
        <v>155600</v>
      </c>
      <c r="T30" s="53">
        <v>12966.666666666666</v>
      </c>
    </row>
    <row r="31" spans="2:20" ht="15" x14ac:dyDescent="0.25">
      <c r="B31" s="33">
        <v>0</v>
      </c>
      <c r="C31" s="47" t="s">
        <v>8</v>
      </c>
      <c r="D31"/>
      <c r="E31"/>
      <c r="F31" s="54">
        <v>0.49210796915167099</v>
      </c>
      <c r="G31" s="54">
        <v>0.52465295629820052</v>
      </c>
      <c r="H31" s="54">
        <v>0.63501285347043701</v>
      </c>
      <c r="I31" s="54">
        <v>0.68251928020565555</v>
      </c>
      <c r="J31" s="54">
        <v>0.7724421593830334</v>
      </c>
      <c r="K31" s="54">
        <v>0.86344473007712086</v>
      </c>
      <c r="L31" s="54">
        <v>0.72478149100257072</v>
      </c>
      <c r="M31" s="54">
        <v>0.8315167095115682</v>
      </c>
      <c r="N31" s="54">
        <v>0.89467866323907463</v>
      </c>
      <c r="O31" s="54">
        <v>1.0000000000000002</v>
      </c>
      <c r="P31" s="54">
        <v>1.0000000000000002</v>
      </c>
      <c r="Q31" s="54">
        <v>1.0000000000000002</v>
      </c>
      <c r="R31" s="55"/>
      <c r="T31"/>
    </row>
    <row r="32" spans="2:20" ht="15" x14ac:dyDescent="0.25">
      <c r="D32"/>
      <c r="E32"/>
      <c r="F32"/>
      <c r="G32"/>
      <c r="H32"/>
      <c r="I32"/>
      <c r="J32"/>
      <c r="K32"/>
      <c r="L32"/>
      <c r="M32"/>
      <c r="N32" s="7"/>
      <c r="O32" s="7"/>
      <c r="P32" s="7"/>
      <c r="Q32" s="7"/>
      <c r="R32" s="55"/>
      <c r="T32"/>
    </row>
    <row r="33" spans="4:20" ht="15" x14ac:dyDescent="0.25">
      <c r="D33"/>
      <c r="E33"/>
      <c r="F33"/>
      <c r="G33"/>
      <c r="H33"/>
      <c r="I33"/>
      <c r="J33"/>
      <c r="K33"/>
      <c r="L33"/>
      <c r="M33"/>
      <c r="N33" s="7"/>
      <c r="O33" s="7"/>
      <c r="P33" s="7"/>
      <c r="Q33" s="7"/>
      <c r="R33" s="55"/>
      <c r="T33"/>
    </row>
    <row r="34" spans="4:20" ht="15" x14ac:dyDescent="0.25">
      <c r="D34" s="4" t="s">
        <v>113</v>
      </c>
      <c r="E34" s="4" t="s">
        <v>45</v>
      </c>
      <c r="F34"/>
      <c r="G34"/>
      <c r="H34"/>
      <c r="I34"/>
      <c r="J34"/>
      <c r="K34"/>
      <c r="L34"/>
      <c r="M34"/>
      <c r="N34" s="7"/>
      <c r="O34" s="7"/>
      <c r="P34" s="7"/>
      <c r="Q34" s="7"/>
      <c r="R34" s="55"/>
      <c r="T34"/>
    </row>
    <row r="35" spans="4:20" ht="15.75" x14ac:dyDescent="0.25">
      <c r="D35" s="4" t="s">
        <v>114</v>
      </c>
      <c r="E35" s="4" t="s">
        <v>115</v>
      </c>
      <c r="F35" s="56" t="s">
        <v>132</v>
      </c>
      <c r="N35" s="42"/>
    </row>
    <row r="36" spans="4:20" ht="15" x14ac:dyDescent="0.25">
      <c r="K36" s="44"/>
      <c r="L36" s="44"/>
      <c r="M36" s="44"/>
      <c r="N36"/>
      <c r="O36"/>
      <c r="P36"/>
      <c r="Q36"/>
      <c r="R36"/>
      <c r="S36"/>
    </row>
    <row r="37" spans="4:20" ht="15" x14ac:dyDescent="0.25">
      <c r="F37" s="4" t="s">
        <v>117</v>
      </c>
      <c r="R37"/>
      <c r="S37"/>
    </row>
    <row r="38" spans="4:20" ht="15" x14ac:dyDescent="0.25">
      <c r="D38" s="4" t="s">
        <v>120</v>
      </c>
      <c r="E38" s="4" t="s">
        <v>40</v>
      </c>
      <c r="F38" s="4" t="s">
        <v>121</v>
      </c>
      <c r="G38" s="4" t="s">
        <v>122</v>
      </c>
      <c r="H38" s="4" t="s">
        <v>123</v>
      </c>
      <c r="I38" s="4" t="s">
        <v>133</v>
      </c>
      <c r="J38" s="4" t="s">
        <v>134</v>
      </c>
      <c r="K38" s="4" t="s">
        <v>135</v>
      </c>
      <c r="L38" s="4" t="s">
        <v>136</v>
      </c>
      <c r="M38" s="4" t="s">
        <v>137</v>
      </c>
      <c r="N38" s="4" t="s">
        <v>138</v>
      </c>
      <c r="O38" s="4" t="s">
        <v>139</v>
      </c>
      <c r="P38" s="4" t="s">
        <v>140</v>
      </c>
      <c r="Q38" s="4" t="s">
        <v>141</v>
      </c>
      <c r="R38"/>
      <c r="S38"/>
    </row>
    <row r="39" spans="4:20" ht="15" x14ac:dyDescent="0.25">
      <c r="D39" s="4" t="s">
        <v>97</v>
      </c>
      <c r="E39" s="4" t="s">
        <v>46</v>
      </c>
      <c r="F39" s="48">
        <v>51637.64</v>
      </c>
      <c r="G39" s="48">
        <v>58072.69</v>
      </c>
      <c r="H39" s="48">
        <v>59569.249999999993</v>
      </c>
      <c r="I39" s="48">
        <v>75530.429999999993</v>
      </c>
      <c r="J39" s="48">
        <v>87665.51999999999</v>
      </c>
      <c r="K39" s="48">
        <v>99627.24</v>
      </c>
      <c r="L39" s="48">
        <v>70080.639999999999</v>
      </c>
      <c r="M39" s="48">
        <v>83739.459999999992</v>
      </c>
      <c r="N39" s="48">
        <v>101512.96000000001</v>
      </c>
      <c r="O39" s="48"/>
      <c r="P39" s="48"/>
      <c r="Q39" s="48"/>
      <c r="R39"/>
      <c r="S39"/>
    </row>
    <row r="40" spans="4:20" ht="15" x14ac:dyDescent="0.25">
      <c r="E40" s="4" t="s">
        <v>47</v>
      </c>
      <c r="F40" s="48">
        <v>106654.97</v>
      </c>
      <c r="G40" s="48">
        <v>114229.05</v>
      </c>
      <c r="H40" s="48">
        <v>123372.09</v>
      </c>
      <c r="I40" s="48">
        <v>151086.37</v>
      </c>
      <c r="J40" s="48">
        <v>158926.56999999998</v>
      </c>
      <c r="K40" s="48">
        <v>176494.55000000002</v>
      </c>
      <c r="L40" s="48">
        <v>126617.73999999998</v>
      </c>
      <c r="M40" s="48">
        <v>174052.68</v>
      </c>
      <c r="N40" s="48">
        <v>196783.86</v>
      </c>
      <c r="O40" s="48"/>
      <c r="P40" s="48"/>
      <c r="Q40" s="48"/>
      <c r="R40"/>
      <c r="S40"/>
    </row>
    <row r="41" spans="4:20" ht="15" x14ac:dyDescent="0.25">
      <c r="E41" s="4" t="s">
        <v>49</v>
      </c>
      <c r="F41" s="48">
        <v>16056.26</v>
      </c>
      <c r="G41" s="48">
        <v>15940.09</v>
      </c>
      <c r="H41" s="48">
        <v>20661.36</v>
      </c>
      <c r="I41" s="48">
        <v>22433.24</v>
      </c>
      <c r="J41" s="48">
        <v>33635.51</v>
      </c>
      <c r="K41" s="48">
        <v>24709.25</v>
      </c>
      <c r="L41" s="48">
        <v>30719.58</v>
      </c>
      <c r="M41" s="48">
        <v>27854.230000000003</v>
      </c>
      <c r="N41" s="48">
        <v>27574.579999999998</v>
      </c>
      <c r="O41" s="48"/>
      <c r="P41" s="48"/>
      <c r="Q41" s="48"/>
      <c r="R41"/>
      <c r="S41"/>
    </row>
    <row r="42" spans="4:20" ht="15" x14ac:dyDescent="0.25">
      <c r="E42" s="4" t="s">
        <v>50</v>
      </c>
      <c r="F42" s="48">
        <v>43767.65</v>
      </c>
      <c r="G42" s="48">
        <v>53598.83</v>
      </c>
      <c r="H42" s="48">
        <v>57184.99</v>
      </c>
      <c r="I42" s="48">
        <v>60507.38</v>
      </c>
      <c r="J42" s="48">
        <v>70433.16</v>
      </c>
      <c r="K42" s="48">
        <v>73729.86</v>
      </c>
      <c r="L42" s="48">
        <v>75703.51999999999</v>
      </c>
      <c r="M42" s="48">
        <v>80432.899999999994</v>
      </c>
      <c r="N42" s="48">
        <v>79447.67</v>
      </c>
      <c r="O42" s="48"/>
      <c r="P42" s="48"/>
      <c r="Q42" s="48"/>
      <c r="R42"/>
      <c r="S42"/>
    </row>
    <row r="43" spans="4:20" ht="15" x14ac:dyDescent="0.25">
      <c r="E43" s="4" t="s">
        <v>51</v>
      </c>
      <c r="F43" s="48">
        <v>21304.17</v>
      </c>
      <c r="G43" s="48">
        <v>21395.22</v>
      </c>
      <c r="H43" s="48">
        <v>31905.33</v>
      </c>
      <c r="I43" s="48">
        <v>30988.829999999998</v>
      </c>
      <c r="J43" s="48">
        <v>27783.77</v>
      </c>
      <c r="K43" s="48">
        <v>22824.22</v>
      </c>
      <c r="L43" s="48">
        <v>19042.18</v>
      </c>
      <c r="M43" s="48">
        <v>27245.96</v>
      </c>
      <c r="N43" s="48">
        <v>28623.05</v>
      </c>
      <c r="O43" s="48"/>
      <c r="P43" s="48"/>
      <c r="Q43" s="48"/>
      <c r="R43"/>
      <c r="S43"/>
    </row>
    <row r="44" spans="4:20" ht="15" x14ac:dyDescent="0.25">
      <c r="E44" s="4" t="s">
        <v>52</v>
      </c>
      <c r="F44" s="48">
        <v>47759.990000000005</v>
      </c>
      <c r="G44" s="48">
        <v>39879.879999999997</v>
      </c>
      <c r="H44" s="48">
        <v>45136.959999999999</v>
      </c>
      <c r="I44" s="48">
        <v>63760.87</v>
      </c>
      <c r="J44" s="48">
        <v>65151.700000000004</v>
      </c>
      <c r="K44" s="48">
        <v>60728</v>
      </c>
      <c r="L44" s="48">
        <v>80646.930000000008</v>
      </c>
      <c r="M44" s="48">
        <v>68208.84</v>
      </c>
      <c r="N44" s="48">
        <v>67674.710000000006</v>
      </c>
      <c r="O44" s="48"/>
      <c r="P44" s="48"/>
      <c r="Q44" s="48"/>
      <c r="R44"/>
      <c r="S44"/>
    </row>
    <row r="45" spans="4:20" ht="15" x14ac:dyDescent="0.25">
      <c r="E45" s="4" t="s">
        <v>53</v>
      </c>
      <c r="F45" s="48">
        <v>74571.210000000006</v>
      </c>
      <c r="G45" s="48">
        <v>69146.040000000008</v>
      </c>
      <c r="H45" s="48">
        <v>83744.539999999994</v>
      </c>
      <c r="I45" s="48">
        <v>82582.430000000008</v>
      </c>
      <c r="J45" s="48">
        <v>105150.56</v>
      </c>
      <c r="K45" s="48">
        <v>116788.12999999999</v>
      </c>
      <c r="L45" s="48">
        <v>96473.110000000015</v>
      </c>
      <c r="M45" s="48">
        <v>117096.92</v>
      </c>
      <c r="N45" s="48">
        <v>122368.98999999999</v>
      </c>
      <c r="O45" s="48"/>
      <c r="P45" s="48"/>
      <c r="Q45" s="48"/>
      <c r="R45"/>
      <c r="S45"/>
    </row>
    <row r="46" spans="4:20" ht="15" x14ac:dyDescent="0.25">
      <c r="E46" s="4" t="s">
        <v>54</v>
      </c>
      <c r="F46" s="48">
        <v>6843.84</v>
      </c>
      <c r="G46" s="48">
        <v>6706.4599999999991</v>
      </c>
      <c r="H46" s="48">
        <v>11326.4</v>
      </c>
      <c r="I46" s="48">
        <v>10967.93</v>
      </c>
      <c r="J46" s="48">
        <v>16533.970000000005</v>
      </c>
      <c r="K46" s="48">
        <v>28728.440000000002</v>
      </c>
      <c r="L46" s="48">
        <v>18093.560000000001</v>
      </c>
      <c r="M46" s="48">
        <v>16526.939999999999</v>
      </c>
      <c r="N46" s="48">
        <v>12750.98</v>
      </c>
      <c r="O46" s="48"/>
      <c r="P46" s="48"/>
      <c r="Q46" s="48"/>
      <c r="R46"/>
      <c r="S46"/>
    </row>
    <row r="47" spans="4:20" ht="15" x14ac:dyDescent="0.25">
      <c r="E47" s="4" t="s">
        <v>55</v>
      </c>
      <c r="F47" s="48">
        <v>54397.380000000005</v>
      </c>
      <c r="G47" s="48">
        <v>54492.17</v>
      </c>
      <c r="H47" s="48">
        <v>66583.009999999995</v>
      </c>
      <c r="I47" s="48">
        <v>62424.990000000005</v>
      </c>
      <c r="J47" s="48">
        <v>70486.180000000008</v>
      </c>
      <c r="K47" s="48">
        <v>89025.75</v>
      </c>
      <c r="L47" s="48">
        <v>68200.34</v>
      </c>
      <c r="M47" s="48">
        <v>70682.78</v>
      </c>
      <c r="N47" s="48">
        <v>94108.66</v>
      </c>
      <c r="O47" s="48"/>
      <c r="P47" s="48"/>
      <c r="Q47" s="48"/>
      <c r="R47"/>
      <c r="S47"/>
    </row>
    <row r="48" spans="4:20" ht="15" x14ac:dyDescent="0.25">
      <c r="E48" s="4" t="s">
        <v>56</v>
      </c>
      <c r="F48" s="48">
        <v>55595.409999999996</v>
      </c>
      <c r="G48" s="48">
        <v>83755.759999999995</v>
      </c>
      <c r="H48" s="48">
        <v>95052.700000000012</v>
      </c>
      <c r="I48" s="48">
        <v>92917.48</v>
      </c>
      <c r="J48" s="48">
        <v>103307.8</v>
      </c>
      <c r="K48" s="48">
        <v>124722.56000000001</v>
      </c>
      <c r="L48" s="48">
        <v>109034.49999999999</v>
      </c>
      <c r="M48" s="48">
        <v>114675.17</v>
      </c>
      <c r="N48" s="48">
        <v>124767.76000000001</v>
      </c>
      <c r="O48" s="48"/>
      <c r="P48" s="48"/>
      <c r="Q48" s="48"/>
      <c r="R48"/>
      <c r="S48"/>
    </row>
    <row r="49" spans="4:19" ht="15" x14ac:dyDescent="0.25">
      <c r="E49" s="4" t="s">
        <v>58</v>
      </c>
      <c r="F49" s="48">
        <v>54900.160000000003</v>
      </c>
      <c r="G49" s="48">
        <v>57092.02</v>
      </c>
      <c r="H49" s="48">
        <v>81911.840000000011</v>
      </c>
      <c r="I49" s="48">
        <v>75384.829999999987</v>
      </c>
      <c r="J49" s="48">
        <v>67781.39</v>
      </c>
      <c r="K49" s="48">
        <v>89712.11</v>
      </c>
      <c r="L49" s="48">
        <v>86728.19</v>
      </c>
      <c r="M49" s="48">
        <v>100275.51000000001</v>
      </c>
      <c r="N49" s="48">
        <v>89773.25</v>
      </c>
      <c r="O49" s="48"/>
      <c r="P49" s="48"/>
      <c r="Q49" s="48"/>
      <c r="R49"/>
      <c r="S49"/>
    </row>
    <row r="50" spans="4:19" ht="15" x14ac:dyDescent="0.25">
      <c r="E50" s="4" t="s">
        <v>59</v>
      </c>
      <c r="F50" s="48">
        <v>116357.72</v>
      </c>
      <c r="G50" s="48">
        <v>102590.2</v>
      </c>
      <c r="H50" s="48">
        <v>121640.04</v>
      </c>
      <c r="I50" s="48">
        <v>141314.83000000002</v>
      </c>
      <c r="J50" s="48">
        <v>157634.32999999999</v>
      </c>
      <c r="K50" s="48">
        <v>175479.1</v>
      </c>
      <c r="L50" s="48">
        <v>132552.59</v>
      </c>
      <c r="M50" s="48">
        <v>160477.25</v>
      </c>
      <c r="N50" s="48">
        <v>158796.89000000001</v>
      </c>
      <c r="O50" s="48"/>
      <c r="P50" s="48"/>
      <c r="Q50" s="48"/>
      <c r="R50"/>
      <c r="S50"/>
    </row>
    <row r="51" spans="4:19" ht="15" x14ac:dyDescent="0.25">
      <c r="E51" s="4" t="s">
        <v>60</v>
      </c>
      <c r="F51" s="48">
        <v>6826.25</v>
      </c>
      <c r="G51" s="48">
        <v>5425.2100000000009</v>
      </c>
      <c r="H51" s="48">
        <v>11587.99</v>
      </c>
      <c r="I51" s="48">
        <v>11762.7</v>
      </c>
      <c r="J51" s="48">
        <v>11569.4</v>
      </c>
      <c r="K51" s="48">
        <v>12603.08</v>
      </c>
      <c r="L51" s="48">
        <v>12433.189999999999</v>
      </c>
      <c r="M51" s="48">
        <v>9186.77</v>
      </c>
      <c r="N51" s="48">
        <v>9276.36</v>
      </c>
      <c r="O51" s="48"/>
      <c r="P51" s="48"/>
      <c r="Q51" s="48"/>
      <c r="R51"/>
      <c r="S51"/>
    </row>
    <row r="52" spans="4:19" ht="15" x14ac:dyDescent="0.25">
      <c r="E52" s="4" t="s">
        <v>61</v>
      </c>
      <c r="F52" s="48">
        <v>16288.75</v>
      </c>
      <c r="G52" s="48">
        <v>19369.620000000003</v>
      </c>
      <c r="H52" s="48">
        <v>28130.84</v>
      </c>
      <c r="I52" s="48">
        <v>18591.77</v>
      </c>
      <c r="J52" s="48">
        <v>24563.56</v>
      </c>
      <c r="K52" s="48">
        <v>20069.39</v>
      </c>
      <c r="L52" s="48">
        <v>25301.589999999997</v>
      </c>
      <c r="M52" s="48">
        <v>23411.91</v>
      </c>
      <c r="N52" s="48">
        <v>19394.29</v>
      </c>
      <c r="O52" s="48"/>
      <c r="P52" s="48"/>
      <c r="Q52" s="48"/>
      <c r="R52"/>
      <c r="S52"/>
    </row>
    <row r="53" spans="4:19" ht="15" x14ac:dyDescent="0.25">
      <c r="E53" s="4" t="s">
        <v>62</v>
      </c>
      <c r="F53" s="48">
        <v>103246.16999999998</v>
      </c>
      <c r="G53" s="48">
        <v>114882.34</v>
      </c>
      <c r="H53" s="48">
        <v>155794.02999999997</v>
      </c>
      <c r="I53" s="48">
        <v>157461.74</v>
      </c>
      <c r="J53" s="48">
        <v>185904.00999999998</v>
      </c>
      <c r="K53" s="48">
        <v>208915.74</v>
      </c>
      <c r="L53" s="48">
        <v>179254.68000000002</v>
      </c>
      <c r="M53" s="48">
        <v>176738.84</v>
      </c>
      <c r="N53" s="48">
        <v>185756.13999999998</v>
      </c>
      <c r="O53" s="48"/>
      <c r="P53" s="48"/>
      <c r="Q53" s="48"/>
      <c r="R53"/>
      <c r="S53"/>
    </row>
    <row r="54" spans="4:19" ht="15" x14ac:dyDescent="0.25">
      <c r="E54" s="4" t="s">
        <v>63</v>
      </c>
      <c r="F54" s="48">
        <v>14530.98</v>
      </c>
      <c r="G54" s="48">
        <v>22273.690000000002</v>
      </c>
      <c r="H54" s="48">
        <v>22681.75</v>
      </c>
      <c r="I54" s="48">
        <v>23432.489999999998</v>
      </c>
      <c r="J54" s="48">
        <v>18720.72</v>
      </c>
      <c r="K54" s="48">
        <v>27213.52</v>
      </c>
      <c r="L54" s="48">
        <v>17171.250000000004</v>
      </c>
      <c r="M54" s="48">
        <v>24086.03</v>
      </c>
      <c r="N54" s="48">
        <v>26440.81</v>
      </c>
      <c r="O54" s="48"/>
      <c r="P54" s="48"/>
      <c r="Q54" s="48"/>
      <c r="R54"/>
      <c r="S54"/>
    </row>
    <row r="55" spans="4:19" ht="15" x14ac:dyDescent="0.25">
      <c r="E55" s="4" t="s">
        <v>130</v>
      </c>
      <c r="F55" s="48">
        <v>41657.69</v>
      </c>
      <c r="G55" s="48">
        <v>45549.82</v>
      </c>
      <c r="H55" s="48">
        <v>49722.080000000002</v>
      </c>
      <c r="I55" s="48">
        <v>57527.519999999997</v>
      </c>
      <c r="J55" s="48">
        <v>63337.84</v>
      </c>
      <c r="K55" s="48">
        <v>69763.72</v>
      </c>
      <c r="L55" s="48">
        <v>70105.100000000006</v>
      </c>
      <c r="M55" s="48">
        <v>68501.649999999994</v>
      </c>
      <c r="N55" s="48">
        <v>72750.05</v>
      </c>
      <c r="O55" s="48"/>
      <c r="P55" s="48"/>
      <c r="Q55" s="48"/>
      <c r="R55"/>
      <c r="S55"/>
    </row>
    <row r="56" spans="4:19" ht="15" x14ac:dyDescent="0.25">
      <c r="D56" s="52" t="s">
        <v>131</v>
      </c>
      <c r="E56" s="52"/>
      <c r="F56" s="52">
        <v>832396.24</v>
      </c>
      <c r="G56" s="52">
        <v>884399.09</v>
      </c>
      <c r="H56" s="52">
        <v>1066005.2000000002</v>
      </c>
      <c r="I56" s="52">
        <v>1138675.8299999998</v>
      </c>
      <c r="J56" s="52">
        <v>1268585.9900000002</v>
      </c>
      <c r="K56" s="52">
        <v>1421134.66</v>
      </c>
      <c r="L56" s="52">
        <v>1218158.69</v>
      </c>
      <c r="M56" s="52">
        <v>1343193.84</v>
      </c>
      <c r="N56" s="52">
        <v>1417801.0100000002</v>
      </c>
      <c r="O56" s="52"/>
      <c r="P56" s="52"/>
      <c r="Q56" s="52"/>
      <c r="R56"/>
      <c r="S56"/>
    </row>
    <row r="57" spans="4:19" ht="15" x14ac:dyDescent="0.25"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</row>
    <row r="58" spans="4:19" ht="15" x14ac:dyDescent="0.25"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4:19" ht="15" x14ac:dyDescent="0.25">
      <c r="D59"/>
      <c r="E59"/>
      <c r="F59"/>
      <c r="G59"/>
      <c r="H59"/>
      <c r="I59"/>
      <c r="J59"/>
      <c r="K59"/>
      <c r="L59"/>
      <c r="M59"/>
      <c r="N59" s="7"/>
      <c r="O59" s="7"/>
      <c r="P59" s="7"/>
      <c r="Q59" s="7"/>
      <c r="R59" s="55"/>
    </row>
    <row r="60" spans="4:19" ht="15.75" x14ac:dyDescent="0.25">
      <c r="D60" s="37" t="s">
        <v>113</v>
      </c>
      <c r="E60" s="37" t="s">
        <v>45</v>
      </c>
      <c r="F60" s="56" t="s">
        <v>142</v>
      </c>
      <c r="N60"/>
      <c r="O60"/>
      <c r="P60"/>
      <c r="Q60"/>
      <c r="R60"/>
      <c r="S60"/>
    </row>
    <row r="61" spans="4:19" ht="15" x14ac:dyDescent="0.25">
      <c r="D61" s="57" t="s">
        <v>120</v>
      </c>
      <c r="E61" s="57" t="s">
        <v>40</v>
      </c>
      <c r="F61" s="57" t="s">
        <v>143</v>
      </c>
      <c r="G61" s="57" t="s">
        <v>144</v>
      </c>
      <c r="H61" s="57" t="s">
        <v>145</v>
      </c>
      <c r="I61" s="57" t="s">
        <v>146</v>
      </c>
      <c r="J61" s="57" t="s">
        <v>147</v>
      </c>
      <c r="K61" s="57" t="s">
        <v>148</v>
      </c>
      <c r="L61" s="57" t="s">
        <v>149</v>
      </c>
      <c r="M61" s="57" t="s">
        <v>150</v>
      </c>
      <c r="N61" s="57" t="s">
        <v>151</v>
      </c>
      <c r="O61" s="57" t="s">
        <v>152</v>
      </c>
      <c r="P61" s="58" t="s">
        <v>153</v>
      </c>
      <c r="Q61" s="59" t="s">
        <v>154</v>
      </c>
      <c r="R61"/>
      <c r="S61"/>
    </row>
    <row r="62" spans="4:19" ht="15" x14ac:dyDescent="0.25">
      <c r="D62" s="4" t="s">
        <v>97</v>
      </c>
      <c r="E62" s="4" t="s">
        <v>46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/>
      <c r="S62"/>
    </row>
    <row r="63" spans="4:19" ht="15" x14ac:dyDescent="0.25">
      <c r="E63" s="4" t="s">
        <v>47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/>
      <c r="S63"/>
    </row>
    <row r="64" spans="4:19" ht="15" x14ac:dyDescent="0.25">
      <c r="E64" s="4" t="s">
        <v>49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/>
      <c r="S64"/>
    </row>
    <row r="65" spans="4:19" ht="15" x14ac:dyDescent="0.25">
      <c r="E65" s="4" t="s">
        <v>50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/>
      <c r="S65"/>
    </row>
    <row r="66" spans="4:19" ht="15" x14ac:dyDescent="0.25">
      <c r="E66" s="4" t="s">
        <v>51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/>
      <c r="S66"/>
    </row>
    <row r="67" spans="4:19" ht="15" x14ac:dyDescent="0.25">
      <c r="E67" s="4" t="s">
        <v>52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/>
      <c r="S67"/>
    </row>
    <row r="68" spans="4:19" ht="15" x14ac:dyDescent="0.25">
      <c r="E68" s="4" t="s">
        <v>53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/>
      <c r="S68"/>
    </row>
    <row r="69" spans="4:19" ht="15" x14ac:dyDescent="0.25">
      <c r="E69" s="4" t="s">
        <v>54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/>
      <c r="S69"/>
    </row>
    <row r="70" spans="4:19" ht="15" x14ac:dyDescent="0.25">
      <c r="E70" s="4" t="s">
        <v>55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/>
      <c r="S70"/>
    </row>
    <row r="71" spans="4:19" ht="15" x14ac:dyDescent="0.25">
      <c r="E71" s="4" t="s">
        <v>56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/>
      <c r="S71"/>
    </row>
    <row r="72" spans="4:19" ht="15" x14ac:dyDescent="0.25">
      <c r="E72" s="4" t="s">
        <v>58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/>
      <c r="S72"/>
    </row>
    <row r="73" spans="4:19" ht="15" x14ac:dyDescent="0.25">
      <c r="E73" s="4" t="s">
        <v>59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/>
      <c r="S73"/>
    </row>
    <row r="74" spans="4:19" ht="15" x14ac:dyDescent="0.25">
      <c r="E74" s="4" t="s">
        <v>60</v>
      </c>
      <c r="F74" s="48">
        <v>0</v>
      </c>
      <c r="G74" s="48">
        <v>0</v>
      </c>
      <c r="H74" s="48">
        <v>0</v>
      </c>
      <c r="I74" s="48">
        <v>0</v>
      </c>
      <c r="J74" s="48">
        <v>240</v>
      </c>
      <c r="K74" s="48">
        <v>840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/>
      <c r="S74"/>
    </row>
    <row r="75" spans="4:19" ht="15" x14ac:dyDescent="0.25">
      <c r="E75" s="4" t="s">
        <v>61</v>
      </c>
      <c r="F75" s="48">
        <v>0</v>
      </c>
      <c r="G75" s="48">
        <v>0</v>
      </c>
      <c r="H75" s="48">
        <v>180</v>
      </c>
      <c r="I75" s="48">
        <v>90</v>
      </c>
      <c r="J75" s="48">
        <v>90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/>
      <c r="S75"/>
    </row>
    <row r="76" spans="4:19" ht="15" x14ac:dyDescent="0.25">
      <c r="E76" s="4" t="s">
        <v>62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/>
      <c r="S76"/>
    </row>
    <row r="77" spans="4:19" ht="15" x14ac:dyDescent="0.25">
      <c r="E77" s="4" t="s">
        <v>63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/>
      <c r="S77"/>
    </row>
    <row r="78" spans="4:19" ht="15" x14ac:dyDescent="0.25">
      <c r="E78" s="4" t="s">
        <v>130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/>
      <c r="S78"/>
    </row>
    <row r="79" spans="4:19" ht="15" x14ac:dyDescent="0.25">
      <c r="D79" s="52" t="s">
        <v>131</v>
      </c>
      <c r="E79" s="52"/>
      <c r="F79" s="52">
        <v>0</v>
      </c>
      <c r="G79" s="52">
        <v>0</v>
      </c>
      <c r="H79" s="52">
        <v>180</v>
      </c>
      <c r="I79" s="52">
        <v>90</v>
      </c>
      <c r="J79" s="52">
        <v>330</v>
      </c>
      <c r="K79" s="52">
        <v>840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/>
      <c r="S79"/>
    </row>
    <row r="80" spans="4:19" ht="15" x14ac:dyDescent="0.25">
      <c r="D80"/>
      <c r="E80"/>
      <c r="F80"/>
      <c r="G80"/>
      <c r="H80"/>
      <c r="I80"/>
      <c r="J80"/>
      <c r="K80"/>
      <c r="L80"/>
      <c r="M80"/>
      <c r="N80" s="7"/>
      <c r="O80" s="7"/>
      <c r="P80" s="7"/>
      <c r="Q80" s="7"/>
      <c r="R80" s="55"/>
    </row>
    <row r="81" spans="2:22" ht="15.75" x14ac:dyDescent="0.25">
      <c r="D81"/>
      <c r="E81"/>
      <c r="F81"/>
      <c r="G81"/>
      <c r="H81"/>
      <c r="I81"/>
      <c r="J81"/>
      <c r="K81"/>
      <c r="L81"/>
      <c r="M81"/>
      <c r="N81" s="42" t="s">
        <v>155</v>
      </c>
    </row>
    <row r="82" spans="2:22" ht="15" x14ac:dyDescent="0.25">
      <c r="D82"/>
      <c r="E82"/>
      <c r="F82"/>
      <c r="G82"/>
      <c r="H82"/>
      <c r="I82"/>
      <c r="J82"/>
      <c r="K82"/>
      <c r="L82"/>
      <c r="M82"/>
      <c r="N82" s="44"/>
      <c r="O82" s="44"/>
      <c r="P82" s="44"/>
      <c r="Q82" s="44"/>
      <c r="R82" s="45" t="s">
        <v>156</v>
      </c>
      <c r="S82" s="46" t="s">
        <v>156</v>
      </c>
      <c r="T82" s="46" t="s">
        <v>156</v>
      </c>
      <c r="V82" s="60" t="s">
        <v>157</v>
      </c>
    </row>
    <row r="83" spans="2:22" ht="15.75" x14ac:dyDescent="0.25">
      <c r="D83" s="37" t="s">
        <v>158</v>
      </c>
      <c r="E83" s="37"/>
      <c r="F83" s="56"/>
      <c r="N83" s="5"/>
      <c r="O83" s="5"/>
      <c r="P83" s="5"/>
      <c r="Q83" s="5"/>
      <c r="R83" s="45" t="s">
        <v>118</v>
      </c>
      <c r="S83" s="46" t="s">
        <v>119</v>
      </c>
      <c r="T83" s="46" t="s">
        <v>119</v>
      </c>
      <c r="V83" s="226" t="s">
        <v>159</v>
      </c>
    </row>
    <row r="84" spans="2:22" x14ac:dyDescent="0.2">
      <c r="D84" s="57" t="s">
        <v>120</v>
      </c>
      <c r="E84" s="57" t="s">
        <v>40</v>
      </c>
      <c r="F84" s="5" t="s">
        <v>98</v>
      </c>
      <c r="G84" s="5" t="s">
        <v>99</v>
      </c>
      <c r="H84" s="5" t="s">
        <v>100</v>
      </c>
      <c r="I84" s="5" t="s">
        <v>101</v>
      </c>
      <c r="J84" s="5" t="s">
        <v>102</v>
      </c>
      <c r="K84" s="5" t="s">
        <v>103</v>
      </c>
      <c r="L84" s="5" t="s">
        <v>104</v>
      </c>
      <c r="M84" s="5" t="s">
        <v>105</v>
      </c>
      <c r="N84" s="5" t="s">
        <v>106</v>
      </c>
      <c r="O84" s="5" t="s">
        <v>107</v>
      </c>
      <c r="P84" s="5" t="s">
        <v>108</v>
      </c>
      <c r="Q84" s="5" t="s">
        <v>109</v>
      </c>
      <c r="R84" s="45" t="s">
        <v>127</v>
      </c>
      <c r="S84" s="46" t="s">
        <v>10</v>
      </c>
      <c r="T84" s="46" t="s">
        <v>128</v>
      </c>
      <c r="V84" s="226"/>
    </row>
    <row r="85" spans="2:22" x14ac:dyDescent="0.2">
      <c r="B85" s="33" t="s">
        <v>46</v>
      </c>
      <c r="C85" s="33" t="s">
        <v>6</v>
      </c>
      <c r="D85" s="4" t="s">
        <v>97</v>
      </c>
      <c r="E85" s="4" t="s">
        <v>46</v>
      </c>
      <c r="F85" s="48">
        <v>51637.64</v>
      </c>
      <c r="G85" s="48">
        <v>58072.69</v>
      </c>
      <c r="H85" s="48">
        <v>59569.249999999993</v>
      </c>
      <c r="I85" s="48">
        <v>75530.429999999993</v>
      </c>
      <c r="J85" s="48">
        <v>87665.51999999999</v>
      </c>
      <c r="K85" s="48">
        <v>99627.24</v>
      </c>
      <c r="L85" s="48">
        <v>70080.639999999999</v>
      </c>
      <c r="M85" s="48">
        <v>83739.459999999992</v>
      </c>
      <c r="N85" s="48">
        <v>101512.96000000001</v>
      </c>
      <c r="O85" s="49">
        <v>113463.03893342527</v>
      </c>
      <c r="P85" s="49">
        <v>113463.03893342527</v>
      </c>
      <c r="Q85" s="49">
        <v>113463.03893342527</v>
      </c>
      <c r="R85" s="50">
        <v>1028000</v>
      </c>
      <c r="S85" s="51">
        <v>1293000</v>
      </c>
      <c r="T85" s="51">
        <v>107750</v>
      </c>
      <c r="V85" s="7">
        <v>-265000</v>
      </c>
    </row>
    <row r="86" spans="2:22" x14ac:dyDescent="0.2">
      <c r="B86" s="33" t="s">
        <v>47</v>
      </c>
      <c r="C86" s="33" t="s">
        <v>6</v>
      </c>
      <c r="E86" s="4" t="s">
        <v>47</v>
      </c>
      <c r="F86" s="48">
        <v>106654.97</v>
      </c>
      <c r="G86" s="48">
        <v>114229.05</v>
      </c>
      <c r="H86" s="48">
        <v>123372.09</v>
      </c>
      <c r="I86" s="48">
        <v>151086.37</v>
      </c>
      <c r="J86" s="48">
        <v>158926.56999999998</v>
      </c>
      <c r="K86" s="48">
        <v>176494.55000000002</v>
      </c>
      <c r="L86" s="48">
        <v>126617.73999999998</v>
      </c>
      <c r="M86" s="48">
        <v>174052.68</v>
      </c>
      <c r="N86" s="48">
        <v>196783.86</v>
      </c>
      <c r="O86" s="49">
        <v>219949.20420653388</v>
      </c>
      <c r="P86" s="49">
        <v>219949.20420653388</v>
      </c>
      <c r="Q86" s="49">
        <v>219949.20420653388</v>
      </c>
      <c r="R86" s="50">
        <v>1988000</v>
      </c>
      <c r="S86" s="51">
        <v>2091000</v>
      </c>
      <c r="T86" s="51">
        <v>174250</v>
      </c>
      <c r="V86" s="7">
        <v>-103000</v>
      </c>
    </row>
    <row r="87" spans="2:22" x14ac:dyDescent="0.2">
      <c r="B87" s="33" t="s">
        <v>49</v>
      </c>
      <c r="C87" s="33" t="s">
        <v>6</v>
      </c>
      <c r="E87" s="4" t="s">
        <v>49</v>
      </c>
      <c r="F87" s="48">
        <v>16056.26</v>
      </c>
      <c r="G87" s="48">
        <v>15940.09</v>
      </c>
      <c r="H87" s="48">
        <v>20661.36</v>
      </c>
      <c r="I87" s="48">
        <v>22433.24</v>
      </c>
      <c r="J87" s="48">
        <v>33635.51</v>
      </c>
      <c r="K87" s="48">
        <v>24709.25</v>
      </c>
      <c r="L87" s="48">
        <v>30719.58</v>
      </c>
      <c r="M87" s="48">
        <v>27854.230000000003</v>
      </c>
      <c r="N87" s="48">
        <v>27574.579999999998</v>
      </c>
      <c r="O87" s="49">
        <v>30820.652300089067</v>
      </c>
      <c r="P87" s="49">
        <v>30820.652300089067</v>
      </c>
      <c r="Q87" s="49">
        <v>30820.652300089067</v>
      </c>
      <c r="R87" s="50">
        <v>312000</v>
      </c>
      <c r="S87" s="51">
        <v>340000</v>
      </c>
      <c r="T87" s="51">
        <v>28333.333333333332</v>
      </c>
      <c r="V87" s="7">
        <v>-28000</v>
      </c>
    </row>
    <row r="88" spans="2:22" x14ac:dyDescent="0.2">
      <c r="B88" s="33" t="s">
        <v>50</v>
      </c>
      <c r="C88" s="33" t="s">
        <v>6</v>
      </c>
      <c r="E88" s="4" t="s">
        <v>50</v>
      </c>
      <c r="F88" s="48">
        <v>43767.65</v>
      </c>
      <c r="G88" s="48">
        <v>53598.83</v>
      </c>
      <c r="H88" s="48">
        <v>57184.99</v>
      </c>
      <c r="I88" s="48">
        <v>60507.38</v>
      </c>
      <c r="J88" s="48">
        <v>70433.16</v>
      </c>
      <c r="K88" s="48">
        <v>73729.86</v>
      </c>
      <c r="L88" s="48">
        <v>75703.51999999999</v>
      </c>
      <c r="M88" s="48">
        <v>80432.899999999994</v>
      </c>
      <c r="N88" s="48">
        <v>79447.67</v>
      </c>
      <c r="O88" s="49">
        <v>88800.228802114754</v>
      </c>
      <c r="P88" s="49">
        <v>88800.228802114754</v>
      </c>
      <c r="Q88" s="49">
        <v>88800.228802114754</v>
      </c>
      <c r="R88" s="50">
        <v>861000</v>
      </c>
      <c r="S88" s="51">
        <v>936000</v>
      </c>
      <c r="T88" s="51">
        <v>78000</v>
      </c>
      <c r="V88" s="7">
        <v>-75000</v>
      </c>
    </row>
    <row r="89" spans="2:22" x14ac:dyDescent="0.2">
      <c r="B89" s="33" t="s">
        <v>51</v>
      </c>
      <c r="C89" s="33" t="s">
        <v>6</v>
      </c>
      <c r="E89" s="4" t="s">
        <v>51</v>
      </c>
      <c r="F89" s="48">
        <v>21304.17</v>
      </c>
      <c r="G89" s="48">
        <v>21395.22</v>
      </c>
      <c r="H89" s="48">
        <v>31905.33</v>
      </c>
      <c r="I89" s="48">
        <v>30988.829999999998</v>
      </c>
      <c r="J89" s="48">
        <v>27783.77</v>
      </c>
      <c r="K89" s="48">
        <v>22824.22</v>
      </c>
      <c r="L89" s="48">
        <v>19042.18</v>
      </c>
      <c r="M89" s="48">
        <v>27245.96</v>
      </c>
      <c r="N89" s="48">
        <v>28623.05</v>
      </c>
      <c r="O89" s="49">
        <v>31992.547912536273</v>
      </c>
      <c r="P89" s="49">
        <v>31992.547912536273</v>
      </c>
      <c r="Q89" s="49">
        <v>31992.547912536273</v>
      </c>
      <c r="R89" s="50">
        <v>327000</v>
      </c>
      <c r="S89" s="51">
        <v>327000</v>
      </c>
      <c r="T89" s="51">
        <v>27250</v>
      </c>
      <c r="V89" s="7">
        <v>0</v>
      </c>
    </row>
    <row r="90" spans="2:22" x14ac:dyDescent="0.2">
      <c r="B90" s="33" t="s">
        <v>52</v>
      </c>
      <c r="C90" s="33" t="s">
        <v>6</v>
      </c>
      <c r="E90" s="4" t="s">
        <v>52</v>
      </c>
      <c r="F90" s="48">
        <v>47759.990000000005</v>
      </c>
      <c r="G90" s="48">
        <v>39879.879999999997</v>
      </c>
      <c r="H90" s="48">
        <v>45136.959999999999</v>
      </c>
      <c r="I90" s="48">
        <v>63760.87</v>
      </c>
      <c r="J90" s="48">
        <v>65151.700000000004</v>
      </c>
      <c r="K90" s="48">
        <v>60728</v>
      </c>
      <c r="L90" s="48">
        <v>80646.930000000008</v>
      </c>
      <c r="M90" s="48">
        <v>68208.84</v>
      </c>
      <c r="N90" s="48">
        <v>67674.710000000006</v>
      </c>
      <c r="O90" s="49">
        <v>75641.359049507228</v>
      </c>
      <c r="P90" s="49">
        <v>75641.359049507228</v>
      </c>
      <c r="Q90" s="49">
        <v>75641.359049507228</v>
      </c>
      <c r="R90" s="50">
        <v>766000</v>
      </c>
      <c r="S90" s="51">
        <v>818000</v>
      </c>
      <c r="T90" s="51">
        <v>68166.666666666672</v>
      </c>
      <c r="V90" s="7">
        <v>-52000</v>
      </c>
    </row>
    <row r="91" spans="2:22" x14ac:dyDescent="0.2">
      <c r="B91" s="33" t="s">
        <v>53</v>
      </c>
      <c r="C91" s="33" t="s">
        <v>6</v>
      </c>
      <c r="E91" s="4" t="s">
        <v>53</v>
      </c>
      <c r="F91" s="48">
        <v>74571.210000000006</v>
      </c>
      <c r="G91" s="48">
        <v>69146.040000000008</v>
      </c>
      <c r="H91" s="48">
        <v>83744.539999999994</v>
      </c>
      <c r="I91" s="48">
        <v>82582.430000000008</v>
      </c>
      <c r="J91" s="48">
        <v>105150.56</v>
      </c>
      <c r="K91" s="48">
        <v>116788.12999999999</v>
      </c>
      <c r="L91" s="48">
        <v>96473.110000000015</v>
      </c>
      <c r="M91" s="48">
        <v>117096.92</v>
      </c>
      <c r="N91" s="48">
        <v>122368.98999999999</v>
      </c>
      <c r="O91" s="49">
        <v>136774.2352958078</v>
      </c>
      <c r="P91" s="49">
        <v>136774.2352958078</v>
      </c>
      <c r="Q91" s="49">
        <v>136774.2352958078</v>
      </c>
      <c r="R91" s="50">
        <v>1278000</v>
      </c>
      <c r="S91" s="51">
        <v>1754000</v>
      </c>
      <c r="T91" s="51">
        <v>146166.66666666666</v>
      </c>
      <c r="V91" s="7">
        <v>-476000</v>
      </c>
    </row>
    <row r="92" spans="2:22" x14ac:dyDescent="0.2">
      <c r="B92" s="33" t="s">
        <v>54</v>
      </c>
      <c r="C92" s="33" t="s">
        <v>6</v>
      </c>
      <c r="E92" s="4" t="s">
        <v>54</v>
      </c>
      <c r="F92" s="48">
        <v>6843.84</v>
      </c>
      <c r="G92" s="48">
        <v>6706.4599999999991</v>
      </c>
      <c r="H92" s="48">
        <v>11326.4</v>
      </c>
      <c r="I92" s="48">
        <v>10967.93</v>
      </c>
      <c r="J92" s="48">
        <v>16533.970000000005</v>
      </c>
      <c r="K92" s="48">
        <v>28728.440000000002</v>
      </c>
      <c r="L92" s="48">
        <v>18093.560000000001</v>
      </c>
      <c r="M92" s="48">
        <v>16526.939999999999</v>
      </c>
      <c r="N92" s="48">
        <v>12750.98</v>
      </c>
      <c r="O92" s="49">
        <v>14252.022009596873</v>
      </c>
      <c r="P92" s="49">
        <v>14252.022009596873</v>
      </c>
      <c r="Q92" s="49">
        <v>14252.022009596873</v>
      </c>
      <c r="R92" s="50">
        <v>171000</v>
      </c>
      <c r="S92" s="51">
        <v>221000</v>
      </c>
      <c r="T92" s="51">
        <v>18416.666666666668</v>
      </c>
      <c r="V92" s="7">
        <v>-50000</v>
      </c>
    </row>
    <row r="93" spans="2:22" x14ac:dyDescent="0.2">
      <c r="B93" s="33" t="s">
        <v>55</v>
      </c>
      <c r="C93" s="33" t="s">
        <v>6</v>
      </c>
      <c r="E93" s="4" t="s">
        <v>55</v>
      </c>
      <c r="F93" s="48">
        <v>54397.380000000005</v>
      </c>
      <c r="G93" s="48">
        <v>54492.17</v>
      </c>
      <c r="H93" s="48">
        <v>66583.009999999995</v>
      </c>
      <c r="I93" s="48">
        <v>62424.990000000005</v>
      </c>
      <c r="J93" s="48">
        <v>70486.180000000008</v>
      </c>
      <c r="K93" s="48">
        <v>89025.75</v>
      </c>
      <c r="L93" s="48">
        <v>68200.34</v>
      </c>
      <c r="M93" s="48">
        <v>70682.78</v>
      </c>
      <c r="N93" s="48">
        <v>94108.66</v>
      </c>
      <c r="O93" s="49">
        <v>105187.10668620521</v>
      </c>
      <c r="P93" s="49">
        <v>105187.10668620521</v>
      </c>
      <c r="Q93" s="49">
        <v>105187.10668620521</v>
      </c>
      <c r="R93" s="50">
        <v>946000</v>
      </c>
      <c r="S93" s="51">
        <v>644000</v>
      </c>
      <c r="T93" s="51">
        <v>53666.666666666664</v>
      </c>
      <c r="V93" s="7">
        <v>302000</v>
      </c>
    </row>
    <row r="94" spans="2:22" x14ac:dyDescent="0.2">
      <c r="B94" s="33" t="s">
        <v>56</v>
      </c>
      <c r="C94" s="33" t="s">
        <v>6</v>
      </c>
      <c r="E94" s="4" t="s">
        <v>56</v>
      </c>
      <c r="F94" s="48">
        <v>55595.409999999996</v>
      </c>
      <c r="G94" s="48">
        <v>83755.759999999995</v>
      </c>
      <c r="H94" s="48">
        <v>95052.700000000012</v>
      </c>
      <c r="I94" s="48">
        <v>92917.48</v>
      </c>
      <c r="J94" s="48">
        <v>103307.8</v>
      </c>
      <c r="K94" s="48">
        <v>124722.56000000001</v>
      </c>
      <c r="L94" s="48">
        <v>109034.49999999999</v>
      </c>
      <c r="M94" s="48">
        <v>114675.17</v>
      </c>
      <c r="N94" s="48">
        <v>124767.76000000001</v>
      </c>
      <c r="O94" s="49">
        <v>139455.38786886187</v>
      </c>
      <c r="P94" s="49">
        <v>139455.38786886187</v>
      </c>
      <c r="Q94" s="49">
        <v>139455.38786886187</v>
      </c>
      <c r="R94" s="50">
        <v>1322000</v>
      </c>
      <c r="S94" s="51">
        <v>2388000</v>
      </c>
      <c r="T94" s="51">
        <v>199000</v>
      </c>
      <c r="V94" s="7">
        <v>-1066000</v>
      </c>
    </row>
    <row r="95" spans="2:22" x14ac:dyDescent="0.2">
      <c r="B95" s="33" t="s">
        <v>58</v>
      </c>
      <c r="C95" s="33" t="s">
        <v>6</v>
      </c>
      <c r="E95" s="4" t="s">
        <v>58</v>
      </c>
      <c r="F95" s="48">
        <v>54900.160000000003</v>
      </c>
      <c r="G95" s="48">
        <v>57092.02</v>
      </c>
      <c r="H95" s="48">
        <v>81911.840000000011</v>
      </c>
      <c r="I95" s="48">
        <v>75384.829999999987</v>
      </c>
      <c r="J95" s="48">
        <v>67781.39</v>
      </c>
      <c r="K95" s="48">
        <v>89712.11</v>
      </c>
      <c r="L95" s="48">
        <v>86728.19</v>
      </c>
      <c r="M95" s="48">
        <v>100275.51000000001</v>
      </c>
      <c r="N95" s="48">
        <v>89773.25</v>
      </c>
      <c r="O95" s="49">
        <v>100341.33336206646</v>
      </c>
      <c r="P95" s="49">
        <v>100341.33336206646</v>
      </c>
      <c r="Q95" s="49">
        <v>100341.33336206646</v>
      </c>
      <c r="R95" s="50">
        <v>1005000</v>
      </c>
      <c r="S95" s="51">
        <v>1252000</v>
      </c>
      <c r="T95" s="51">
        <v>104333.33333333333</v>
      </c>
      <c r="V95" s="7">
        <v>-247000</v>
      </c>
    </row>
    <row r="96" spans="2:22" x14ac:dyDescent="0.2">
      <c r="B96" s="33" t="s">
        <v>59</v>
      </c>
      <c r="C96" s="33" t="s">
        <v>6</v>
      </c>
      <c r="E96" s="4" t="s">
        <v>59</v>
      </c>
      <c r="F96" s="48">
        <v>116357.72</v>
      </c>
      <c r="G96" s="48">
        <v>102590.2</v>
      </c>
      <c r="H96" s="48">
        <v>121640.04</v>
      </c>
      <c r="I96" s="48">
        <v>141314.83000000002</v>
      </c>
      <c r="J96" s="48">
        <v>157634.32999999999</v>
      </c>
      <c r="K96" s="48">
        <v>175479.1</v>
      </c>
      <c r="L96" s="48">
        <v>132552.59</v>
      </c>
      <c r="M96" s="48">
        <v>160477.25</v>
      </c>
      <c r="N96" s="48">
        <v>158796.89000000001</v>
      </c>
      <c r="O96" s="49">
        <v>177490.41809614113</v>
      </c>
      <c r="P96" s="49">
        <v>177490.41809614113</v>
      </c>
      <c r="Q96" s="49">
        <v>177490.41809614113</v>
      </c>
      <c r="R96" s="50">
        <v>1799000</v>
      </c>
      <c r="S96" s="51">
        <v>2208000</v>
      </c>
      <c r="T96" s="51">
        <v>184000</v>
      </c>
      <c r="V96" s="7">
        <v>-409000</v>
      </c>
    </row>
    <row r="97" spans="2:22" x14ac:dyDescent="0.2">
      <c r="B97" s="33" t="s">
        <v>60</v>
      </c>
      <c r="C97" s="33" t="s">
        <v>6</v>
      </c>
      <c r="E97" s="4" t="s">
        <v>60</v>
      </c>
      <c r="F97" s="48">
        <v>6826.25</v>
      </c>
      <c r="G97" s="48">
        <v>5425.2100000000009</v>
      </c>
      <c r="H97" s="48">
        <v>11587.99</v>
      </c>
      <c r="I97" s="48">
        <v>11762.7</v>
      </c>
      <c r="J97" s="48">
        <v>11809.4</v>
      </c>
      <c r="K97" s="48">
        <v>13443.08</v>
      </c>
      <c r="L97" s="48">
        <v>12433.189999999999</v>
      </c>
      <c r="M97" s="48">
        <v>9186.77</v>
      </c>
      <c r="N97" s="48">
        <v>9276.36</v>
      </c>
      <c r="O97" s="49">
        <v>10368.370657701924</v>
      </c>
      <c r="P97" s="49">
        <v>10368.370657701924</v>
      </c>
      <c r="Q97" s="49">
        <v>10368.370657701924</v>
      </c>
      <c r="R97" s="50">
        <v>123000</v>
      </c>
      <c r="S97" s="51">
        <v>168000</v>
      </c>
      <c r="T97" s="51">
        <v>14000</v>
      </c>
      <c r="V97" s="7">
        <v>-45000</v>
      </c>
    </row>
    <row r="98" spans="2:22" x14ac:dyDescent="0.2">
      <c r="B98" s="33" t="s">
        <v>61</v>
      </c>
      <c r="C98" s="33" t="s">
        <v>6</v>
      </c>
      <c r="E98" s="4" t="s">
        <v>61</v>
      </c>
      <c r="F98" s="48">
        <v>16288.75</v>
      </c>
      <c r="G98" s="48">
        <v>19369.620000000003</v>
      </c>
      <c r="H98" s="48">
        <v>28310.84</v>
      </c>
      <c r="I98" s="48">
        <v>18681.77</v>
      </c>
      <c r="J98" s="48">
        <v>24653.56</v>
      </c>
      <c r="K98" s="48">
        <v>20069.39</v>
      </c>
      <c r="L98" s="48">
        <v>25301.589999999997</v>
      </c>
      <c r="M98" s="48">
        <v>23411.91</v>
      </c>
      <c r="N98" s="48">
        <v>19394.29</v>
      </c>
      <c r="O98" s="49">
        <v>21677.380714306237</v>
      </c>
      <c r="P98" s="49">
        <v>21677.380714306237</v>
      </c>
      <c r="Q98" s="49">
        <v>21677.380714306237</v>
      </c>
      <c r="R98" s="50">
        <v>261000</v>
      </c>
      <c r="S98" s="51">
        <v>223000</v>
      </c>
      <c r="T98" s="51">
        <v>18583.333333333332</v>
      </c>
      <c r="V98" s="7">
        <v>38000</v>
      </c>
    </row>
    <row r="99" spans="2:22" x14ac:dyDescent="0.2">
      <c r="B99" s="33" t="s">
        <v>62</v>
      </c>
      <c r="C99" s="33" t="s">
        <v>6</v>
      </c>
      <c r="E99" s="4" t="s">
        <v>62</v>
      </c>
      <c r="F99" s="48">
        <v>103246.16999999998</v>
      </c>
      <c r="G99" s="48">
        <v>114882.34</v>
      </c>
      <c r="H99" s="48">
        <v>155794.02999999997</v>
      </c>
      <c r="I99" s="48">
        <v>157461.74</v>
      </c>
      <c r="J99" s="48">
        <v>185904.00999999998</v>
      </c>
      <c r="K99" s="48">
        <v>208915.74</v>
      </c>
      <c r="L99" s="48">
        <v>179254.68000000002</v>
      </c>
      <c r="M99" s="48">
        <v>176738.84</v>
      </c>
      <c r="N99" s="48">
        <v>185756.13999999998</v>
      </c>
      <c r="O99" s="49">
        <v>207623.30391058241</v>
      </c>
      <c r="P99" s="49">
        <v>207623.30391058241</v>
      </c>
      <c r="Q99" s="49">
        <v>207623.30391058241</v>
      </c>
      <c r="R99" s="50">
        <v>2091000</v>
      </c>
      <c r="S99" s="51">
        <v>2377000</v>
      </c>
      <c r="T99" s="51">
        <v>198083.33333333334</v>
      </c>
      <c r="V99" s="7">
        <v>-286000</v>
      </c>
    </row>
    <row r="100" spans="2:22" x14ac:dyDescent="0.2">
      <c r="B100" s="33" t="s">
        <v>63</v>
      </c>
      <c r="C100" s="33" t="s">
        <v>6</v>
      </c>
      <c r="E100" s="4" t="s">
        <v>63</v>
      </c>
      <c r="F100" s="48">
        <v>14530.98</v>
      </c>
      <c r="G100" s="48">
        <v>22273.690000000002</v>
      </c>
      <c r="H100" s="48">
        <v>22681.75</v>
      </c>
      <c r="I100" s="48">
        <v>23432.489999999998</v>
      </c>
      <c r="J100" s="48">
        <v>18720.72</v>
      </c>
      <c r="K100" s="48">
        <v>27213.52</v>
      </c>
      <c r="L100" s="48">
        <v>17171.250000000004</v>
      </c>
      <c r="M100" s="48">
        <v>24086.03</v>
      </c>
      <c r="N100" s="48">
        <v>26440.81</v>
      </c>
      <c r="O100" s="49">
        <v>29553.41519409246</v>
      </c>
      <c r="P100" s="49">
        <v>29553.41519409246</v>
      </c>
      <c r="Q100" s="49">
        <v>29553.41519409246</v>
      </c>
      <c r="R100" s="50">
        <v>285000</v>
      </c>
      <c r="S100" s="51">
        <v>450000</v>
      </c>
      <c r="T100" s="51">
        <v>37500</v>
      </c>
      <c r="V100" s="7">
        <v>-165000</v>
      </c>
    </row>
    <row r="101" spans="2:22" x14ac:dyDescent="0.2">
      <c r="B101" s="33" t="s">
        <v>25</v>
      </c>
      <c r="C101" s="33" t="s">
        <v>6</v>
      </c>
      <c r="E101" s="4" t="s">
        <v>130</v>
      </c>
      <c r="F101" s="48">
        <v>41657.69</v>
      </c>
      <c r="G101" s="48">
        <v>45549.82</v>
      </c>
      <c r="H101" s="48">
        <v>49722.080000000002</v>
      </c>
      <c r="I101" s="48">
        <v>57527.519999999997</v>
      </c>
      <c r="J101" s="48">
        <v>63337.84</v>
      </c>
      <c r="K101" s="48">
        <v>69763.72</v>
      </c>
      <c r="L101" s="48">
        <v>70105.100000000006</v>
      </c>
      <c r="M101" s="48">
        <v>68501.649999999994</v>
      </c>
      <c r="N101" s="48">
        <v>72750.05</v>
      </c>
      <c r="O101" s="49">
        <v>81314.166738499553</v>
      </c>
      <c r="P101" s="49">
        <v>81314.166738499553</v>
      </c>
      <c r="Q101" s="49">
        <v>81314.166738499553</v>
      </c>
      <c r="R101" s="50">
        <v>783000</v>
      </c>
      <c r="S101" s="51">
        <v>1004000</v>
      </c>
      <c r="T101" s="51">
        <v>83666.666666666672</v>
      </c>
      <c r="V101" s="7">
        <v>-221000</v>
      </c>
    </row>
    <row r="102" spans="2:22" x14ac:dyDescent="0.2">
      <c r="B102" s="33">
        <v>0</v>
      </c>
      <c r="D102" s="52" t="s">
        <v>131</v>
      </c>
      <c r="E102" s="52"/>
      <c r="F102" s="52">
        <v>832396.24</v>
      </c>
      <c r="G102" s="52">
        <v>884399.09</v>
      </c>
      <c r="H102" s="52">
        <v>1066185.2000000002</v>
      </c>
      <c r="I102" s="52">
        <v>1138765.8299999998</v>
      </c>
      <c r="J102" s="52">
        <v>1268915.9900000002</v>
      </c>
      <c r="K102" s="52">
        <v>1421974.66</v>
      </c>
      <c r="L102" s="52">
        <v>1218158.69</v>
      </c>
      <c r="M102" s="52">
        <v>1343193.84</v>
      </c>
      <c r="N102" s="52">
        <v>1417801.0100000002</v>
      </c>
      <c r="O102" s="53">
        <v>1584704.1717380688</v>
      </c>
      <c r="P102" s="53">
        <v>1584704.1717380688</v>
      </c>
      <c r="Q102" s="53">
        <v>1584704.1717380688</v>
      </c>
      <c r="R102" s="53">
        <v>15346000</v>
      </c>
      <c r="S102" s="53">
        <v>18494000</v>
      </c>
      <c r="T102" s="53">
        <v>1541166.6666666665</v>
      </c>
      <c r="V102" s="55">
        <v>-3148000</v>
      </c>
    </row>
    <row r="103" spans="2:22" ht="15" x14ac:dyDescent="0.25">
      <c r="B103" s="33">
        <v>0</v>
      </c>
      <c r="D103"/>
      <c r="E103"/>
      <c r="F103"/>
      <c r="G103"/>
      <c r="H103"/>
      <c r="I103"/>
      <c r="J103"/>
      <c r="K103"/>
      <c r="L103"/>
      <c r="M103"/>
      <c r="N103" s="7"/>
      <c r="O103" s="7"/>
      <c r="P103" s="7"/>
      <c r="Q103" s="7"/>
      <c r="R103" s="55"/>
    </row>
    <row r="104" spans="2:22" ht="15.75" x14ac:dyDescent="0.25">
      <c r="N104" s="42" t="s">
        <v>160</v>
      </c>
      <c r="R104" s="45" t="s">
        <v>161</v>
      </c>
      <c r="S104" s="46" t="s">
        <v>162</v>
      </c>
      <c r="T104"/>
    </row>
    <row r="105" spans="2:22" ht="15.75" x14ac:dyDescent="0.25">
      <c r="D105" s="61" t="s">
        <v>162</v>
      </c>
      <c r="E105" s="62"/>
      <c r="F105" s="5" t="s">
        <v>117</v>
      </c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45" t="s">
        <v>118</v>
      </c>
      <c r="S105" s="46" t="s">
        <v>119</v>
      </c>
      <c r="T105"/>
    </row>
    <row r="106" spans="2:22" ht="15" x14ac:dyDescent="0.25">
      <c r="D106" s="5" t="s">
        <v>120</v>
      </c>
      <c r="E106" s="5" t="s">
        <v>40</v>
      </c>
      <c r="F106" s="5" t="s">
        <v>98</v>
      </c>
      <c r="G106" s="5" t="s">
        <v>99</v>
      </c>
      <c r="H106" s="5" t="s">
        <v>100</v>
      </c>
      <c r="I106" s="5" t="s">
        <v>101</v>
      </c>
      <c r="J106" s="5" t="s">
        <v>102</v>
      </c>
      <c r="K106" s="5" t="s">
        <v>103</v>
      </c>
      <c r="L106" s="5" t="s">
        <v>104</v>
      </c>
      <c r="M106" s="5" t="s">
        <v>105</v>
      </c>
      <c r="N106" s="5" t="s">
        <v>106</v>
      </c>
      <c r="O106" s="5" t="s">
        <v>107</v>
      </c>
      <c r="P106" s="5" t="s">
        <v>108</v>
      </c>
      <c r="Q106" s="5" t="s">
        <v>109</v>
      </c>
      <c r="R106" s="45" t="s">
        <v>127</v>
      </c>
      <c r="S106" s="46" t="s">
        <v>10</v>
      </c>
      <c r="T106"/>
    </row>
    <row r="107" spans="2:22" ht="15" x14ac:dyDescent="0.25">
      <c r="D107" s="4" t="s">
        <v>97</v>
      </c>
      <c r="E107" s="4" t="s">
        <v>46</v>
      </c>
      <c r="F107" s="48">
        <v>108.02853556485356</v>
      </c>
      <c r="G107" s="48">
        <v>108.34457089552239</v>
      </c>
      <c r="H107" s="48">
        <v>104.14204545454544</v>
      </c>
      <c r="I107" s="48">
        <v>105.63696503496503</v>
      </c>
      <c r="J107" s="48">
        <v>100.99714285714285</v>
      </c>
      <c r="K107" s="48">
        <v>102.07709016393443</v>
      </c>
      <c r="L107" s="48">
        <v>96.132565157750335</v>
      </c>
      <c r="M107" s="48">
        <v>97.032977983777513</v>
      </c>
      <c r="N107" s="48">
        <v>101.31033932135729</v>
      </c>
      <c r="O107" s="49">
        <v>101.31033932135729</v>
      </c>
      <c r="P107" s="49">
        <v>101.31033932135729</v>
      </c>
      <c r="Q107" s="49">
        <v>101.31033932135729</v>
      </c>
      <c r="R107" s="50">
        <v>101.78217821782178</v>
      </c>
      <c r="S107" s="51">
        <v>103.44</v>
      </c>
      <c r="T107"/>
    </row>
    <row r="108" spans="2:22" ht="15" x14ac:dyDescent="0.25">
      <c r="E108" s="4" t="s">
        <v>47</v>
      </c>
      <c r="F108" s="48">
        <v>144.51892953929539</v>
      </c>
      <c r="G108" s="48">
        <v>150.69795514511873</v>
      </c>
      <c r="H108" s="48">
        <v>141.15799771167048</v>
      </c>
      <c r="I108" s="48">
        <v>149.29483201581027</v>
      </c>
      <c r="J108" s="48">
        <v>143.95522644927533</v>
      </c>
      <c r="K108" s="48">
        <v>144.07718367346939</v>
      </c>
      <c r="L108" s="48">
        <v>140.5302330743618</v>
      </c>
      <c r="M108" s="48">
        <v>144.4420580912863</v>
      </c>
      <c r="N108" s="48">
        <v>141.87733237202593</v>
      </c>
      <c r="O108" s="49">
        <v>141.87733237202593</v>
      </c>
      <c r="P108" s="49">
        <v>141.87733237202593</v>
      </c>
      <c r="Q108" s="49">
        <v>141.87733237202593</v>
      </c>
      <c r="R108" s="50">
        <v>143.53790613718411</v>
      </c>
      <c r="S108" s="51">
        <v>121.56976744186046</v>
      </c>
      <c r="T108"/>
    </row>
    <row r="109" spans="2:22" ht="15" x14ac:dyDescent="0.25">
      <c r="E109" s="4" t="s">
        <v>49</v>
      </c>
      <c r="F109" s="48">
        <v>158.97287128712873</v>
      </c>
      <c r="G109" s="48">
        <v>147.59342592592591</v>
      </c>
      <c r="H109" s="48">
        <v>178.11517241379312</v>
      </c>
      <c r="I109" s="48">
        <v>178.04158730158733</v>
      </c>
      <c r="J109" s="48">
        <v>185.83154696132598</v>
      </c>
      <c r="K109" s="48">
        <v>161.49836601307189</v>
      </c>
      <c r="L109" s="48">
        <v>176.5493103448276</v>
      </c>
      <c r="M109" s="48">
        <v>177.4154777070064</v>
      </c>
      <c r="N109" s="48">
        <v>165.11724550898202</v>
      </c>
      <c r="O109" s="49">
        <v>165.11724550898202</v>
      </c>
      <c r="P109" s="49">
        <v>165.11724550898202</v>
      </c>
      <c r="Q109" s="49">
        <v>165.11724550898202</v>
      </c>
      <c r="R109" s="50">
        <v>169.56521739130434</v>
      </c>
      <c r="S109" s="51">
        <v>154.54545454545453</v>
      </c>
      <c r="T109"/>
    </row>
    <row r="110" spans="2:22" ht="15" x14ac:dyDescent="0.25">
      <c r="E110" s="4" t="s">
        <v>50</v>
      </c>
      <c r="F110" s="48">
        <v>132.22854984894261</v>
      </c>
      <c r="G110" s="48">
        <v>133.997075</v>
      </c>
      <c r="H110" s="48">
        <v>142.25121890547263</v>
      </c>
      <c r="I110" s="48">
        <v>126.05704166666666</v>
      </c>
      <c r="J110" s="48">
        <v>140.58514970059881</v>
      </c>
      <c r="K110" s="48">
        <v>134.29846994535518</v>
      </c>
      <c r="L110" s="48">
        <v>140.45179962894247</v>
      </c>
      <c r="M110" s="48">
        <v>144.14498207885305</v>
      </c>
      <c r="N110" s="48">
        <v>141.61795008912657</v>
      </c>
      <c r="O110" s="49">
        <v>141.61795008912657</v>
      </c>
      <c r="P110" s="49">
        <v>141.61795008912657</v>
      </c>
      <c r="Q110" s="49">
        <v>141.61795008912657</v>
      </c>
      <c r="R110" s="50">
        <v>138.87096774193549</v>
      </c>
      <c r="S110" s="51">
        <v>128.21917808219177</v>
      </c>
      <c r="T110"/>
    </row>
    <row r="111" spans="2:22" ht="15" x14ac:dyDescent="0.25">
      <c r="E111" s="4" t="s">
        <v>51</v>
      </c>
      <c r="F111" s="48">
        <v>83.874685039370078</v>
      </c>
      <c r="G111" s="48">
        <v>87.685327868852468</v>
      </c>
      <c r="H111" s="48">
        <v>94.39446745562131</v>
      </c>
      <c r="I111" s="48">
        <v>97.756561514195582</v>
      </c>
      <c r="J111" s="48">
        <v>89.336881028938905</v>
      </c>
      <c r="K111" s="48">
        <v>77.370237288135598</v>
      </c>
      <c r="L111" s="48">
        <v>97.15397959183673</v>
      </c>
      <c r="M111" s="48">
        <v>90.218410596026487</v>
      </c>
      <c r="N111" s="48">
        <v>81.085127478753535</v>
      </c>
      <c r="O111" s="49">
        <v>81.085127478753535</v>
      </c>
      <c r="P111" s="49">
        <v>81.085127478753535</v>
      </c>
      <c r="Q111" s="49">
        <v>81.085127478753535</v>
      </c>
      <c r="R111" s="50">
        <v>86.2796833773087</v>
      </c>
      <c r="S111" s="51">
        <v>83.84615384615384</v>
      </c>
      <c r="T111"/>
    </row>
    <row r="112" spans="2:22" ht="15" x14ac:dyDescent="0.25">
      <c r="E112" s="4" t="s">
        <v>52</v>
      </c>
      <c r="F112" s="48">
        <v>166.41111498257843</v>
      </c>
      <c r="G112" s="48">
        <v>171.89603448275861</v>
      </c>
      <c r="H112" s="48">
        <v>166.55704797047972</v>
      </c>
      <c r="I112" s="48">
        <v>170.94067024128688</v>
      </c>
      <c r="J112" s="48">
        <v>153.65966981132075</v>
      </c>
      <c r="K112" s="48">
        <v>145.98076923076923</v>
      </c>
      <c r="L112" s="48">
        <v>166.62588842975208</v>
      </c>
      <c r="M112" s="48">
        <v>162.40199999999999</v>
      </c>
      <c r="N112" s="48">
        <v>159.61016509433964</v>
      </c>
      <c r="O112" s="49">
        <v>159.61016509433964</v>
      </c>
      <c r="P112" s="49">
        <v>159.61016509433964</v>
      </c>
      <c r="Q112" s="49">
        <v>159.61016509433964</v>
      </c>
      <c r="R112" s="50">
        <v>161.26315789473685</v>
      </c>
      <c r="S112" s="51">
        <v>134.09836065573771</v>
      </c>
      <c r="T112"/>
    </row>
    <row r="113" spans="2:20" ht="15" x14ac:dyDescent="0.25">
      <c r="E113" s="4" t="s">
        <v>53</v>
      </c>
      <c r="F113" s="48">
        <v>121.254</v>
      </c>
      <c r="G113" s="48">
        <v>108.7201886792453</v>
      </c>
      <c r="H113" s="48">
        <v>109.32707571801566</v>
      </c>
      <c r="I113" s="48">
        <v>111.44727395411607</v>
      </c>
      <c r="J113" s="48">
        <v>117.22470457079153</v>
      </c>
      <c r="K113" s="48">
        <v>117.96780808080807</v>
      </c>
      <c r="L113" s="48">
        <v>118.08214198286416</v>
      </c>
      <c r="M113" s="48">
        <v>111.62718779790276</v>
      </c>
      <c r="N113" s="48">
        <v>111.65053832116787</v>
      </c>
      <c r="O113" s="49">
        <v>111.65053832116787</v>
      </c>
      <c r="P113" s="49">
        <v>111.65053832116787</v>
      </c>
      <c r="Q113" s="49">
        <v>111.65053832116787</v>
      </c>
      <c r="R113" s="50">
        <v>113.29787234042553</v>
      </c>
      <c r="S113" s="51">
        <v>106.95121951219512</v>
      </c>
      <c r="T113"/>
    </row>
    <row r="114" spans="2:20" ht="15" x14ac:dyDescent="0.25">
      <c r="E114" s="4" t="s">
        <v>54</v>
      </c>
      <c r="F114" s="48">
        <v>131.6123076923077</v>
      </c>
      <c r="G114" s="48">
        <v>139.71791666666664</v>
      </c>
      <c r="H114" s="48">
        <v>153.05945945945945</v>
      </c>
      <c r="I114" s="48">
        <v>106.4847572815534</v>
      </c>
      <c r="J114" s="48">
        <v>113.24636986301373</v>
      </c>
      <c r="K114" s="48">
        <v>141.51940886699509</v>
      </c>
      <c r="L114" s="48">
        <v>130.16949640287771</v>
      </c>
      <c r="M114" s="48">
        <v>118.8988489208633</v>
      </c>
      <c r="N114" s="48">
        <v>112.84053097345132</v>
      </c>
      <c r="O114" s="49">
        <v>112.84053097345132</v>
      </c>
      <c r="P114" s="49">
        <v>112.84053097345132</v>
      </c>
      <c r="Q114" s="49">
        <v>112.84053097345132</v>
      </c>
      <c r="R114" s="50">
        <v>122.14285714285714</v>
      </c>
      <c r="S114" s="51">
        <v>122.77777777777777</v>
      </c>
      <c r="T114"/>
    </row>
    <row r="115" spans="2:20" ht="15" x14ac:dyDescent="0.25">
      <c r="E115" s="4" t="s">
        <v>55</v>
      </c>
      <c r="F115" s="48">
        <v>149.85504132231407</v>
      </c>
      <c r="G115" s="48">
        <v>156.13802292263611</v>
      </c>
      <c r="H115" s="48">
        <v>146.33628571428571</v>
      </c>
      <c r="I115" s="48">
        <v>136.89690789473684</v>
      </c>
      <c r="J115" s="48">
        <v>132.24424015009382</v>
      </c>
      <c r="K115" s="48">
        <v>137.59775888717155</v>
      </c>
      <c r="L115" s="48">
        <v>146.66739784946236</v>
      </c>
      <c r="M115" s="48">
        <v>136.1903275529865</v>
      </c>
      <c r="N115" s="48">
        <v>130.16412171507608</v>
      </c>
      <c r="O115" s="49">
        <v>130.16412171507608</v>
      </c>
      <c r="P115" s="49">
        <v>130.16412171507608</v>
      </c>
      <c r="Q115" s="49">
        <v>130.16412171507608</v>
      </c>
      <c r="R115" s="50">
        <v>136.50793650793651</v>
      </c>
      <c r="S115" s="51">
        <v>128.80000000000001</v>
      </c>
      <c r="T115"/>
    </row>
    <row r="116" spans="2:20" ht="15" x14ac:dyDescent="0.25">
      <c r="E116" s="4" t="s">
        <v>56</v>
      </c>
      <c r="F116" s="48">
        <v>128.39586605080831</v>
      </c>
      <c r="G116" s="48">
        <v>143.17223931623931</v>
      </c>
      <c r="H116" s="48">
        <v>131.65193905817176</v>
      </c>
      <c r="I116" s="48">
        <v>139.51573573573572</v>
      </c>
      <c r="J116" s="48">
        <v>136.47001321003964</v>
      </c>
      <c r="K116" s="48">
        <v>145.70392523364487</v>
      </c>
      <c r="L116" s="48">
        <v>149.36232876712327</v>
      </c>
      <c r="M116" s="48">
        <v>130.60953302961275</v>
      </c>
      <c r="N116" s="48">
        <v>138.93959910913142</v>
      </c>
      <c r="O116" s="49">
        <v>138.93959910913142</v>
      </c>
      <c r="P116" s="49">
        <v>138.93959910913142</v>
      </c>
      <c r="Q116" s="49">
        <v>138.93959910913142</v>
      </c>
      <c r="R116" s="50">
        <v>138.57442348008385</v>
      </c>
      <c r="S116" s="51">
        <v>138.83720930232559</v>
      </c>
      <c r="T116"/>
    </row>
    <row r="117" spans="2:20" ht="15" x14ac:dyDescent="0.25">
      <c r="E117" s="4" t="s">
        <v>58</v>
      </c>
      <c r="F117" s="48">
        <v>132.93016949152542</v>
      </c>
      <c r="G117" s="48">
        <v>133.70496487119436</v>
      </c>
      <c r="H117" s="48">
        <v>136.97632107023412</v>
      </c>
      <c r="I117" s="48">
        <v>133.18874558303884</v>
      </c>
      <c r="J117" s="48">
        <v>121.69010771992818</v>
      </c>
      <c r="K117" s="48">
        <v>126.00015449438202</v>
      </c>
      <c r="L117" s="48">
        <v>130.02727136431784</v>
      </c>
      <c r="M117" s="48">
        <v>120.37876350540218</v>
      </c>
      <c r="N117" s="48">
        <v>110.83117283950617</v>
      </c>
      <c r="O117" s="49">
        <v>110.83117283950617</v>
      </c>
      <c r="P117" s="49">
        <v>110.83117283950617</v>
      </c>
      <c r="Q117" s="49">
        <v>110.83117283950617</v>
      </c>
      <c r="R117" s="50">
        <v>121.08433734939759</v>
      </c>
      <c r="S117" s="51">
        <v>121.55339805825243</v>
      </c>
      <c r="T117"/>
    </row>
    <row r="118" spans="2:20" ht="15" x14ac:dyDescent="0.25">
      <c r="E118" s="4" t="s">
        <v>59</v>
      </c>
      <c r="F118" s="48">
        <v>133.13240274599542</v>
      </c>
      <c r="G118" s="48">
        <v>118.7386574074074</v>
      </c>
      <c r="H118" s="48">
        <v>112.73405004633919</v>
      </c>
      <c r="I118" s="48">
        <v>112.7811891460495</v>
      </c>
      <c r="J118" s="48">
        <v>110.1567645003494</v>
      </c>
      <c r="K118" s="48">
        <v>113.21232258064516</v>
      </c>
      <c r="L118" s="48">
        <v>107.8540195280716</v>
      </c>
      <c r="M118" s="48">
        <v>110.98011756569848</v>
      </c>
      <c r="N118" s="48">
        <v>106.64666890530559</v>
      </c>
      <c r="O118" s="49">
        <v>106.64666890530559</v>
      </c>
      <c r="P118" s="49">
        <v>106.64666890530559</v>
      </c>
      <c r="Q118" s="49">
        <v>106.64666890530559</v>
      </c>
      <c r="R118" s="50">
        <v>110.98087600246761</v>
      </c>
      <c r="S118" s="51">
        <v>112.65306122448979</v>
      </c>
      <c r="T118"/>
    </row>
    <row r="119" spans="2:20" ht="15" x14ac:dyDescent="0.25">
      <c r="E119" s="4" t="s">
        <v>60</v>
      </c>
      <c r="F119" s="48">
        <v>126.41203703703704</v>
      </c>
      <c r="G119" s="48">
        <v>110.71857142857145</v>
      </c>
      <c r="H119" s="48">
        <v>152.47355263157894</v>
      </c>
      <c r="I119" s="48">
        <v>133.66704545454547</v>
      </c>
      <c r="J119" s="48">
        <v>184.52187499999999</v>
      </c>
      <c r="K119" s="48">
        <v>203.68303030303031</v>
      </c>
      <c r="L119" s="48">
        <v>168.01608108108107</v>
      </c>
      <c r="M119" s="48">
        <v>150.60278688524591</v>
      </c>
      <c r="N119" s="48">
        <v>127.07342465753426</v>
      </c>
      <c r="O119" s="49">
        <v>127.07342465753426</v>
      </c>
      <c r="P119" s="49">
        <v>127.07342465753426</v>
      </c>
      <c r="Q119" s="49">
        <v>127.07342465753426</v>
      </c>
      <c r="R119" s="50">
        <v>144.70588235294119</v>
      </c>
      <c r="S119" s="51">
        <v>120</v>
      </c>
      <c r="T119"/>
    </row>
    <row r="120" spans="2:20" ht="15" x14ac:dyDescent="0.25">
      <c r="E120" s="4" t="s">
        <v>61</v>
      </c>
      <c r="F120" s="48">
        <v>111.5667808219178</v>
      </c>
      <c r="G120" s="48">
        <v>115.29535714285716</v>
      </c>
      <c r="H120" s="48">
        <v>140.15267326732675</v>
      </c>
      <c r="I120" s="48">
        <v>119.7549358974359</v>
      </c>
      <c r="J120" s="48">
        <v>131.8372192513369</v>
      </c>
      <c r="K120" s="48">
        <v>124.65459627329192</v>
      </c>
      <c r="L120" s="48">
        <v>117.13699074074073</v>
      </c>
      <c r="M120" s="48">
        <v>127.93393442622951</v>
      </c>
      <c r="N120" s="48">
        <v>117.54115151515153</v>
      </c>
      <c r="O120" s="49">
        <v>117.54115151515153</v>
      </c>
      <c r="P120" s="49">
        <v>117.54115151515153</v>
      </c>
      <c r="Q120" s="49">
        <v>117.54115151515153</v>
      </c>
      <c r="R120" s="50">
        <v>121.96261682242991</v>
      </c>
      <c r="S120" s="51">
        <v>92.916666666666671</v>
      </c>
      <c r="T120"/>
    </row>
    <row r="121" spans="2:20" ht="15" x14ac:dyDescent="0.25">
      <c r="E121" s="4" t="s">
        <v>62</v>
      </c>
      <c r="F121" s="48">
        <v>145.41714084507041</v>
      </c>
      <c r="G121" s="48">
        <v>142.00536464771324</v>
      </c>
      <c r="H121" s="48">
        <v>149.65804995196922</v>
      </c>
      <c r="I121" s="48">
        <v>143.93212065813526</v>
      </c>
      <c r="J121" s="48">
        <v>146.49646178092985</v>
      </c>
      <c r="K121" s="48">
        <v>146.29953781512603</v>
      </c>
      <c r="L121" s="48">
        <v>143.06039904229851</v>
      </c>
      <c r="M121" s="48">
        <v>142.41647058823528</v>
      </c>
      <c r="N121" s="48">
        <v>141.1520820668693</v>
      </c>
      <c r="O121" s="49">
        <v>141.1520820668693</v>
      </c>
      <c r="P121" s="49">
        <v>141.1520820668693</v>
      </c>
      <c r="Q121" s="49">
        <v>141.1520820668693</v>
      </c>
      <c r="R121" s="50">
        <v>143.51407000686342</v>
      </c>
      <c r="S121" s="51">
        <v>131.32596685082873</v>
      </c>
      <c r="T121"/>
    </row>
    <row r="122" spans="2:20" ht="15" x14ac:dyDescent="0.25">
      <c r="E122" s="4" t="s">
        <v>63</v>
      </c>
      <c r="F122" s="48">
        <v>120.09074380165289</v>
      </c>
      <c r="G122" s="48">
        <v>168.74007575757577</v>
      </c>
      <c r="H122" s="48">
        <v>158.61363636363637</v>
      </c>
      <c r="I122" s="48">
        <v>142.0150909090909</v>
      </c>
      <c r="J122" s="48">
        <v>121.56311688311689</v>
      </c>
      <c r="K122" s="48">
        <v>122.03372197309417</v>
      </c>
      <c r="L122" s="48">
        <v>121.78191489361704</v>
      </c>
      <c r="M122" s="48">
        <v>119.83099502487562</v>
      </c>
      <c r="N122" s="48">
        <v>116.99473451327434</v>
      </c>
      <c r="O122" s="49">
        <v>116.99473451327434</v>
      </c>
      <c r="P122" s="49">
        <v>116.99473451327434</v>
      </c>
      <c r="Q122" s="49">
        <v>116.99473451327434</v>
      </c>
      <c r="R122" s="50">
        <v>126.10619469026548</v>
      </c>
      <c r="S122" s="51">
        <v>115.38461538461539</v>
      </c>
      <c r="T122"/>
    </row>
    <row r="123" spans="2:20" ht="15" x14ac:dyDescent="0.25">
      <c r="E123" s="4" t="s">
        <v>130</v>
      </c>
      <c r="F123" s="48">
        <v>101.35690997566911</v>
      </c>
      <c r="G123" s="48">
        <v>99.453755458515289</v>
      </c>
      <c r="H123" s="48">
        <v>98.459564356435649</v>
      </c>
      <c r="I123" s="48">
        <v>106.73009276437847</v>
      </c>
      <c r="J123" s="48">
        <v>100.21810126582278</v>
      </c>
      <c r="K123" s="48">
        <v>93.517050938337803</v>
      </c>
      <c r="L123" s="48">
        <v>108.85885093167703</v>
      </c>
      <c r="M123" s="48">
        <v>94.22510316368637</v>
      </c>
      <c r="N123" s="48">
        <v>91.165476190476198</v>
      </c>
      <c r="O123" s="49">
        <v>91.165476190476198</v>
      </c>
      <c r="P123" s="49">
        <v>91.165476190476198</v>
      </c>
      <c r="Q123" s="49">
        <v>91.165476190476198</v>
      </c>
      <c r="R123" s="50">
        <v>96.191646191646186</v>
      </c>
      <c r="S123" s="51">
        <v>97.475728155339809</v>
      </c>
      <c r="T123"/>
    </row>
    <row r="124" spans="2:20" ht="15" x14ac:dyDescent="0.25">
      <c r="D124" s="53" t="s">
        <v>131</v>
      </c>
      <c r="E124" s="53"/>
      <c r="F124" s="53">
        <v>130.44918351355588</v>
      </c>
      <c r="G124" s="53">
        <v>130.00133617521681</v>
      </c>
      <c r="H124" s="53">
        <v>129.48569346611612</v>
      </c>
      <c r="I124" s="53">
        <v>128.67410508474575</v>
      </c>
      <c r="J124" s="53">
        <v>126.68889676517574</v>
      </c>
      <c r="K124" s="53">
        <v>127.0073829939264</v>
      </c>
      <c r="L124" s="53">
        <v>129.61892849542454</v>
      </c>
      <c r="M124" s="53">
        <v>124.57742904841403</v>
      </c>
      <c r="N124" s="53">
        <v>122.21368933712613</v>
      </c>
      <c r="O124" s="53">
        <v>122.21368933712613</v>
      </c>
      <c r="P124" s="53">
        <v>122.21368933712613</v>
      </c>
      <c r="Q124" s="53">
        <v>122.21368933712613</v>
      </c>
      <c r="R124" s="53">
        <v>125.63241915677446</v>
      </c>
      <c r="S124" s="53">
        <v>118.8560411311054</v>
      </c>
      <c r="T124"/>
    </row>
    <row r="125" spans="2:20" customFormat="1" ht="15" x14ac:dyDescent="0.25">
      <c r="B125" s="47"/>
      <c r="C125" s="47"/>
    </row>
    <row r="126" spans="2:20" x14ac:dyDescent="0.2">
      <c r="D126" s="4" t="s">
        <v>113</v>
      </c>
      <c r="E126" s="4" t="s">
        <v>163</v>
      </c>
    </row>
    <row r="127" spans="2:20" ht="15.75" x14ac:dyDescent="0.25">
      <c r="D127" s="4" t="s">
        <v>114</v>
      </c>
      <c r="E127" s="4" t="s">
        <v>115</v>
      </c>
      <c r="F127" s="56" t="s">
        <v>132</v>
      </c>
      <c r="N127"/>
      <c r="O127"/>
      <c r="P127"/>
      <c r="Q127"/>
      <c r="R127"/>
    </row>
    <row r="128" spans="2:20" ht="15" x14ac:dyDescent="0.25">
      <c r="K128" s="44"/>
      <c r="L128" s="44"/>
      <c r="M128" s="44"/>
      <c r="N128"/>
      <c r="O128"/>
      <c r="P128"/>
      <c r="Q128"/>
      <c r="R128"/>
    </row>
    <row r="129" spans="4:18" ht="15" x14ac:dyDescent="0.25">
      <c r="F129" s="4" t="s">
        <v>117</v>
      </c>
      <c r="R129"/>
    </row>
    <row r="130" spans="4:18" ht="15" x14ac:dyDescent="0.25">
      <c r="D130" s="4" t="s">
        <v>120</v>
      </c>
      <c r="E130" s="4" t="s">
        <v>40</v>
      </c>
      <c r="F130" s="4" t="s">
        <v>121</v>
      </c>
      <c r="G130" s="4" t="s">
        <v>122</v>
      </c>
      <c r="H130" s="4" t="s">
        <v>123</v>
      </c>
      <c r="I130" s="4" t="s">
        <v>133</v>
      </c>
      <c r="J130" s="4" t="s">
        <v>134</v>
      </c>
      <c r="K130" s="4" t="s">
        <v>135</v>
      </c>
      <c r="L130" s="4" t="s">
        <v>136</v>
      </c>
      <c r="M130" s="4" t="s">
        <v>137</v>
      </c>
      <c r="N130" s="4" t="s">
        <v>138</v>
      </c>
      <c r="O130" s="4" t="s">
        <v>139</v>
      </c>
      <c r="P130" s="4" t="s">
        <v>140</v>
      </c>
      <c r="Q130" s="4" t="s">
        <v>141</v>
      </c>
      <c r="R130"/>
    </row>
    <row r="131" spans="4:18" ht="15" x14ac:dyDescent="0.25">
      <c r="D131" s="4" t="s">
        <v>97</v>
      </c>
      <c r="E131" s="4" t="s">
        <v>46</v>
      </c>
      <c r="F131" s="48">
        <v>14578</v>
      </c>
      <c r="G131" s="48">
        <v>11006</v>
      </c>
      <c r="H131" s="48">
        <v>13416</v>
      </c>
      <c r="I131" s="48">
        <v>20454</v>
      </c>
      <c r="J131" s="48">
        <v>38492</v>
      </c>
      <c r="K131" s="48">
        <v>47803</v>
      </c>
      <c r="L131" s="48">
        <v>35704</v>
      </c>
      <c r="M131" s="48">
        <v>39398</v>
      </c>
      <c r="N131" s="48">
        <v>52170</v>
      </c>
      <c r="O131" s="48"/>
      <c r="P131" s="48"/>
      <c r="Q131" s="48"/>
      <c r="R131"/>
    </row>
    <row r="132" spans="4:18" ht="15" x14ac:dyDescent="0.25">
      <c r="E132" s="4" t="s">
        <v>47</v>
      </c>
      <c r="F132" s="48">
        <v>35129</v>
      </c>
      <c r="G132" s="48">
        <v>23304</v>
      </c>
      <c r="H132" s="48">
        <v>21726</v>
      </c>
      <c r="I132" s="48">
        <v>28989</v>
      </c>
      <c r="J132" s="48">
        <v>53358</v>
      </c>
      <c r="K132" s="48">
        <v>73578</v>
      </c>
      <c r="L132" s="48">
        <v>49823</v>
      </c>
      <c r="M132" s="48">
        <v>70120</v>
      </c>
      <c r="N132" s="48">
        <v>85241</v>
      </c>
      <c r="O132" s="48"/>
      <c r="P132" s="48"/>
      <c r="Q132" s="48"/>
      <c r="R132"/>
    </row>
    <row r="133" spans="4:18" ht="15" x14ac:dyDescent="0.25">
      <c r="E133" s="4" t="s">
        <v>49</v>
      </c>
      <c r="F133" s="48">
        <v>2858</v>
      </c>
      <c r="G133" s="48">
        <v>2270</v>
      </c>
      <c r="H133" s="48">
        <v>2978</v>
      </c>
      <c r="I133" s="48">
        <v>3855</v>
      </c>
      <c r="J133" s="48">
        <v>9641</v>
      </c>
      <c r="K133" s="48">
        <v>8490</v>
      </c>
      <c r="L133" s="48">
        <v>10967</v>
      </c>
      <c r="M133" s="48">
        <v>9057</v>
      </c>
      <c r="N133" s="48">
        <v>8506</v>
      </c>
      <c r="O133" s="48"/>
      <c r="P133" s="48"/>
      <c r="Q133" s="48"/>
      <c r="R133"/>
    </row>
    <row r="134" spans="4:18" ht="15" x14ac:dyDescent="0.25">
      <c r="E134" s="4" t="s">
        <v>50</v>
      </c>
      <c r="F134" s="48">
        <v>9472</v>
      </c>
      <c r="G134" s="48">
        <v>8570</v>
      </c>
      <c r="H134" s="48">
        <v>9014</v>
      </c>
      <c r="I134" s="48">
        <v>11789</v>
      </c>
      <c r="J134" s="48">
        <v>24072</v>
      </c>
      <c r="K134" s="48">
        <v>29419</v>
      </c>
      <c r="L134" s="48">
        <v>28917</v>
      </c>
      <c r="M134" s="48">
        <v>33453</v>
      </c>
      <c r="N134" s="48">
        <v>29548</v>
      </c>
      <c r="O134" s="48"/>
      <c r="P134" s="48"/>
      <c r="Q134" s="48"/>
      <c r="R134"/>
    </row>
    <row r="135" spans="4:18" ht="15" x14ac:dyDescent="0.25">
      <c r="E135" s="4" t="s">
        <v>51</v>
      </c>
      <c r="F135" s="48">
        <v>7362</v>
      </c>
      <c r="G135" s="48">
        <v>3955</v>
      </c>
      <c r="H135" s="48">
        <v>8946</v>
      </c>
      <c r="I135" s="48">
        <v>6447</v>
      </c>
      <c r="J135" s="48">
        <v>15691</v>
      </c>
      <c r="K135" s="48">
        <v>16736</v>
      </c>
      <c r="L135" s="48">
        <v>13232</v>
      </c>
      <c r="M135" s="48">
        <v>19738</v>
      </c>
      <c r="N135" s="48">
        <v>20053</v>
      </c>
      <c r="O135" s="48"/>
      <c r="P135" s="48"/>
      <c r="Q135" s="48"/>
      <c r="R135"/>
    </row>
    <row r="136" spans="4:18" ht="15" x14ac:dyDescent="0.25">
      <c r="E136" s="4" t="s">
        <v>52</v>
      </c>
      <c r="F136" s="48">
        <v>8910</v>
      </c>
      <c r="G136" s="48">
        <v>7294</v>
      </c>
      <c r="H136" s="48">
        <v>8245</v>
      </c>
      <c r="I136" s="48">
        <v>9810</v>
      </c>
      <c r="J136" s="48">
        <v>20667</v>
      </c>
      <c r="K136" s="48">
        <v>20696</v>
      </c>
      <c r="L136" s="48">
        <v>24205</v>
      </c>
      <c r="M136" s="48">
        <v>20571</v>
      </c>
      <c r="N136" s="48">
        <v>20425</v>
      </c>
      <c r="O136" s="48"/>
      <c r="P136" s="48"/>
      <c r="Q136" s="48"/>
      <c r="R136"/>
    </row>
    <row r="137" spans="4:18" ht="15" x14ac:dyDescent="0.25">
      <c r="E137" s="4" t="s">
        <v>53</v>
      </c>
      <c r="F137" s="48">
        <v>22254</v>
      </c>
      <c r="G137" s="48">
        <v>16143</v>
      </c>
      <c r="H137" s="48">
        <v>19360</v>
      </c>
      <c r="I137" s="48">
        <v>26097</v>
      </c>
      <c r="J137" s="48">
        <v>57136</v>
      </c>
      <c r="K137" s="48">
        <v>68396</v>
      </c>
      <c r="L137" s="48">
        <v>55471</v>
      </c>
      <c r="M137" s="48">
        <v>73369</v>
      </c>
      <c r="N137" s="48">
        <v>74086</v>
      </c>
      <c r="O137" s="48"/>
      <c r="P137" s="48"/>
      <c r="Q137" s="48"/>
      <c r="R137"/>
    </row>
    <row r="138" spans="4:18" ht="15" x14ac:dyDescent="0.25">
      <c r="E138" s="4" t="s">
        <v>54</v>
      </c>
      <c r="F138" s="48">
        <v>1681</v>
      </c>
      <c r="G138" s="48">
        <v>1026</v>
      </c>
      <c r="H138" s="48">
        <v>2181</v>
      </c>
      <c r="I138" s="48">
        <v>2305</v>
      </c>
      <c r="J138" s="48">
        <v>5757</v>
      </c>
      <c r="K138" s="48">
        <v>9237</v>
      </c>
      <c r="L138" s="48">
        <v>6888</v>
      </c>
      <c r="M138" s="48">
        <v>6764</v>
      </c>
      <c r="N138" s="48">
        <v>5303</v>
      </c>
      <c r="O138" s="48"/>
      <c r="P138" s="48"/>
      <c r="Q138" s="48"/>
      <c r="R138"/>
    </row>
    <row r="139" spans="4:18" ht="15" x14ac:dyDescent="0.25">
      <c r="E139" s="4" t="s">
        <v>55</v>
      </c>
      <c r="F139" s="48">
        <v>12397</v>
      </c>
      <c r="G139" s="48">
        <v>8214</v>
      </c>
      <c r="H139" s="48">
        <v>10953</v>
      </c>
      <c r="I139" s="48">
        <v>10974</v>
      </c>
      <c r="J139" s="48">
        <v>23567</v>
      </c>
      <c r="K139" s="48">
        <v>30811</v>
      </c>
      <c r="L139" s="48">
        <v>22320</v>
      </c>
      <c r="M139" s="48">
        <v>24628</v>
      </c>
      <c r="N139" s="48">
        <v>34342</v>
      </c>
      <c r="O139" s="48"/>
      <c r="P139" s="48"/>
      <c r="Q139" s="48"/>
      <c r="R139"/>
    </row>
    <row r="140" spans="4:18" ht="15" x14ac:dyDescent="0.25">
      <c r="E140" s="4" t="s">
        <v>56</v>
      </c>
      <c r="F140" s="48">
        <v>19421</v>
      </c>
      <c r="G140" s="48">
        <v>17275</v>
      </c>
      <c r="H140" s="48">
        <v>23799</v>
      </c>
      <c r="I140" s="48">
        <v>21628</v>
      </c>
      <c r="J140" s="48">
        <v>51773</v>
      </c>
      <c r="K140" s="48">
        <v>69857</v>
      </c>
      <c r="L140" s="48">
        <v>61142</v>
      </c>
      <c r="M140" s="48">
        <v>65829</v>
      </c>
      <c r="N140" s="48">
        <v>73180</v>
      </c>
      <c r="O140" s="48"/>
      <c r="P140" s="48"/>
      <c r="Q140" s="48"/>
      <c r="R140"/>
    </row>
    <row r="141" spans="4:18" ht="15" x14ac:dyDescent="0.25">
      <c r="E141" s="4" t="s">
        <v>58</v>
      </c>
      <c r="F141" s="48">
        <v>17992</v>
      </c>
      <c r="G141" s="48">
        <v>11309</v>
      </c>
      <c r="H141" s="48">
        <v>18759</v>
      </c>
      <c r="I141" s="48">
        <v>18308</v>
      </c>
      <c r="J141" s="48">
        <v>39370</v>
      </c>
      <c r="K141" s="48">
        <v>56743</v>
      </c>
      <c r="L141" s="48">
        <v>57311</v>
      </c>
      <c r="M141" s="48">
        <v>67370</v>
      </c>
      <c r="N141" s="48">
        <v>59861</v>
      </c>
      <c r="O141" s="48"/>
      <c r="P141" s="48"/>
      <c r="Q141" s="48"/>
      <c r="R141"/>
    </row>
    <row r="142" spans="4:18" ht="15" x14ac:dyDescent="0.25">
      <c r="E142" s="4" t="s">
        <v>59</v>
      </c>
      <c r="F142" s="48">
        <v>40625</v>
      </c>
      <c r="G142" s="48">
        <v>29288</v>
      </c>
      <c r="H142" s="48">
        <v>32593</v>
      </c>
      <c r="I142" s="48">
        <v>34618</v>
      </c>
      <c r="J142" s="48">
        <v>61030</v>
      </c>
      <c r="K142" s="48">
        <v>75577</v>
      </c>
      <c r="L142" s="48">
        <v>59968</v>
      </c>
      <c r="M142" s="48">
        <v>68464</v>
      </c>
      <c r="N142" s="48">
        <v>65831</v>
      </c>
      <c r="O142" s="48"/>
      <c r="P142" s="48"/>
      <c r="Q142" s="48"/>
      <c r="R142"/>
    </row>
    <row r="143" spans="4:18" ht="15" x14ac:dyDescent="0.25">
      <c r="E143" s="4" t="s">
        <v>60</v>
      </c>
      <c r="F143" s="48">
        <v>2346</v>
      </c>
      <c r="G143" s="48">
        <v>249</v>
      </c>
      <c r="H143" s="48">
        <v>2753</v>
      </c>
      <c r="I143" s="48">
        <v>1511</v>
      </c>
      <c r="J143" s="48">
        <v>5045</v>
      </c>
      <c r="K143" s="48">
        <v>5019</v>
      </c>
      <c r="L143" s="48">
        <v>7104</v>
      </c>
      <c r="M143" s="48">
        <v>8722</v>
      </c>
      <c r="N143" s="48">
        <v>5693</v>
      </c>
      <c r="O143" s="48"/>
      <c r="P143" s="48"/>
      <c r="Q143" s="48"/>
      <c r="R143"/>
    </row>
    <row r="144" spans="4:18" ht="15" x14ac:dyDescent="0.25">
      <c r="E144" s="4" t="s">
        <v>61</v>
      </c>
      <c r="F144" s="48">
        <v>4481</v>
      </c>
      <c r="G144" s="48">
        <v>2848</v>
      </c>
      <c r="H144" s="48">
        <v>4383</v>
      </c>
      <c r="I144" s="48">
        <v>3304</v>
      </c>
      <c r="J144" s="48">
        <v>9419</v>
      </c>
      <c r="K144" s="48">
        <v>9779</v>
      </c>
      <c r="L144" s="48">
        <v>12736</v>
      </c>
      <c r="M144" s="48">
        <v>9473</v>
      </c>
      <c r="N144" s="48">
        <v>9439</v>
      </c>
      <c r="O144" s="48"/>
      <c r="P144" s="48"/>
      <c r="Q144" s="48"/>
      <c r="R144"/>
    </row>
    <row r="145" spans="4:18" ht="15" x14ac:dyDescent="0.25">
      <c r="E145" s="4" t="s">
        <v>62</v>
      </c>
      <c r="F145" s="48">
        <v>23670</v>
      </c>
      <c r="G145" s="48">
        <v>18953</v>
      </c>
      <c r="H145" s="48">
        <v>28275</v>
      </c>
      <c r="I145" s="48">
        <v>34275</v>
      </c>
      <c r="J145" s="48">
        <v>63478</v>
      </c>
      <c r="K145" s="48">
        <v>78973</v>
      </c>
      <c r="L145" s="48">
        <v>66641</v>
      </c>
      <c r="M145" s="48">
        <v>72191</v>
      </c>
      <c r="N145" s="48">
        <v>75257</v>
      </c>
      <c r="O145" s="48"/>
      <c r="P145" s="48"/>
      <c r="Q145" s="48"/>
      <c r="R145"/>
    </row>
    <row r="146" spans="4:18" ht="15" x14ac:dyDescent="0.25">
      <c r="E146" s="4" t="s">
        <v>63</v>
      </c>
      <c r="F146" s="48">
        <v>7551</v>
      </c>
      <c r="G146" s="48">
        <v>7006</v>
      </c>
      <c r="H146" s="48">
        <v>6540</v>
      </c>
      <c r="I146" s="48">
        <v>6012</v>
      </c>
      <c r="J146" s="48">
        <v>14232</v>
      </c>
      <c r="K146" s="48">
        <v>25420</v>
      </c>
      <c r="L146" s="48">
        <v>13657</v>
      </c>
      <c r="M146" s="48">
        <v>20344</v>
      </c>
      <c r="N146" s="48">
        <v>20835</v>
      </c>
      <c r="O146" s="48"/>
      <c r="P146" s="48"/>
      <c r="Q146" s="48"/>
      <c r="R146"/>
    </row>
    <row r="147" spans="4:18" ht="15" x14ac:dyDescent="0.25">
      <c r="E147" s="4" t="s">
        <v>130</v>
      </c>
      <c r="F147" s="48">
        <v>10995</v>
      </c>
      <c r="G147" s="48">
        <v>10629</v>
      </c>
      <c r="H147" s="48">
        <v>11478</v>
      </c>
      <c r="I147" s="48">
        <v>14224</v>
      </c>
      <c r="J147" s="48">
        <v>23927</v>
      </c>
      <c r="K147" s="48">
        <v>28595</v>
      </c>
      <c r="L147" s="48">
        <v>26791</v>
      </c>
      <c r="M147" s="48">
        <v>28997</v>
      </c>
      <c r="N147" s="48">
        <v>32141</v>
      </c>
      <c r="O147" s="48"/>
      <c r="P147" s="48"/>
      <c r="Q147" s="48"/>
      <c r="R147"/>
    </row>
    <row r="148" spans="4:18" ht="15" x14ac:dyDescent="0.25">
      <c r="D148" s="52" t="s">
        <v>131</v>
      </c>
      <c r="E148" s="52"/>
      <c r="F148" s="52">
        <v>241722</v>
      </c>
      <c r="G148" s="52">
        <v>179339</v>
      </c>
      <c r="H148" s="52">
        <v>225399</v>
      </c>
      <c r="I148" s="52">
        <v>254600</v>
      </c>
      <c r="J148" s="52">
        <v>516655</v>
      </c>
      <c r="K148" s="52">
        <v>655129</v>
      </c>
      <c r="L148" s="52">
        <v>552877</v>
      </c>
      <c r="M148" s="52">
        <v>638488</v>
      </c>
      <c r="N148" s="52">
        <v>671911</v>
      </c>
      <c r="O148" s="52"/>
      <c r="P148" s="52"/>
      <c r="Q148" s="52"/>
      <c r="R148"/>
    </row>
    <row r="149" spans="4:18" ht="15" x14ac:dyDescent="0.25"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4:18" ht="15" x14ac:dyDescent="0.25"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4:18" ht="15" x14ac:dyDescent="0.25">
      <c r="D151"/>
      <c r="E151"/>
      <c r="F151"/>
      <c r="G151"/>
      <c r="H151"/>
      <c r="I151"/>
      <c r="J151"/>
      <c r="K151"/>
      <c r="L151"/>
      <c r="M151"/>
      <c r="N151" s="7"/>
      <c r="O151" s="7"/>
      <c r="P151" s="7"/>
      <c r="Q151" s="7"/>
      <c r="R151" s="55"/>
    </row>
    <row r="152" spans="4:18" ht="15.75" x14ac:dyDescent="0.25">
      <c r="D152" s="63" t="s">
        <v>164</v>
      </c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4:18" ht="15" x14ac:dyDescent="0.25">
      <c r="D153" s="44"/>
      <c r="E153" s="44"/>
      <c r="F153" s="44" t="s">
        <v>117</v>
      </c>
      <c r="G153" s="44"/>
      <c r="H153" s="44"/>
      <c r="I153" s="44"/>
      <c r="J153" s="44"/>
      <c r="K153" s="44"/>
      <c r="L153" s="44"/>
      <c r="M153" s="44"/>
      <c r="N153" s="5"/>
      <c r="O153" s="5"/>
      <c r="P153" s="5"/>
      <c r="Q153" s="5"/>
      <c r="R153"/>
    </row>
    <row r="154" spans="4:18" ht="15" x14ac:dyDescent="0.25">
      <c r="D154" s="5" t="s">
        <v>120</v>
      </c>
      <c r="E154" s="5" t="s">
        <v>40</v>
      </c>
      <c r="F154" s="5" t="s">
        <v>143</v>
      </c>
      <c r="G154" s="5" t="s">
        <v>144</v>
      </c>
      <c r="H154" s="5" t="s">
        <v>145</v>
      </c>
      <c r="I154" s="5" t="s">
        <v>146</v>
      </c>
      <c r="J154" s="5" t="s">
        <v>147</v>
      </c>
      <c r="K154" s="5" t="s">
        <v>148</v>
      </c>
      <c r="L154" s="5" t="s">
        <v>149</v>
      </c>
      <c r="M154" s="5" t="s">
        <v>150</v>
      </c>
      <c r="N154" s="5" t="s">
        <v>106</v>
      </c>
      <c r="O154" s="5" t="s">
        <v>107</v>
      </c>
      <c r="P154" s="5" t="s">
        <v>108</v>
      </c>
      <c r="Q154" s="5" t="s">
        <v>109</v>
      </c>
      <c r="R154"/>
    </row>
    <row r="155" spans="4:18" ht="15" x14ac:dyDescent="0.25">
      <c r="D155" s="64" t="s">
        <v>165</v>
      </c>
      <c r="E155" s="4" t="s">
        <v>46</v>
      </c>
      <c r="F155" s="48">
        <v>0</v>
      </c>
      <c r="G155" s="48">
        <v>0</v>
      </c>
      <c r="H155" s="48">
        <v>0</v>
      </c>
      <c r="I155" s="48">
        <v>27236</v>
      </c>
      <c r="J155" s="48">
        <v>13922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48">
        <v>0</v>
      </c>
      <c r="Q155" s="48">
        <v>0</v>
      </c>
      <c r="R155"/>
    </row>
    <row r="156" spans="4:18" ht="15" x14ac:dyDescent="0.25">
      <c r="D156" s="64"/>
      <c r="E156" s="4" t="s">
        <v>47</v>
      </c>
      <c r="F156" s="48">
        <v>0</v>
      </c>
      <c r="G156" s="48">
        <v>0</v>
      </c>
      <c r="H156" s="48">
        <v>0</v>
      </c>
      <c r="I156" s="48">
        <v>53570</v>
      </c>
      <c r="J156" s="48">
        <v>31203</v>
      </c>
      <c r="K156" s="48">
        <v>94</v>
      </c>
      <c r="L156" s="48">
        <v>0</v>
      </c>
      <c r="M156" s="48">
        <v>0</v>
      </c>
      <c r="N156" s="48">
        <v>0</v>
      </c>
      <c r="O156" s="48">
        <v>0</v>
      </c>
      <c r="P156" s="48">
        <v>0</v>
      </c>
      <c r="Q156" s="48">
        <v>0</v>
      </c>
      <c r="R156"/>
    </row>
    <row r="157" spans="4:18" ht="15" x14ac:dyDescent="0.25">
      <c r="D157" s="64"/>
      <c r="E157" s="4" t="s">
        <v>49</v>
      </c>
      <c r="F157" s="48">
        <v>324</v>
      </c>
      <c r="G157" s="48">
        <v>168</v>
      </c>
      <c r="H157" s="48">
        <v>276</v>
      </c>
      <c r="I157" s="48">
        <v>7361</v>
      </c>
      <c r="J157" s="48">
        <v>4079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48">
        <v>0</v>
      </c>
      <c r="Q157" s="48">
        <v>0</v>
      </c>
      <c r="R157"/>
    </row>
    <row r="158" spans="4:18" ht="15" x14ac:dyDescent="0.25">
      <c r="D158" s="64"/>
      <c r="E158" s="4" t="s">
        <v>50</v>
      </c>
      <c r="F158" s="48">
        <v>0</v>
      </c>
      <c r="G158" s="48">
        <v>0</v>
      </c>
      <c r="H158" s="48">
        <v>0</v>
      </c>
      <c r="I158" s="48">
        <v>23847</v>
      </c>
      <c r="J158" s="48">
        <v>11458</v>
      </c>
      <c r="K158" s="48">
        <v>0</v>
      </c>
      <c r="L158" s="48">
        <v>0</v>
      </c>
      <c r="M158" s="48">
        <v>0</v>
      </c>
      <c r="N158" s="48">
        <v>0</v>
      </c>
      <c r="O158" s="48">
        <v>0</v>
      </c>
      <c r="P158" s="48">
        <v>0</v>
      </c>
      <c r="Q158" s="48">
        <v>0</v>
      </c>
      <c r="R158"/>
    </row>
    <row r="159" spans="4:18" ht="15" x14ac:dyDescent="0.25">
      <c r="D159" s="64"/>
      <c r="E159" s="4" t="s">
        <v>51</v>
      </c>
      <c r="F159" s="48">
        <v>0</v>
      </c>
      <c r="G159" s="48">
        <v>0</v>
      </c>
      <c r="H159" s="48">
        <v>0</v>
      </c>
      <c r="I159" s="48">
        <v>22519</v>
      </c>
      <c r="J159" s="48">
        <v>12549</v>
      </c>
      <c r="K159" s="48">
        <v>0</v>
      </c>
      <c r="L159" s="48">
        <v>0</v>
      </c>
      <c r="M159" s="48">
        <v>0</v>
      </c>
      <c r="N159" s="48">
        <v>0</v>
      </c>
      <c r="O159" s="48">
        <v>0</v>
      </c>
      <c r="P159" s="48">
        <v>0</v>
      </c>
      <c r="Q159" s="48">
        <v>0</v>
      </c>
      <c r="R159"/>
    </row>
    <row r="160" spans="4:18" ht="15" x14ac:dyDescent="0.25">
      <c r="D160" s="64"/>
      <c r="E160" s="4" t="s">
        <v>52</v>
      </c>
      <c r="F160" s="48">
        <v>0</v>
      </c>
      <c r="G160" s="48">
        <v>0</v>
      </c>
      <c r="H160" s="48">
        <v>0</v>
      </c>
      <c r="I160" s="48">
        <v>21131</v>
      </c>
      <c r="J160" s="48">
        <v>12938</v>
      </c>
      <c r="K160" s="48">
        <v>112</v>
      </c>
      <c r="L160" s="48">
        <v>0</v>
      </c>
      <c r="M160" s="48">
        <v>0</v>
      </c>
      <c r="N160" s="48">
        <v>0</v>
      </c>
      <c r="O160" s="48">
        <v>0</v>
      </c>
      <c r="P160" s="48">
        <v>0</v>
      </c>
      <c r="Q160" s="48">
        <v>0</v>
      </c>
      <c r="R160"/>
    </row>
    <row r="161" spans="4:20" ht="15" x14ac:dyDescent="0.25">
      <c r="D161" s="64"/>
      <c r="E161" s="4" t="s">
        <v>53</v>
      </c>
      <c r="F161" s="48">
        <v>0</v>
      </c>
      <c r="G161" s="48">
        <v>0</v>
      </c>
      <c r="H161" s="48">
        <v>0</v>
      </c>
      <c r="I161" s="48">
        <v>55190</v>
      </c>
      <c r="J161" s="48">
        <v>24894</v>
      </c>
      <c r="K161" s="48">
        <v>0</v>
      </c>
      <c r="L161" s="48">
        <v>0</v>
      </c>
      <c r="M161" s="48">
        <v>0</v>
      </c>
      <c r="N161" s="48">
        <v>186</v>
      </c>
      <c r="O161" s="48">
        <v>0</v>
      </c>
      <c r="P161" s="48">
        <v>0</v>
      </c>
      <c r="Q161" s="48">
        <v>0</v>
      </c>
      <c r="R161"/>
    </row>
    <row r="162" spans="4:20" ht="15" x14ac:dyDescent="0.25">
      <c r="D162" s="64"/>
      <c r="E162" s="4" t="s">
        <v>54</v>
      </c>
      <c r="F162" s="48">
        <v>0</v>
      </c>
      <c r="G162" s="48">
        <v>0</v>
      </c>
      <c r="H162" s="48">
        <v>0</v>
      </c>
      <c r="I162" s="48">
        <v>2009</v>
      </c>
      <c r="J162" s="48">
        <v>1517</v>
      </c>
      <c r="K162" s="48">
        <v>0</v>
      </c>
      <c r="L162" s="48">
        <v>0</v>
      </c>
      <c r="M162" s="48">
        <v>0</v>
      </c>
      <c r="N162" s="48">
        <v>0</v>
      </c>
      <c r="O162" s="48">
        <v>0</v>
      </c>
      <c r="P162" s="48">
        <v>0</v>
      </c>
      <c r="Q162" s="48">
        <v>0</v>
      </c>
      <c r="R162"/>
    </row>
    <row r="163" spans="4:20" ht="15" x14ac:dyDescent="0.25">
      <c r="D163" s="64"/>
      <c r="E163" s="4" t="s">
        <v>55</v>
      </c>
      <c r="F163" s="48">
        <v>0</v>
      </c>
      <c r="G163" s="48">
        <v>0</v>
      </c>
      <c r="H163" s="48">
        <v>0</v>
      </c>
      <c r="I163" s="48">
        <v>20454</v>
      </c>
      <c r="J163" s="48">
        <v>9601</v>
      </c>
      <c r="K163" s="48">
        <v>0</v>
      </c>
      <c r="L163" s="48">
        <v>0</v>
      </c>
      <c r="M163" s="48">
        <v>0</v>
      </c>
      <c r="N163" s="48">
        <v>0</v>
      </c>
      <c r="O163" s="48">
        <v>0</v>
      </c>
      <c r="P163" s="48">
        <v>0</v>
      </c>
      <c r="Q163" s="48">
        <v>0</v>
      </c>
      <c r="R163"/>
    </row>
    <row r="164" spans="4:20" ht="15" x14ac:dyDescent="0.25">
      <c r="D164" s="64"/>
      <c r="E164" s="4" t="s">
        <v>56</v>
      </c>
      <c r="F164" s="48">
        <v>0</v>
      </c>
      <c r="G164" s="48">
        <v>0</v>
      </c>
      <c r="H164" s="48">
        <v>0</v>
      </c>
      <c r="I164" s="48">
        <v>63858</v>
      </c>
      <c r="J164" s="48">
        <v>31270</v>
      </c>
      <c r="K164" s="48">
        <v>0</v>
      </c>
      <c r="L164" s="48">
        <v>0</v>
      </c>
      <c r="M164" s="48">
        <v>0</v>
      </c>
      <c r="N164" s="48">
        <v>0</v>
      </c>
      <c r="O164" s="48">
        <v>0</v>
      </c>
      <c r="P164" s="48">
        <v>0</v>
      </c>
      <c r="Q164" s="48">
        <v>0</v>
      </c>
      <c r="R164"/>
    </row>
    <row r="165" spans="4:20" ht="15" x14ac:dyDescent="0.25">
      <c r="D165" s="64"/>
      <c r="E165" s="4" t="s">
        <v>58</v>
      </c>
      <c r="F165" s="48">
        <v>0</v>
      </c>
      <c r="G165" s="48">
        <v>0</v>
      </c>
      <c r="H165" s="48">
        <v>588</v>
      </c>
      <c r="I165" s="48">
        <v>61903</v>
      </c>
      <c r="J165" s="48">
        <v>31025</v>
      </c>
      <c r="K165" s="48">
        <v>0</v>
      </c>
      <c r="L165" s="48">
        <v>0</v>
      </c>
      <c r="M165" s="48">
        <v>0</v>
      </c>
      <c r="N165" s="48">
        <v>0</v>
      </c>
      <c r="O165" s="48">
        <v>0</v>
      </c>
      <c r="P165" s="48">
        <v>0</v>
      </c>
      <c r="Q165" s="48">
        <v>0</v>
      </c>
      <c r="R165"/>
    </row>
    <row r="166" spans="4:20" ht="15" x14ac:dyDescent="0.25">
      <c r="D166" s="64"/>
      <c r="E166" s="4" t="s">
        <v>59</v>
      </c>
      <c r="F166" s="48">
        <v>0</v>
      </c>
      <c r="G166" s="48">
        <v>0</v>
      </c>
      <c r="H166" s="48">
        <v>0</v>
      </c>
      <c r="I166" s="48">
        <v>38679</v>
      </c>
      <c r="J166" s="48">
        <v>24223</v>
      </c>
      <c r="K166" s="48">
        <v>0</v>
      </c>
      <c r="L166" s="48">
        <v>0</v>
      </c>
      <c r="M166" s="48">
        <v>0</v>
      </c>
      <c r="N166" s="48">
        <v>0</v>
      </c>
      <c r="O166" s="48">
        <v>0</v>
      </c>
      <c r="P166" s="48">
        <v>0</v>
      </c>
      <c r="Q166" s="48">
        <v>0</v>
      </c>
      <c r="R166"/>
    </row>
    <row r="167" spans="4:20" ht="15" x14ac:dyDescent="0.25">
      <c r="D167" s="64"/>
      <c r="E167" s="4" t="s">
        <v>60</v>
      </c>
      <c r="F167" s="48">
        <v>0</v>
      </c>
      <c r="G167" s="48">
        <v>0</v>
      </c>
      <c r="H167" s="48">
        <v>0</v>
      </c>
      <c r="I167" s="48">
        <v>8976</v>
      </c>
      <c r="J167" s="48">
        <v>7070</v>
      </c>
      <c r="K167" s="48">
        <v>0</v>
      </c>
      <c r="L167" s="48">
        <v>0</v>
      </c>
      <c r="M167" s="48">
        <v>0</v>
      </c>
      <c r="N167" s="48">
        <v>0</v>
      </c>
      <c r="O167" s="48">
        <v>0</v>
      </c>
      <c r="P167" s="48">
        <v>0</v>
      </c>
      <c r="Q167" s="48">
        <v>0</v>
      </c>
      <c r="R167"/>
    </row>
    <row r="168" spans="4:20" ht="15" x14ac:dyDescent="0.25">
      <c r="D168" s="64"/>
      <c r="E168" s="4" t="s">
        <v>61</v>
      </c>
      <c r="F168" s="48">
        <v>0</v>
      </c>
      <c r="G168" s="48">
        <v>0</v>
      </c>
      <c r="H168" s="48">
        <v>0</v>
      </c>
      <c r="I168" s="48">
        <v>11147</v>
      </c>
      <c r="J168" s="48">
        <v>4511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48">
        <v>0</v>
      </c>
      <c r="Q168" s="48">
        <v>0</v>
      </c>
      <c r="R168"/>
    </row>
    <row r="169" spans="4:20" ht="15" x14ac:dyDescent="0.25">
      <c r="D169" s="64"/>
      <c r="E169" s="4" t="s">
        <v>62</v>
      </c>
      <c r="F169" s="48">
        <v>0</v>
      </c>
      <c r="G169" s="48">
        <v>0</v>
      </c>
      <c r="H169" s="48">
        <v>0</v>
      </c>
      <c r="I169" s="48">
        <v>49407</v>
      </c>
      <c r="J169" s="48">
        <v>23553</v>
      </c>
      <c r="K169" s="48">
        <v>0</v>
      </c>
      <c r="L169" s="48">
        <v>0</v>
      </c>
      <c r="M169" s="48">
        <v>0</v>
      </c>
      <c r="N169" s="48">
        <v>0</v>
      </c>
      <c r="O169" s="48">
        <v>0</v>
      </c>
      <c r="P169" s="48">
        <v>0</v>
      </c>
      <c r="Q169" s="48">
        <v>0</v>
      </c>
      <c r="R169"/>
    </row>
    <row r="170" spans="4:20" ht="15" x14ac:dyDescent="0.25">
      <c r="D170" s="64"/>
      <c r="E170" s="4" t="s">
        <v>63</v>
      </c>
      <c r="F170" s="48">
        <v>0</v>
      </c>
      <c r="G170" s="48">
        <v>0</v>
      </c>
      <c r="H170" s="48">
        <v>0</v>
      </c>
      <c r="I170" s="48">
        <v>28338</v>
      </c>
      <c r="J170" s="48">
        <v>17333</v>
      </c>
      <c r="K170" s="48">
        <v>0</v>
      </c>
      <c r="L170" s="48">
        <v>-47</v>
      </c>
      <c r="M170" s="48">
        <v>0</v>
      </c>
      <c r="N170" s="48">
        <v>0</v>
      </c>
      <c r="O170" s="48">
        <v>0</v>
      </c>
      <c r="P170" s="48">
        <v>0</v>
      </c>
      <c r="Q170" s="48">
        <v>0</v>
      </c>
      <c r="R170"/>
    </row>
    <row r="171" spans="4:20" ht="15" x14ac:dyDescent="0.25">
      <c r="D171" s="64"/>
      <c r="E171" s="4" t="s">
        <v>130</v>
      </c>
      <c r="F171" s="48">
        <v>100</v>
      </c>
      <c r="G171" s="48">
        <v>0</v>
      </c>
      <c r="H171" s="48">
        <v>0</v>
      </c>
      <c r="I171" s="48">
        <v>14525</v>
      </c>
      <c r="J171" s="48">
        <v>6432</v>
      </c>
      <c r="K171" s="48">
        <v>0</v>
      </c>
      <c r="L171" s="48">
        <v>0</v>
      </c>
      <c r="M171" s="48">
        <v>-54</v>
      </c>
      <c r="N171" s="48">
        <v>0</v>
      </c>
      <c r="O171" s="48">
        <v>0</v>
      </c>
      <c r="P171" s="48">
        <v>0</v>
      </c>
      <c r="Q171" s="48">
        <v>0</v>
      </c>
      <c r="R171"/>
    </row>
    <row r="172" spans="4:20" ht="15" x14ac:dyDescent="0.25">
      <c r="D172" s="65" t="s">
        <v>131</v>
      </c>
      <c r="E172" s="65"/>
      <c r="F172" s="65">
        <v>424</v>
      </c>
      <c r="G172" s="65">
        <v>168</v>
      </c>
      <c r="H172" s="65">
        <v>864</v>
      </c>
      <c r="I172" s="65">
        <v>510150</v>
      </c>
      <c r="J172" s="65">
        <v>267578</v>
      </c>
      <c r="K172" s="65">
        <v>206</v>
      </c>
      <c r="L172" s="65">
        <v>-47</v>
      </c>
      <c r="M172" s="65">
        <v>-54</v>
      </c>
      <c r="N172" s="65">
        <v>186</v>
      </c>
      <c r="O172" s="53">
        <v>0</v>
      </c>
      <c r="P172" s="53">
        <v>0</v>
      </c>
      <c r="Q172" s="53">
        <v>0</v>
      </c>
      <c r="R172"/>
    </row>
    <row r="173" spans="4:20" ht="15" x14ac:dyDescent="0.25">
      <c r="D173"/>
      <c r="E173"/>
      <c r="F173"/>
      <c r="G173"/>
      <c r="H173"/>
      <c r="I173"/>
      <c r="J173"/>
      <c r="K173"/>
      <c r="L173"/>
      <c r="M173"/>
      <c r="N173" s="7"/>
      <c r="O173" s="7"/>
      <c r="P173" s="7"/>
      <c r="Q173" s="7"/>
      <c r="R173" s="55"/>
    </row>
    <row r="174" spans="4:20" ht="15.75" x14ac:dyDescent="0.25">
      <c r="D174"/>
      <c r="E174"/>
      <c r="F174"/>
      <c r="G174"/>
      <c r="H174"/>
      <c r="I174"/>
      <c r="J174"/>
      <c r="K174"/>
      <c r="L174"/>
      <c r="M174"/>
      <c r="N174" s="42" t="s">
        <v>166</v>
      </c>
    </row>
    <row r="175" spans="4:20" ht="15.75" x14ac:dyDescent="0.25">
      <c r="D175" s="63" t="s">
        <v>167</v>
      </c>
      <c r="E175"/>
      <c r="F175"/>
      <c r="G175"/>
      <c r="H175"/>
      <c r="I175"/>
      <c r="J175"/>
      <c r="K175"/>
      <c r="L175"/>
      <c r="M175"/>
      <c r="N175" s="44"/>
      <c r="O175" s="44"/>
      <c r="P175" s="44"/>
      <c r="Q175" s="44"/>
      <c r="R175" s="45" t="s">
        <v>168</v>
      </c>
      <c r="S175" s="46" t="s">
        <v>168</v>
      </c>
      <c r="T175" s="46" t="s">
        <v>168</v>
      </c>
    </row>
    <row r="176" spans="4:20" x14ac:dyDescent="0.2">
      <c r="D176" s="44"/>
      <c r="E176" s="44"/>
      <c r="F176" s="44" t="s">
        <v>117</v>
      </c>
      <c r="G176" s="44"/>
      <c r="H176" s="44"/>
      <c r="I176" s="44"/>
      <c r="J176" s="44"/>
      <c r="K176" s="44"/>
      <c r="L176" s="44"/>
      <c r="M176" s="44"/>
      <c r="N176" s="5"/>
      <c r="O176" s="5"/>
      <c r="P176" s="5"/>
      <c r="Q176" s="5"/>
      <c r="R176" s="45" t="s">
        <v>118</v>
      </c>
      <c r="S176" s="46" t="s">
        <v>119</v>
      </c>
      <c r="T176" s="46" t="s">
        <v>119</v>
      </c>
    </row>
    <row r="177" spans="2:20" x14ac:dyDescent="0.2">
      <c r="D177" s="5" t="s">
        <v>120</v>
      </c>
      <c r="E177" s="5" t="s">
        <v>40</v>
      </c>
      <c r="F177" s="5" t="s">
        <v>98</v>
      </c>
      <c r="G177" s="5" t="s">
        <v>99</v>
      </c>
      <c r="H177" s="5" t="s">
        <v>100</v>
      </c>
      <c r="I177" s="5" t="s">
        <v>101</v>
      </c>
      <c r="J177" s="5" t="s">
        <v>102</v>
      </c>
      <c r="K177" s="5" t="s">
        <v>103</v>
      </c>
      <c r="L177" s="5" t="s">
        <v>104</v>
      </c>
      <c r="M177" s="5" t="s">
        <v>105</v>
      </c>
      <c r="N177" s="5" t="s">
        <v>106</v>
      </c>
      <c r="O177" s="5" t="s">
        <v>107</v>
      </c>
      <c r="P177" s="5" t="s">
        <v>108</v>
      </c>
      <c r="Q177" s="5" t="s">
        <v>109</v>
      </c>
      <c r="R177" s="45" t="s">
        <v>127</v>
      </c>
      <c r="S177" s="46" t="s">
        <v>10</v>
      </c>
      <c r="T177" s="46" t="s">
        <v>128</v>
      </c>
    </row>
    <row r="178" spans="2:20" x14ac:dyDescent="0.2">
      <c r="B178" s="33" t="s">
        <v>46</v>
      </c>
      <c r="C178" s="33" t="s">
        <v>7</v>
      </c>
      <c r="D178" s="64" t="s">
        <v>165</v>
      </c>
      <c r="E178" s="4" t="s">
        <v>46</v>
      </c>
      <c r="F178" s="48">
        <v>14578</v>
      </c>
      <c r="G178" s="48">
        <v>11006</v>
      </c>
      <c r="H178" s="48">
        <v>13416</v>
      </c>
      <c r="I178" s="48">
        <v>47690</v>
      </c>
      <c r="J178" s="48">
        <v>52414</v>
      </c>
      <c r="K178" s="48">
        <v>47803</v>
      </c>
      <c r="L178" s="48">
        <v>35704</v>
      </c>
      <c r="M178" s="48">
        <v>39398</v>
      </c>
      <c r="N178" s="48">
        <v>52170</v>
      </c>
      <c r="O178" s="49">
        <v>58311.438669080249</v>
      </c>
      <c r="P178" s="49">
        <v>58311.438669080249</v>
      </c>
      <c r="Q178" s="49">
        <v>58311.438669080249</v>
      </c>
      <c r="R178" s="50">
        <v>489000</v>
      </c>
      <c r="S178" s="51">
        <v>615000</v>
      </c>
      <c r="T178" s="51">
        <v>51250</v>
      </c>
    </row>
    <row r="179" spans="2:20" x14ac:dyDescent="0.2">
      <c r="B179" s="33" t="s">
        <v>47</v>
      </c>
      <c r="C179" s="33" t="s">
        <v>7</v>
      </c>
      <c r="D179" s="64"/>
      <c r="E179" s="4" t="s">
        <v>47</v>
      </c>
      <c r="F179" s="48">
        <v>35129</v>
      </c>
      <c r="G179" s="48">
        <v>23304</v>
      </c>
      <c r="H179" s="48">
        <v>21726</v>
      </c>
      <c r="I179" s="48">
        <v>82559</v>
      </c>
      <c r="J179" s="48">
        <v>84561</v>
      </c>
      <c r="K179" s="48">
        <v>73672</v>
      </c>
      <c r="L179" s="48">
        <v>49823</v>
      </c>
      <c r="M179" s="48">
        <v>70120</v>
      </c>
      <c r="N179" s="48">
        <v>85241</v>
      </c>
      <c r="O179" s="49">
        <v>95275.548084935202</v>
      </c>
      <c r="P179" s="49">
        <v>95275.548084935202</v>
      </c>
      <c r="Q179" s="49">
        <v>95275.548084935202</v>
      </c>
      <c r="R179" s="50">
        <v>812000</v>
      </c>
      <c r="S179" s="51">
        <v>914000</v>
      </c>
      <c r="T179" s="51">
        <v>76166.666666666672</v>
      </c>
    </row>
    <row r="180" spans="2:20" x14ac:dyDescent="0.2">
      <c r="B180" s="33" t="s">
        <v>49</v>
      </c>
      <c r="C180" s="33" t="s">
        <v>7</v>
      </c>
      <c r="D180" s="64"/>
      <c r="E180" s="4" t="s">
        <v>49</v>
      </c>
      <c r="F180" s="48">
        <v>3182</v>
      </c>
      <c r="G180" s="48">
        <v>2438</v>
      </c>
      <c r="H180" s="48">
        <v>3254</v>
      </c>
      <c r="I180" s="48">
        <v>11216</v>
      </c>
      <c r="J180" s="48">
        <v>13720</v>
      </c>
      <c r="K180" s="48">
        <v>8490</v>
      </c>
      <c r="L180" s="48">
        <v>10967</v>
      </c>
      <c r="M180" s="48">
        <v>9057</v>
      </c>
      <c r="N180" s="48">
        <v>8506</v>
      </c>
      <c r="O180" s="49">
        <v>9507.3240812573604</v>
      </c>
      <c r="P180" s="49">
        <v>9507.3240812573604</v>
      </c>
      <c r="Q180" s="49">
        <v>9507.3240812573604</v>
      </c>
      <c r="R180" s="50">
        <v>99000</v>
      </c>
      <c r="S180" s="51">
        <v>121000</v>
      </c>
      <c r="T180" s="51">
        <v>10083.333333333334</v>
      </c>
    </row>
    <row r="181" spans="2:20" x14ac:dyDescent="0.2">
      <c r="B181" s="33" t="s">
        <v>50</v>
      </c>
      <c r="C181" s="33" t="s">
        <v>7</v>
      </c>
      <c r="D181" s="64"/>
      <c r="E181" s="4" t="s">
        <v>50</v>
      </c>
      <c r="F181" s="48">
        <v>9472</v>
      </c>
      <c r="G181" s="48">
        <v>8570</v>
      </c>
      <c r="H181" s="48">
        <v>9014</v>
      </c>
      <c r="I181" s="48">
        <v>35636</v>
      </c>
      <c r="J181" s="48">
        <v>35530</v>
      </c>
      <c r="K181" s="48">
        <v>29419</v>
      </c>
      <c r="L181" s="48">
        <v>28917</v>
      </c>
      <c r="M181" s="48">
        <v>33453</v>
      </c>
      <c r="N181" s="48">
        <v>29548</v>
      </c>
      <c r="O181" s="49">
        <v>33026.38278309341</v>
      </c>
      <c r="P181" s="49">
        <v>33026.38278309341</v>
      </c>
      <c r="Q181" s="49">
        <v>33026.38278309341</v>
      </c>
      <c r="R181" s="50">
        <v>319000</v>
      </c>
      <c r="S181" s="51">
        <v>485000</v>
      </c>
      <c r="T181" s="51">
        <v>40416.666666666664</v>
      </c>
    </row>
    <row r="182" spans="2:20" x14ac:dyDescent="0.2">
      <c r="B182" s="33" t="s">
        <v>51</v>
      </c>
      <c r="C182" s="33" t="s">
        <v>7</v>
      </c>
      <c r="D182" s="64"/>
      <c r="E182" s="4" t="s">
        <v>51</v>
      </c>
      <c r="F182" s="48">
        <v>7362</v>
      </c>
      <c r="G182" s="48">
        <v>3955</v>
      </c>
      <c r="H182" s="48">
        <v>8946</v>
      </c>
      <c r="I182" s="48">
        <v>28966</v>
      </c>
      <c r="J182" s="48">
        <v>28240</v>
      </c>
      <c r="K182" s="48">
        <v>16736</v>
      </c>
      <c r="L182" s="48">
        <v>13232</v>
      </c>
      <c r="M182" s="48">
        <v>19738</v>
      </c>
      <c r="N182" s="48">
        <v>20053</v>
      </c>
      <c r="O182" s="49">
        <v>22413.633882136597</v>
      </c>
      <c r="P182" s="49">
        <v>22413.633882136597</v>
      </c>
      <c r="Q182" s="49">
        <v>22413.633882136597</v>
      </c>
      <c r="R182" s="50">
        <v>214000</v>
      </c>
      <c r="S182" s="51">
        <v>220000</v>
      </c>
      <c r="T182" s="51">
        <v>18333.333333333332</v>
      </c>
    </row>
    <row r="183" spans="2:20" x14ac:dyDescent="0.2">
      <c r="B183" s="33" t="s">
        <v>52</v>
      </c>
      <c r="C183" s="33" t="s">
        <v>7</v>
      </c>
      <c r="D183" s="64"/>
      <c r="E183" s="4" t="s">
        <v>52</v>
      </c>
      <c r="F183" s="48">
        <v>8910</v>
      </c>
      <c r="G183" s="48">
        <v>7294</v>
      </c>
      <c r="H183" s="48">
        <v>8245</v>
      </c>
      <c r="I183" s="48">
        <v>30941</v>
      </c>
      <c r="J183" s="48">
        <v>33605</v>
      </c>
      <c r="K183" s="48">
        <v>20808</v>
      </c>
      <c r="L183" s="48">
        <v>24205</v>
      </c>
      <c r="M183" s="48">
        <v>20571</v>
      </c>
      <c r="N183" s="48">
        <v>20425</v>
      </c>
      <c r="O183" s="49">
        <v>22829.425624227795</v>
      </c>
      <c r="P183" s="49">
        <v>22829.425624227795</v>
      </c>
      <c r="Q183" s="49">
        <v>22829.425624227795</v>
      </c>
      <c r="R183" s="50">
        <v>243000</v>
      </c>
      <c r="S183" s="51">
        <v>304000</v>
      </c>
      <c r="T183" s="51">
        <v>25333.333333333332</v>
      </c>
    </row>
    <row r="184" spans="2:20" x14ac:dyDescent="0.2">
      <c r="B184" s="33" t="s">
        <v>53</v>
      </c>
      <c r="C184" s="33" t="s">
        <v>7</v>
      </c>
      <c r="D184" s="64"/>
      <c r="E184" s="4" t="s">
        <v>53</v>
      </c>
      <c r="F184" s="48">
        <v>22254</v>
      </c>
      <c r="G184" s="48">
        <v>16143</v>
      </c>
      <c r="H184" s="48">
        <v>19360</v>
      </c>
      <c r="I184" s="48">
        <v>81287</v>
      </c>
      <c r="J184" s="48">
        <v>82030</v>
      </c>
      <c r="K184" s="48">
        <v>68396</v>
      </c>
      <c r="L184" s="48">
        <v>55471</v>
      </c>
      <c r="M184" s="48">
        <v>73369</v>
      </c>
      <c r="N184" s="48">
        <v>74272</v>
      </c>
      <c r="O184" s="49">
        <v>83015.280291928852</v>
      </c>
      <c r="P184" s="49">
        <v>83015.280291928852</v>
      </c>
      <c r="Q184" s="49">
        <v>83015.280291928852</v>
      </c>
      <c r="R184" s="50">
        <v>742000</v>
      </c>
      <c r="S184" s="51">
        <v>1036000</v>
      </c>
      <c r="T184" s="51">
        <v>86333.333333333328</v>
      </c>
    </row>
    <row r="185" spans="2:20" x14ac:dyDescent="0.2">
      <c r="B185" s="33" t="s">
        <v>54</v>
      </c>
      <c r="C185" s="33" t="s">
        <v>7</v>
      </c>
      <c r="D185" s="64"/>
      <c r="E185" s="4" t="s">
        <v>54</v>
      </c>
      <c r="F185" s="48">
        <v>1681</v>
      </c>
      <c r="G185" s="48">
        <v>1026</v>
      </c>
      <c r="H185" s="48">
        <v>2181</v>
      </c>
      <c r="I185" s="48">
        <v>4314</v>
      </c>
      <c r="J185" s="48">
        <v>7274</v>
      </c>
      <c r="K185" s="48">
        <v>9237</v>
      </c>
      <c r="L185" s="48">
        <v>6888</v>
      </c>
      <c r="M185" s="48">
        <v>6764</v>
      </c>
      <c r="N185" s="48">
        <v>5303</v>
      </c>
      <c r="O185" s="49">
        <v>5927.2677642731942</v>
      </c>
      <c r="P185" s="49">
        <v>5927.2677642731942</v>
      </c>
      <c r="Q185" s="49">
        <v>5927.2677642731942</v>
      </c>
      <c r="R185" s="50">
        <v>62000</v>
      </c>
      <c r="S185" s="51">
        <v>117000</v>
      </c>
      <c r="T185" s="51">
        <v>9750</v>
      </c>
    </row>
    <row r="186" spans="2:20" x14ac:dyDescent="0.2">
      <c r="B186" s="33" t="s">
        <v>55</v>
      </c>
      <c r="C186" s="33" t="s">
        <v>7</v>
      </c>
      <c r="D186" s="64"/>
      <c r="E186" s="4" t="s">
        <v>55</v>
      </c>
      <c r="F186" s="48">
        <v>12397</v>
      </c>
      <c r="G186" s="48">
        <v>8214</v>
      </c>
      <c r="H186" s="48">
        <v>10953</v>
      </c>
      <c r="I186" s="48">
        <v>31428</v>
      </c>
      <c r="J186" s="48">
        <v>33168</v>
      </c>
      <c r="K186" s="48">
        <v>30811</v>
      </c>
      <c r="L186" s="48">
        <v>22320</v>
      </c>
      <c r="M186" s="48">
        <v>24628</v>
      </c>
      <c r="N186" s="48">
        <v>34342</v>
      </c>
      <c r="O186" s="49">
        <v>38384.731201333212</v>
      </c>
      <c r="P186" s="49">
        <v>38384.731201333212</v>
      </c>
      <c r="Q186" s="49">
        <v>38384.731201333212</v>
      </c>
      <c r="R186" s="50">
        <v>323000</v>
      </c>
      <c r="S186" s="51">
        <v>245000</v>
      </c>
      <c r="T186" s="51">
        <v>20416.666666666668</v>
      </c>
    </row>
    <row r="187" spans="2:20" x14ac:dyDescent="0.2">
      <c r="B187" s="33" t="s">
        <v>56</v>
      </c>
      <c r="C187" s="33" t="s">
        <v>7</v>
      </c>
      <c r="D187" s="64"/>
      <c r="E187" s="4" t="s">
        <v>56</v>
      </c>
      <c r="F187" s="48">
        <v>19421</v>
      </c>
      <c r="G187" s="48">
        <v>17275</v>
      </c>
      <c r="H187" s="48">
        <v>23799</v>
      </c>
      <c r="I187" s="48">
        <v>85486</v>
      </c>
      <c r="J187" s="48">
        <v>83043</v>
      </c>
      <c r="K187" s="48">
        <v>69857</v>
      </c>
      <c r="L187" s="48">
        <v>61142</v>
      </c>
      <c r="M187" s="48">
        <v>65829</v>
      </c>
      <c r="N187" s="48">
        <v>73180</v>
      </c>
      <c r="O187" s="49">
        <v>81794.730339338552</v>
      </c>
      <c r="P187" s="49">
        <v>81794.730339338552</v>
      </c>
      <c r="Q187" s="49">
        <v>81794.730339338552</v>
      </c>
      <c r="R187" s="50">
        <v>744000</v>
      </c>
      <c r="S187" s="51">
        <v>865000</v>
      </c>
      <c r="T187" s="51">
        <v>72083.333333333328</v>
      </c>
    </row>
    <row r="188" spans="2:20" x14ac:dyDescent="0.2">
      <c r="B188" s="33" t="s">
        <v>58</v>
      </c>
      <c r="C188" s="33" t="s">
        <v>7</v>
      </c>
      <c r="D188" s="64"/>
      <c r="E188" s="4" t="s">
        <v>58</v>
      </c>
      <c r="F188" s="48">
        <v>17992</v>
      </c>
      <c r="G188" s="48">
        <v>11309</v>
      </c>
      <c r="H188" s="48">
        <v>19347</v>
      </c>
      <c r="I188" s="48">
        <v>80211</v>
      </c>
      <c r="J188" s="48">
        <v>70395</v>
      </c>
      <c r="K188" s="48">
        <v>56743</v>
      </c>
      <c r="L188" s="48">
        <v>57311</v>
      </c>
      <c r="M188" s="48">
        <v>67370</v>
      </c>
      <c r="N188" s="48">
        <v>59861</v>
      </c>
      <c r="O188" s="49">
        <v>66907.821164842098</v>
      </c>
      <c r="P188" s="49">
        <v>66907.821164842098</v>
      </c>
      <c r="Q188" s="49">
        <v>66907.821164842098</v>
      </c>
      <c r="R188" s="50">
        <v>641000</v>
      </c>
      <c r="S188" s="51">
        <v>796000</v>
      </c>
      <c r="T188" s="51">
        <v>66333.333333333328</v>
      </c>
    </row>
    <row r="189" spans="2:20" x14ac:dyDescent="0.2">
      <c r="B189" s="33" t="s">
        <v>59</v>
      </c>
      <c r="C189" s="33" t="s">
        <v>7</v>
      </c>
      <c r="D189" s="64"/>
      <c r="E189" s="4" t="s">
        <v>59</v>
      </c>
      <c r="F189" s="48">
        <v>40625</v>
      </c>
      <c r="G189" s="48">
        <v>29288</v>
      </c>
      <c r="H189" s="48">
        <v>32593</v>
      </c>
      <c r="I189" s="48">
        <v>73297</v>
      </c>
      <c r="J189" s="48">
        <v>85253</v>
      </c>
      <c r="K189" s="48">
        <v>75577</v>
      </c>
      <c r="L189" s="48">
        <v>59968</v>
      </c>
      <c r="M189" s="48">
        <v>68464</v>
      </c>
      <c r="N189" s="48">
        <v>65831</v>
      </c>
      <c r="O189" s="49">
        <v>73580.607993563768</v>
      </c>
      <c r="P189" s="49">
        <v>73580.607993563768</v>
      </c>
      <c r="Q189" s="49">
        <v>73580.607993563768</v>
      </c>
      <c r="R189" s="50">
        <v>752000</v>
      </c>
      <c r="S189" s="51">
        <v>977000</v>
      </c>
      <c r="T189" s="51">
        <v>81416.666666666672</v>
      </c>
    </row>
    <row r="190" spans="2:20" x14ac:dyDescent="0.2">
      <c r="B190" s="33" t="s">
        <v>60</v>
      </c>
      <c r="C190" s="33" t="s">
        <v>7</v>
      </c>
      <c r="D190" s="64"/>
      <c r="E190" s="4" t="s">
        <v>60</v>
      </c>
      <c r="F190" s="48">
        <v>2346</v>
      </c>
      <c r="G190" s="48">
        <v>249</v>
      </c>
      <c r="H190" s="48">
        <v>2753</v>
      </c>
      <c r="I190" s="48">
        <v>10487</v>
      </c>
      <c r="J190" s="48">
        <v>12115</v>
      </c>
      <c r="K190" s="48">
        <v>5019</v>
      </c>
      <c r="L190" s="48">
        <v>7104</v>
      </c>
      <c r="M190" s="48">
        <v>8722</v>
      </c>
      <c r="N190" s="48">
        <v>5693</v>
      </c>
      <c r="O190" s="49">
        <v>6363.1784616268715</v>
      </c>
      <c r="P190" s="49">
        <v>6363.1784616268715</v>
      </c>
      <c r="Q190" s="49">
        <v>6363.1784616268715</v>
      </c>
      <c r="R190" s="50">
        <v>74000</v>
      </c>
      <c r="S190" s="51">
        <v>100000</v>
      </c>
      <c r="T190" s="51">
        <v>8333.3333333333339</v>
      </c>
    </row>
    <row r="191" spans="2:20" x14ac:dyDescent="0.2">
      <c r="B191" s="33" t="s">
        <v>61</v>
      </c>
      <c r="C191" s="33" t="s">
        <v>7</v>
      </c>
      <c r="D191" s="64"/>
      <c r="E191" s="4" t="s">
        <v>61</v>
      </c>
      <c r="F191" s="48">
        <v>4481</v>
      </c>
      <c r="G191" s="48">
        <v>2848</v>
      </c>
      <c r="H191" s="48">
        <v>4383</v>
      </c>
      <c r="I191" s="48">
        <v>14451</v>
      </c>
      <c r="J191" s="48">
        <v>13930</v>
      </c>
      <c r="K191" s="48">
        <v>9779</v>
      </c>
      <c r="L191" s="48">
        <v>12736</v>
      </c>
      <c r="M191" s="48">
        <v>9473</v>
      </c>
      <c r="N191" s="48">
        <v>9439</v>
      </c>
      <c r="O191" s="49">
        <v>10550.156595695773</v>
      </c>
      <c r="P191" s="49">
        <v>10550.156595695773</v>
      </c>
      <c r="Q191" s="49">
        <v>10550.156595695773</v>
      </c>
      <c r="R191" s="50">
        <v>113000</v>
      </c>
      <c r="S191" s="51">
        <v>116000</v>
      </c>
      <c r="T191" s="51">
        <v>9666.6666666666661</v>
      </c>
    </row>
    <row r="192" spans="2:20" x14ac:dyDescent="0.2">
      <c r="B192" s="33" t="s">
        <v>62</v>
      </c>
      <c r="C192" s="33" t="s">
        <v>7</v>
      </c>
      <c r="D192" s="64"/>
      <c r="E192" s="4" t="s">
        <v>62</v>
      </c>
      <c r="F192" s="48">
        <v>23670</v>
      </c>
      <c r="G192" s="48">
        <v>18953</v>
      </c>
      <c r="H192" s="48">
        <v>28275</v>
      </c>
      <c r="I192" s="48">
        <v>83682</v>
      </c>
      <c r="J192" s="48">
        <v>87031</v>
      </c>
      <c r="K192" s="48">
        <v>78973</v>
      </c>
      <c r="L192" s="48">
        <v>66641</v>
      </c>
      <c r="M192" s="48">
        <v>72191</v>
      </c>
      <c r="N192" s="48">
        <v>75257</v>
      </c>
      <c r="O192" s="49">
        <v>84116.23423268109</v>
      </c>
      <c r="P192" s="49">
        <v>84116.23423268109</v>
      </c>
      <c r="Q192" s="49">
        <v>84116.23423268109</v>
      </c>
      <c r="R192" s="50">
        <v>787000</v>
      </c>
      <c r="S192" s="51">
        <v>981000</v>
      </c>
      <c r="T192" s="51">
        <v>81750</v>
      </c>
    </row>
    <row r="193" spans="2:20" x14ac:dyDescent="0.2">
      <c r="B193" s="33" t="s">
        <v>63</v>
      </c>
      <c r="C193" s="33" t="s">
        <v>7</v>
      </c>
      <c r="D193" s="64"/>
      <c r="E193" s="4" t="s">
        <v>63</v>
      </c>
      <c r="F193" s="48">
        <v>7551</v>
      </c>
      <c r="G193" s="48">
        <v>7006</v>
      </c>
      <c r="H193" s="48">
        <v>6540</v>
      </c>
      <c r="I193" s="48">
        <v>34350</v>
      </c>
      <c r="J193" s="48">
        <v>31565</v>
      </c>
      <c r="K193" s="48">
        <v>25420</v>
      </c>
      <c r="L193" s="48">
        <v>13610</v>
      </c>
      <c r="M193" s="48">
        <v>20344</v>
      </c>
      <c r="N193" s="48">
        <v>20835</v>
      </c>
      <c r="O193" s="49">
        <v>23287.690716317557</v>
      </c>
      <c r="P193" s="49">
        <v>23287.690716317557</v>
      </c>
      <c r="Q193" s="49">
        <v>23287.690716317557</v>
      </c>
      <c r="R193" s="50">
        <v>237000</v>
      </c>
      <c r="S193" s="51">
        <v>346000</v>
      </c>
      <c r="T193" s="51">
        <v>28833.333333333332</v>
      </c>
    </row>
    <row r="194" spans="2:20" x14ac:dyDescent="0.2">
      <c r="B194" s="33" t="s">
        <v>25</v>
      </c>
      <c r="C194" s="33" t="s">
        <v>7</v>
      </c>
      <c r="D194" s="64"/>
      <c r="E194" s="4" t="s">
        <v>130</v>
      </c>
      <c r="F194" s="48">
        <v>11095</v>
      </c>
      <c r="G194" s="48">
        <v>10629</v>
      </c>
      <c r="H194" s="48">
        <v>11478</v>
      </c>
      <c r="I194" s="48">
        <v>28749</v>
      </c>
      <c r="J194" s="48">
        <v>30359</v>
      </c>
      <c r="K194" s="48">
        <v>28595</v>
      </c>
      <c r="L194" s="48">
        <v>26791</v>
      </c>
      <c r="M194" s="48">
        <v>28943</v>
      </c>
      <c r="N194" s="48">
        <v>32141</v>
      </c>
      <c r="O194" s="49">
        <v>35924.630060626951</v>
      </c>
      <c r="P194" s="49">
        <v>35924.630060626951</v>
      </c>
      <c r="Q194" s="49">
        <v>35924.630060626951</v>
      </c>
      <c r="R194" s="50">
        <v>317000</v>
      </c>
      <c r="S194" s="51">
        <v>394000</v>
      </c>
      <c r="T194" s="51">
        <v>32833.333333333336</v>
      </c>
    </row>
    <row r="195" spans="2:20" x14ac:dyDescent="0.2">
      <c r="B195" s="33">
        <v>0</v>
      </c>
      <c r="D195" s="65" t="s">
        <v>131</v>
      </c>
      <c r="E195" s="65"/>
      <c r="F195" s="65">
        <v>242146</v>
      </c>
      <c r="G195" s="65">
        <v>179507</v>
      </c>
      <c r="H195" s="65">
        <v>226263</v>
      </c>
      <c r="I195" s="65">
        <v>764750</v>
      </c>
      <c r="J195" s="65">
        <v>784233</v>
      </c>
      <c r="K195" s="65">
        <v>655335</v>
      </c>
      <c r="L195" s="65">
        <v>552830</v>
      </c>
      <c r="M195" s="65">
        <v>638434</v>
      </c>
      <c r="N195" s="65">
        <v>672097</v>
      </c>
      <c r="O195" s="53">
        <v>751216.08194695855</v>
      </c>
      <c r="P195" s="53">
        <v>751216.08194695855</v>
      </c>
      <c r="Q195" s="53">
        <v>751216.08194695855</v>
      </c>
      <c r="R195" s="53">
        <v>6968000</v>
      </c>
      <c r="S195" s="53">
        <v>8632000</v>
      </c>
      <c r="T195" s="53">
        <v>719333.33333333337</v>
      </c>
    </row>
    <row r="196" spans="2:20" ht="15" x14ac:dyDescent="0.25">
      <c r="B196" s="33">
        <v>0</v>
      </c>
      <c r="D196"/>
      <c r="E196"/>
      <c r="F196"/>
      <c r="G196"/>
      <c r="H196"/>
      <c r="I196"/>
      <c r="J196"/>
      <c r="K196"/>
      <c r="L196"/>
      <c r="M196"/>
      <c r="N196" s="7"/>
      <c r="O196" s="7"/>
      <c r="P196" s="7"/>
      <c r="Q196" s="7"/>
      <c r="R196" s="55"/>
    </row>
    <row r="197" spans="2:20" ht="15.75" x14ac:dyDescent="0.25">
      <c r="D197"/>
      <c r="E197"/>
      <c r="F197"/>
      <c r="G197"/>
      <c r="H197"/>
      <c r="I197"/>
      <c r="J197"/>
      <c r="K197"/>
      <c r="L197"/>
      <c r="M197"/>
      <c r="N197" s="42" t="s">
        <v>169</v>
      </c>
      <c r="R197" s="45" t="s">
        <v>170</v>
      </c>
      <c r="S197" s="46" t="s">
        <v>170</v>
      </c>
    </row>
    <row r="198" spans="2:20" ht="15.75" x14ac:dyDescent="0.25">
      <c r="D198" s="61" t="s">
        <v>171</v>
      </c>
      <c r="E198" s="61"/>
      <c r="F198" s="5" t="s">
        <v>117</v>
      </c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45" t="s">
        <v>118</v>
      </c>
      <c r="S198" s="46" t="s">
        <v>119</v>
      </c>
    </row>
    <row r="199" spans="2:20" x14ac:dyDescent="0.2">
      <c r="D199" s="5" t="s">
        <v>120</v>
      </c>
      <c r="E199" s="5" t="s">
        <v>40</v>
      </c>
      <c r="F199" s="5" t="s">
        <v>98</v>
      </c>
      <c r="G199" s="5" t="s">
        <v>99</v>
      </c>
      <c r="H199" s="5" t="s">
        <v>100</v>
      </c>
      <c r="I199" s="5" t="s">
        <v>101</v>
      </c>
      <c r="J199" s="5" t="s">
        <v>102</v>
      </c>
      <c r="K199" s="5" t="s">
        <v>103</v>
      </c>
      <c r="L199" s="5" t="s">
        <v>104</v>
      </c>
      <c r="M199" s="5" t="s">
        <v>105</v>
      </c>
      <c r="N199" s="5" t="s">
        <v>106</v>
      </c>
      <c r="O199" s="5" t="s">
        <v>107</v>
      </c>
      <c r="P199" s="5" t="s">
        <v>108</v>
      </c>
      <c r="Q199" s="5" t="s">
        <v>109</v>
      </c>
      <c r="R199" s="45" t="s">
        <v>127</v>
      </c>
      <c r="S199" s="46" t="s">
        <v>10</v>
      </c>
    </row>
    <row r="200" spans="2:20" x14ac:dyDescent="0.2">
      <c r="D200" s="4" t="s">
        <v>97</v>
      </c>
      <c r="E200" s="4" t="s">
        <v>46</v>
      </c>
      <c r="F200" s="48">
        <v>30.497907949790793</v>
      </c>
      <c r="G200" s="48">
        <v>20.53358208955224</v>
      </c>
      <c r="H200" s="48">
        <v>23.454545454545453</v>
      </c>
      <c r="I200" s="48">
        <v>66.699300699300693</v>
      </c>
      <c r="J200" s="48">
        <v>60.384792626728114</v>
      </c>
      <c r="K200" s="48">
        <v>48.978483606557376</v>
      </c>
      <c r="L200" s="48">
        <v>48.976680384087793</v>
      </c>
      <c r="M200" s="48">
        <v>45.652375434530704</v>
      </c>
      <c r="N200" s="48">
        <v>52.065868263473057</v>
      </c>
      <c r="O200" s="49">
        <v>52.065868263473057</v>
      </c>
      <c r="P200" s="49">
        <v>52.065868263473057</v>
      </c>
      <c r="Q200" s="49">
        <v>52.065868263473057</v>
      </c>
      <c r="R200" s="50">
        <v>48.415841584158414</v>
      </c>
      <c r="S200" s="51">
        <v>49.2</v>
      </c>
    </row>
    <row r="201" spans="2:20" x14ac:dyDescent="0.2">
      <c r="E201" s="4" t="s">
        <v>47</v>
      </c>
      <c r="F201" s="48">
        <v>47.600271002710031</v>
      </c>
      <c r="G201" s="48">
        <v>30.74406332453826</v>
      </c>
      <c r="H201" s="48">
        <v>24.858123569794049</v>
      </c>
      <c r="I201" s="48">
        <v>81.580039525691703</v>
      </c>
      <c r="J201" s="48">
        <v>76.595108695652172</v>
      </c>
      <c r="K201" s="48">
        <v>60.140408163265306</v>
      </c>
      <c r="L201" s="48">
        <v>55.297447280799112</v>
      </c>
      <c r="M201" s="48">
        <v>58.190871369294605</v>
      </c>
      <c r="N201" s="48">
        <v>61.457101658255226</v>
      </c>
      <c r="O201" s="49">
        <v>61.457101658255226</v>
      </c>
      <c r="P201" s="49">
        <v>61.457101658255226</v>
      </c>
      <c r="Q201" s="49">
        <v>61.457101658255226</v>
      </c>
      <c r="R201" s="50">
        <v>58.628158844765345</v>
      </c>
      <c r="S201" s="51">
        <v>53.139534883720927</v>
      </c>
    </row>
    <row r="202" spans="2:20" x14ac:dyDescent="0.2">
      <c r="E202" s="4" t="s">
        <v>49</v>
      </c>
      <c r="F202" s="48">
        <v>31.504950495049506</v>
      </c>
      <c r="G202" s="48">
        <v>22.574074074074073</v>
      </c>
      <c r="H202" s="48">
        <v>28.051724137931036</v>
      </c>
      <c r="I202" s="48">
        <v>89.015873015873012</v>
      </c>
      <c r="J202" s="48">
        <v>75.801104972375697</v>
      </c>
      <c r="K202" s="48">
        <v>55.490196078431374</v>
      </c>
      <c r="L202" s="48">
        <v>63.02873563218391</v>
      </c>
      <c r="M202" s="48">
        <v>57.687898089171973</v>
      </c>
      <c r="N202" s="48">
        <v>50.934131736526943</v>
      </c>
      <c r="O202" s="49">
        <v>50.934131736526943</v>
      </c>
      <c r="P202" s="49">
        <v>50.934131736526943</v>
      </c>
      <c r="Q202" s="49">
        <v>50.934131736526943</v>
      </c>
      <c r="R202" s="50">
        <v>53.804347826086953</v>
      </c>
      <c r="S202" s="51">
        <v>55</v>
      </c>
    </row>
    <row r="203" spans="2:20" x14ac:dyDescent="0.2">
      <c r="E203" s="4" t="s">
        <v>50</v>
      </c>
      <c r="F203" s="48">
        <v>28.61631419939577</v>
      </c>
      <c r="G203" s="48">
        <v>21.425000000000001</v>
      </c>
      <c r="H203" s="48">
        <v>22.422885572139304</v>
      </c>
      <c r="I203" s="48">
        <v>74.24166666666666</v>
      </c>
      <c r="J203" s="48">
        <v>70.918163672654686</v>
      </c>
      <c r="K203" s="48">
        <v>53.586520947176687</v>
      </c>
      <c r="L203" s="48">
        <v>53.649350649350652</v>
      </c>
      <c r="M203" s="48">
        <v>59.951612903225808</v>
      </c>
      <c r="N203" s="48">
        <v>52.67023172905526</v>
      </c>
      <c r="O203" s="49">
        <v>52.67023172905526</v>
      </c>
      <c r="P203" s="49">
        <v>52.67023172905526</v>
      </c>
      <c r="Q203" s="49">
        <v>52.67023172905526</v>
      </c>
      <c r="R203" s="50">
        <v>51.451612903225808</v>
      </c>
      <c r="S203" s="51">
        <v>66.438356164383563</v>
      </c>
    </row>
    <row r="204" spans="2:20" x14ac:dyDescent="0.2">
      <c r="E204" s="4" t="s">
        <v>51</v>
      </c>
      <c r="F204" s="48">
        <v>28.984251968503937</v>
      </c>
      <c r="G204" s="48">
        <v>16.209016393442624</v>
      </c>
      <c r="H204" s="48">
        <v>26.467455621301774</v>
      </c>
      <c r="I204" s="48">
        <v>91.375394321766564</v>
      </c>
      <c r="J204" s="48">
        <v>90.80385852090032</v>
      </c>
      <c r="K204" s="48">
        <v>56.732203389830509</v>
      </c>
      <c r="L204" s="48">
        <v>67.510204081632651</v>
      </c>
      <c r="M204" s="48">
        <v>65.357615894039739</v>
      </c>
      <c r="N204" s="48">
        <v>56.807365439093488</v>
      </c>
      <c r="O204" s="49">
        <v>56.807365439093488</v>
      </c>
      <c r="P204" s="49">
        <v>56.807365439093488</v>
      </c>
      <c r="Q204" s="49">
        <v>56.807365439093488</v>
      </c>
      <c r="R204" s="50">
        <v>56.464379947229553</v>
      </c>
      <c r="S204" s="51">
        <v>56.410256410256409</v>
      </c>
    </row>
    <row r="205" spans="2:20" x14ac:dyDescent="0.2">
      <c r="E205" s="4" t="s">
        <v>52</v>
      </c>
      <c r="F205" s="48">
        <v>31.045296167247386</v>
      </c>
      <c r="G205" s="48">
        <v>31.439655172413794</v>
      </c>
      <c r="H205" s="48">
        <v>30.424354243542435</v>
      </c>
      <c r="I205" s="48">
        <v>82.951742627345851</v>
      </c>
      <c r="J205" s="48">
        <v>79.257075471698116</v>
      </c>
      <c r="K205" s="48">
        <v>50.019230769230766</v>
      </c>
      <c r="L205" s="48">
        <v>50.010330578512395</v>
      </c>
      <c r="M205" s="48">
        <v>48.978571428571428</v>
      </c>
      <c r="N205" s="48">
        <v>48.172169811320757</v>
      </c>
      <c r="O205" s="49">
        <v>48.172169811320757</v>
      </c>
      <c r="P205" s="49">
        <v>48.172169811320757</v>
      </c>
      <c r="Q205" s="49">
        <v>48.172169811320757</v>
      </c>
      <c r="R205" s="50">
        <v>51.157894736842103</v>
      </c>
      <c r="S205" s="51">
        <v>49.83606557377049</v>
      </c>
    </row>
    <row r="206" spans="2:20" x14ac:dyDescent="0.2">
      <c r="E206" s="4" t="s">
        <v>53</v>
      </c>
      <c r="F206" s="48">
        <v>36.185365853658539</v>
      </c>
      <c r="G206" s="48">
        <v>25.382075471698112</v>
      </c>
      <c r="H206" s="48">
        <v>25.274151436031332</v>
      </c>
      <c r="I206" s="48">
        <v>109.69905533063428</v>
      </c>
      <c r="J206" s="48">
        <v>91.449275362318843</v>
      </c>
      <c r="K206" s="48">
        <v>69.086868686868684</v>
      </c>
      <c r="L206" s="48">
        <v>67.895960832313335</v>
      </c>
      <c r="M206" s="48">
        <v>69.941849380362257</v>
      </c>
      <c r="N206" s="48">
        <v>67.766423357664237</v>
      </c>
      <c r="O206" s="49">
        <v>67.766423357664237</v>
      </c>
      <c r="P206" s="49">
        <v>67.766423357664237</v>
      </c>
      <c r="Q206" s="49">
        <v>67.766423357664237</v>
      </c>
      <c r="R206" s="50">
        <v>65.780141843971634</v>
      </c>
      <c r="S206" s="51">
        <v>63.170731707317074</v>
      </c>
    </row>
    <row r="207" spans="2:20" x14ac:dyDescent="0.2">
      <c r="E207" s="4" t="s">
        <v>54</v>
      </c>
      <c r="F207" s="48">
        <v>32.32692307692308</v>
      </c>
      <c r="G207" s="48">
        <v>21.375</v>
      </c>
      <c r="H207" s="48">
        <v>29.472972972972972</v>
      </c>
      <c r="I207" s="48">
        <v>41.883495145631066</v>
      </c>
      <c r="J207" s="48">
        <v>49.821917808219176</v>
      </c>
      <c r="K207" s="48">
        <v>45.502463054187189</v>
      </c>
      <c r="L207" s="48">
        <v>49.553956834532372</v>
      </c>
      <c r="M207" s="48">
        <v>48.661870503597122</v>
      </c>
      <c r="N207" s="48">
        <v>46.929203539823007</v>
      </c>
      <c r="O207" s="49">
        <v>46.929203539823007</v>
      </c>
      <c r="P207" s="49">
        <v>46.929203539823007</v>
      </c>
      <c r="Q207" s="49">
        <v>46.929203539823007</v>
      </c>
      <c r="R207" s="50">
        <v>44.285714285714285</v>
      </c>
      <c r="S207" s="51">
        <v>65</v>
      </c>
    </row>
    <row r="208" spans="2:20" x14ac:dyDescent="0.2">
      <c r="E208" s="4" t="s">
        <v>55</v>
      </c>
      <c r="F208" s="48">
        <v>34.151515151515149</v>
      </c>
      <c r="G208" s="48">
        <v>23.535816618911173</v>
      </c>
      <c r="H208" s="48">
        <v>24.072527472527472</v>
      </c>
      <c r="I208" s="48">
        <v>68.921052631578945</v>
      </c>
      <c r="J208" s="48">
        <v>62.228893058161354</v>
      </c>
      <c r="K208" s="48">
        <v>47.62132921174652</v>
      </c>
      <c r="L208" s="48">
        <v>48</v>
      </c>
      <c r="M208" s="48">
        <v>47.452793834296727</v>
      </c>
      <c r="N208" s="48">
        <v>47.499308437067775</v>
      </c>
      <c r="O208" s="49">
        <v>47.499308437067775</v>
      </c>
      <c r="P208" s="49">
        <v>47.499308437067775</v>
      </c>
      <c r="Q208" s="49">
        <v>47.499308437067775</v>
      </c>
      <c r="R208" s="50">
        <v>46.60894660894661</v>
      </c>
      <c r="S208" s="51">
        <v>49</v>
      </c>
    </row>
    <row r="209" spans="2:19" x14ac:dyDescent="0.2">
      <c r="E209" s="4" t="s">
        <v>56</v>
      </c>
      <c r="F209" s="48">
        <v>44.852193995381064</v>
      </c>
      <c r="G209" s="48">
        <v>29.529914529914532</v>
      </c>
      <c r="H209" s="48">
        <v>32.96260387811634</v>
      </c>
      <c r="I209" s="48">
        <v>128.35735735735736</v>
      </c>
      <c r="J209" s="48">
        <v>109.7001321003963</v>
      </c>
      <c r="K209" s="48">
        <v>81.608644859813083</v>
      </c>
      <c r="L209" s="48">
        <v>83.756164383561639</v>
      </c>
      <c r="M209" s="48">
        <v>74.976082004555806</v>
      </c>
      <c r="N209" s="48">
        <v>81.492204899777278</v>
      </c>
      <c r="O209" s="49">
        <v>81.492204899777278</v>
      </c>
      <c r="P209" s="49">
        <v>81.492204899777278</v>
      </c>
      <c r="Q209" s="49">
        <v>81.492204899777278</v>
      </c>
      <c r="R209" s="50">
        <v>77.987421383647799</v>
      </c>
      <c r="S209" s="51">
        <v>50.290697674418603</v>
      </c>
    </row>
    <row r="210" spans="2:19" x14ac:dyDescent="0.2">
      <c r="E210" s="4" t="s">
        <v>58</v>
      </c>
      <c r="F210" s="48">
        <v>43.564164648910413</v>
      </c>
      <c r="G210" s="48">
        <v>26.484777517564403</v>
      </c>
      <c r="H210" s="48">
        <v>32.352842809364546</v>
      </c>
      <c r="I210" s="48">
        <v>141.71554770318022</v>
      </c>
      <c r="J210" s="48">
        <v>126.38240574506284</v>
      </c>
      <c r="K210" s="48">
        <v>79.69522471910112</v>
      </c>
      <c r="L210" s="48">
        <v>85.92353823088456</v>
      </c>
      <c r="M210" s="48">
        <v>80.87635054021608</v>
      </c>
      <c r="N210" s="48">
        <v>73.902469135802463</v>
      </c>
      <c r="O210" s="49">
        <v>73.902469135802463</v>
      </c>
      <c r="P210" s="49">
        <v>73.902469135802463</v>
      </c>
      <c r="Q210" s="49">
        <v>73.902469135802463</v>
      </c>
      <c r="R210" s="50">
        <v>77.228915662650607</v>
      </c>
      <c r="S210" s="51">
        <v>77.28155339805825</v>
      </c>
    </row>
    <row r="211" spans="2:19" x14ac:dyDescent="0.2">
      <c r="E211" s="4" t="s">
        <v>59</v>
      </c>
      <c r="F211" s="48">
        <v>46.481693363844393</v>
      </c>
      <c r="G211" s="48">
        <v>33.898148148148145</v>
      </c>
      <c r="H211" s="48">
        <v>30.206672845227061</v>
      </c>
      <c r="I211" s="48">
        <v>58.497206703910614</v>
      </c>
      <c r="J211" s="48">
        <v>59.575821104122994</v>
      </c>
      <c r="K211" s="48">
        <v>48.759354838709676</v>
      </c>
      <c r="L211" s="48">
        <v>48.794141578519124</v>
      </c>
      <c r="M211" s="48">
        <v>47.347164591977872</v>
      </c>
      <c r="N211" s="48">
        <v>44.211551376762927</v>
      </c>
      <c r="O211" s="49">
        <v>44.211551376762927</v>
      </c>
      <c r="P211" s="49">
        <v>44.211551376762927</v>
      </c>
      <c r="Q211" s="49">
        <v>44.211551376762927</v>
      </c>
      <c r="R211" s="50">
        <v>46.39111659469463</v>
      </c>
      <c r="S211" s="51">
        <v>49.846938775510203</v>
      </c>
    </row>
    <row r="212" spans="2:19" x14ac:dyDescent="0.2">
      <c r="E212" s="4" t="s">
        <v>60</v>
      </c>
      <c r="F212" s="48">
        <v>43.444444444444443</v>
      </c>
      <c r="G212" s="48">
        <v>5.0816326530612246</v>
      </c>
      <c r="H212" s="48">
        <v>36.223684210526315</v>
      </c>
      <c r="I212" s="48">
        <v>119.17045454545455</v>
      </c>
      <c r="J212" s="48">
        <v>189.296875</v>
      </c>
      <c r="K212" s="48">
        <v>76.045454545454547</v>
      </c>
      <c r="L212" s="48">
        <v>96</v>
      </c>
      <c r="M212" s="48">
        <v>142.98360655737704</v>
      </c>
      <c r="N212" s="48">
        <v>77.986301369863014</v>
      </c>
      <c r="O212" s="49">
        <v>77.986301369863014</v>
      </c>
      <c r="P212" s="49">
        <v>77.986301369863014</v>
      </c>
      <c r="Q212" s="49">
        <v>77.986301369863014</v>
      </c>
      <c r="R212" s="50">
        <v>87.058823529411768</v>
      </c>
      <c r="S212" s="51">
        <v>71.428571428571431</v>
      </c>
    </row>
    <row r="213" spans="2:19" x14ac:dyDescent="0.2">
      <c r="E213" s="4" t="s">
        <v>61</v>
      </c>
      <c r="F213" s="48">
        <v>30.69178082191781</v>
      </c>
      <c r="G213" s="48">
        <v>16.952380952380953</v>
      </c>
      <c r="H213" s="48">
        <v>21.698019801980198</v>
      </c>
      <c r="I213" s="48">
        <v>92.634615384615387</v>
      </c>
      <c r="J213" s="48">
        <v>74.491978609625662</v>
      </c>
      <c r="K213" s="48">
        <v>60.739130434782609</v>
      </c>
      <c r="L213" s="48">
        <v>58.962962962962962</v>
      </c>
      <c r="M213" s="48">
        <v>51.765027322404372</v>
      </c>
      <c r="N213" s="48">
        <v>57.206060606060603</v>
      </c>
      <c r="O213" s="49">
        <v>57.206060606060603</v>
      </c>
      <c r="P213" s="49">
        <v>57.206060606060603</v>
      </c>
      <c r="Q213" s="49">
        <v>57.206060606060603</v>
      </c>
      <c r="R213" s="50">
        <v>52.803738317757009</v>
      </c>
      <c r="S213" s="51">
        <v>48.333333333333336</v>
      </c>
    </row>
    <row r="214" spans="2:19" x14ac:dyDescent="0.2">
      <c r="E214" s="4" t="s">
        <v>62</v>
      </c>
      <c r="F214" s="48">
        <v>33.338028169014088</v>
      </c>
      <c r="G214" s="48">
        <v>23.42768850432633</v>
      </c>
      <c r="H214" s="48">
        <v>27.161383285302595</v>
      </c>
      <c r="I214" s="48">
        <v>76.491773308957946</v>
      </c>
      <c r="J214" s="48">
        <v>68.582348305752561</v>
      </c>
      <c r="K214" s="48">
        <v>55.30322128851541</v>
      </c>
      <c r="L214" s="48">
        <v>53.18515562649641</v>
      </c>
      <c r="M214" s="48">
        <v>58.171635777598709</v>
      </c>
      <c r="N214" s="48">
        <v>57.186170212765958</v>
      </c>
      <c r="O214" s="49">
        <v>57.186170212765958</v>
      </c>
      <c r="P214" s="49">
        <v>57.186170212765958</v>
      </c>
      <c r="Q214" s="49">
        <v>57.186170212765958</v>
      </c>
      <c r="R214" s="50">
        <v>54.015099519560742</v>
      </c>
      <c r="S214" s="51">
        <v>54.19889502762431</v>
      </c>
    </row>
    <row r="215" spans="2:19" x14ac:dyDescent="0.2">
      <c r="E215" s="4" t="s">
        <v>63</v>
      </c>
      <c r="F215" s="48">
        <v>62.404958677685947</v>
      </c>
      <c r="G215" s="48">
        <v>53.075757575757578</v>
      </c>
      <c r="H215" s="48">
        <v>45.734265734265733</v>
      </c>
      <c r="I215" s="48">
        <v>208.18181818181819</v>
      </c>
      <c r="J215" s="48">
        <v>204.96753246753246</v>
      </c>
      <c r="K215" s="48">
        <v>113.99103139013452</v>
      </c>
      <c r="L215" s="48">
        <v>96.524822695035468</v>
      </c>
      <c r="M215" s="48">
        <v>101.2139303482587</v>
      </c>
      <c r="N215" s="48">
        <v>92.190265486725664</v>
      </c>
      <c r="O215" s="49">
        <v>92.190265486725664</v>
      </c>
      <c r="P215" s="49">
        <v>92.190265486725664</v>
      </c>
      <c r="Q215" s="49">
        <v>92.190265486725664</v>
      </c>
      <c r="R215" s="50">
        <v>104.86725663716814</v>
      </c>
      <c r="S215" s="51">
        <v>88.717948717948715</v>
      </c>
    </row>
    <row r="216" spans="2:19" x14ac:dyDescent="0.2">
      <c r="E216" s="4" t="s">
        <v>130</v>
      </c>
      <c r="F216" s="48">
        <v>26.995133819951338</v>
      </c>
      <c r="G216" s="48">
        <v>23.207423580786028</v>
      </c>
      <c r="H216" s="48">
        <v>22.728712871287129</v>
      </c>
      <c r="I216" s="48">
        <v>53.337662337662337</v>
      </c>
      <c r="J216" s="48">
        <v>48.036392405063289</v>
      </c>
      <c r="K216" s="48">
        <v>38.331099195710458</v>
      </c>
      <c r="L216" s="48">
        <v>41.600931677018636</v>
      </c>
      <c r="M216" s="48">
        <v>39.811554332874827</v>
      </c>
      <c r="N216" s="48">
        <v>40.276942355889723</v>
      </c>
      <c r="O216" s="49">
        <v>40.276942355889723</v>
      </c>
      <c r="P216" s="49">
        <v>40.276942355889723</v>
      </c>
      <c r="Q216" s="49">
        <v>40.276942355889723</v>
      </c>
      <c r="R216" s="50">
        <v>38.943488943488944</v>
      </c>
      <c r="S216" s="51">
        <v>38.252427184466022</v>
      </c>
    </row>
    <row r="217" spans="2:19" x14ac:dyDescent="0.2">
      <c r="D217" s="53" t="s">
        <v>131</v>
      </c>
      <c r="E217" s="53"/>
      <c r="F217" s="53">
        <v>37.947970537533301</v>
      </c>
      <c r="G217" s="53">
        <v>26.386447155666616</v>
      </c>
      <c r="H217" s="53">
        <v>27.479111003157637</v>
      </c>
      <c r="I217" s="53">
        <v>86.412429378531073</v>
      </c>
      <c r="J217" s="53">
        <v>78.298023162939302</v>
      </c>
      <c r="K217" s="53">
        <v>58.532958199356912</v>
      </c>
      <c r="L217" s="53">
        <v>58.824217918706111</v>
      </c>
      <c r="M217" s="53">
        <v>59.212947505101091</v>
      </c>
      <c r="N217" s="53">
        <v>57.934402206706316</v>
      </c>
      <c r="O217" s="53">
        <v>57.934402206706316</v>
      </c>
      <c r="P217" s="53">
        <v>57.934402206706316</v>
      </c>
      <c r="Q217" s="53">
        <v>57.934402206706316</v>
      </c>
      <c r="R217" s="53">
        <v>57.044617273843635</v>
      </c>
      <c r="S217" s="53">
        <v>55.475578406169667</v>
      </c>
    </row>
    <row r="218" spans="2:19" ht="15" x14ac:dyDescent="0.25"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2:19" ht="15" x14ac:dyDescent="0.25">
      <c r="D219"/>
      <c r="E219"/>
      <c r="F219"/>
      <c r="G219"/>
      <c r="H219"/>
      <c r="I219"/>
      <c r="J219"/>
      <c r="K219"/>
      <c r="L219"/>
      <c r="M219"/>
      <c r="N219" s="44"/>
      <c r="O219" s="44"/>
      <c r="P219" s="44"/>
      <c r="Q219" s="44"/>
      <c r="R219" s="45" t="s">
        <v>172</v>
      </c>
      <c r="S219" s="46" t="s">
        <v>172</v>
      </c>
    </row>
    <row r="220" spans="2:19" ht="15.75" x14ac:dyDescent="0.25">
      <c r="D220" s="37" t="s">
        <v>173</v>
      </c>
      <c r="E220" s="37"/>
      <c r="F220" s="56"/>
      <c r="N220" s="5"/>
      <c r="O220" s="5"/>
      <c r="P220" s="5"/>
      <c r="Q220" s="5"/>
      <c r="R220" s="45" t="s">
        <v>118</v>
      </c>
      <c r="S220" s="46" t="s">
        <v>119</v>
      </c>
    </row>
    <row r="221" spans="2:19" x14ac:dyDescent="0.2">
      <c r="D221" s="57" t="s">
        <v>120</v>
      </c>
      <c r="E221" s="57" t="s">
        <v>40</v>
      </c>
      <c r="F221" s="5" t="s">
        <v>98</v>
      </c>
      <c r="G221" s="5" t="s">
        <v>99</v>
      </c>
      <c r="H221" s="5" t="s">
        <v>100</v>
      </c>
      <c r="I221" s="5" t="s">
        <v>101</v>
      </c>
      <c r="J221" s="5" t="s">
        <v>102</v>
      </c>
      <c r="K221" s="5" t="s">
        <v>103</v>
      </c>
      <c r="L221" s="5" t="s">
        <v>104</v>
      </c>
      <c r="M221" s="5" t="s">
        <v>105</v>
      </c>
      <c r="N221" s="5" t="s">
        <v>106</v>
      </c>
      <c r="O221" s="5" t="s">
        <v>107</v>
      </c>
      <c r="P221" s="5" t="s">
        <v>108</v>
      </c>
      <c r="Q221" s="5" t="s">
        <v>109</v>
      </c>
      <c r="R221" s="45" t="s">
        <v>127</v>
      </c>
      <c r="S221" s="46" t="s">
        <v>10</v>
      </c>
    </row>
    <row r="222" spans="2:19" x14ac:dyDescent="0.2">
      <c r="B222" s="33" t="s">
        <v>46</v>
      </c>
      <c r="C222" s="33" t="s">
        <v>174</v>
      </c>
      <c r="D222" s="4" t="s">
        <v>97</v>
      </c>
      <c r="E222" s="4" t="s">
        <v>46</v>
      </c>
      <c r="F222" s="48">
        <v>37059.64</v>
      </c>
      <c r="G222" s="48">
        <v>47066.69</v>
      </c>
      <c r="H222" s="48">
        <v>46153.249999999993</v>
      </c>
      <c r="I222" s="48">
        <v>27840.429999999993</v>
      </c>
      <c r="J222" s="48">
        <v>35251.51999999999</v>
      </c>
      <c r="K222" s="48">
        <v>51824.240000000005</v>
      </c>
      <c r="L222" s="48">
        <v>34376.639999999999</v>
      </c>
      <c r="M222" s="48">
        <v>44341.459999999992</v>
      </c>
      <c r="N222" s="48">
        <v>49342.960000000006</v>
      </c>
      <c r="O222" s="49">
        <v>55151.600264345019</v>
      </c>
      <c r="P222" s="49">
        <v>55151.600264345019</v>
      </c>
      <c r="Q222" s="49">
        <v>55151.600264345019</v>
      </c>
      <c r="R222" s="50">
        <v>539000</v>
      </c>
      <c r="S222" s="51">
        <v>678000</v>
      </c>
    </row>
    <row r="223" spans="2:19" x14ac:dyDescent="0.2">
      <c r="B223" s="33" t="s">
        <v>47</v>
      </c>
      <c r="C223" s="33" t="s">
        <v>174</v>
      </c>
      <c r="E223" s="4" t="s">
        <v>47</v>
      </c>
      <c r="F223" s="48">
        <v>71525.97</v>
      </c>
      <c r="G223" s="48">
        <v>90925.05</v>
      </c>
      <c r="H223" s="48">
        <v>101646.09</v>
      </c>
      <c r="I223" s="48">
        <v>68527.37</v>
      </c>
      <c r="J223" s="48">
        <v>74365.569999999978</v>
      </c>
      <c r="K223" s="48">
        <v>102822.55000000002</v>
      </c>
      <c r="L223" s="48">
        <v>76794.739999999976</v>
      </c>
      <c r="M223" s="48">
        <v>103932.68</v>
      </c>
      <c r="N223" s="48">
        <v>111542.85999999999</v>
      </c>
      <c r="O223" s="49">
        <v>124673.65612159867</v>
      </c>
      <c r="P223" s="49">
        <v>124673.65612159867</v>
      </c>
      <c r="Q223" s="49">
        <v>124673.65612159867</v>
      </c>
      <c r="R223" s="50">
        <v>1176000</v>
      </c>
      <c r="S223" s="51">
        <v>1177000</v>
      </c>
    </row>
    <row r="224" spans="2:19" x14ac:dyDescent="0.2">
      <c r="B224" s="33" t="s">
        <v>49</v>
      </c>
      <c r="C224" s="33" t="s">
        <v>174</v>
      </c>
      <c r="E224" s="4" t="s">
        <v>49</v>
      </c>
      <c r="F224" s="48">
        <v>12874.26</v>
      </c>
      <c r="G224" s="48">
        <v>13502.09</v>
      </c>
      <c r="H224" s="48">
        <v>17407.36</v>
      </c>
      <c r="I224" s="48">
        <v>11217.240000000002</v>
      </c>
      <c r="J224" s="48">
        <v>19915.510000000002</v>
      </c>
      <c r="K224" s="48">
        <v>16219.25</v>
      </c>
      <c r="L224" s="48">
        <v>19752.580000000002</v>
      </c>
      <c r="M224" s="48">
        <v>18797.230000000003</v>
      </c>
      <c r="N224" s="48">
        <v>19068.579999999998</v>
      </c>
      <c r="O224" s="49">
        <v>21313.328218831706</v>
      </c>
      <c r="P224" s="49">
        <v>21313.328218831706</v>
      </c>
      <c r="Q224" s="49">
        <v>21313.328218831706</v>
      </c>
      <c r="R224" s="50">
        <v>213000</v>
      </c>
      <c r="S224" s="51">
        <v>219000</v>
      </c>
    </row>
    <row r="225" spans="2:19" x14ac:dyDescent="0.2">
      <c r="B225" s="33" t="s">
        <v>50</v>
      </c>
      <c r="C225" s="33" t="s">
        <v>174</v>
      </c>
      <c r="E225" s="4" t="s">
        <v>50</v>
      </c>
      <c r="F225" s="48">
        <v>34295.65</v>
      </c>
      <c r="G225" s="48">
        <v>45028.83</v>
      </c>
      <c r="H225" s="48">
        <v>48170.99</v>
      </c>
      <c r="I225" s="48">
        <v>24871.379999999997</v>
      </c>
      <c r="J225" s="48">
        <v>34903.160000000003</v>
      </c>
      <c r="K225" s="48">
        <v>44310.86</v>
      </c>
      <c r="L225" s="48">
        <v>46786.51999999999</v>
      </c>
      <c r="M225" s="48">
        <v>46979.899999999994</v>
      </c>
      <c r="N225" s="48">
        <v>49899.67</v>
      </c>
      <c r="O225" s="49">
        <v>55773.846019021345</v>
      </c>
      <c r="P225" s="49">
        <v>55773.846019021345</v>
      </c>
      <c r="Q225" s="49">
        <v>55773.846019021345</v>
      </c>
      <c r="R225" s="50">
        <v>543000</v>
      </c>
      <c r="S225" s="51">
        <v>451000</v>
      </c>
    </row>
    <row r="226" spans="2:19" x14ac:dyDescent="0.2">
      <c r="B226" s="33" t="s">
        <v>51</v>
      </c>
      <c r="C226" s="33" t="s">
        <v>174</v>
      </c>
      <c r="E226" s="4" t="s">
        <v>51</v>
      </c>
      <c r="F226" s="48">
        <v>13942.169999999998</v>
      </c>
      <c r="G226" s="48">
        <v>17440.22</v>
      </c>
      <c r="H226" s="48">
        <v>22959.33</v>
      </c>
      <c r="I226" s="48">
        <v>2022.8299999999981</v>
      </c>
      <c r="J226" s="48">
        <v>-456.22999999999956</v>
      </c>
      <c r="K226" s="48">
        <v>6088.2200000000012</v>
      </c>
      <c r="L226" s="48">
        <v>5810.18</v>
      </c>
      <c r="M226" s="48">
        <v>7507.9599999999991</v>
      </c>
      <c r="N226" s="48">
        <v>8570.0499999999993</v>
      </c>
      <c r="O226" s="49">
        <v>9578.9140303996755</v>
      </c>
      <c r="P226" s="49">
        <v>9578.9140303996755</v>
      </c>
      <c r="Q226" s="49">
        <v>9578.9140303996755</v>
      </c>
      <c r="R226" s="50">
        <v>113000</v>
      </c>
      <c r="S226" s="51">
        <v>107000</v>
      </c>
    </row>
    <row r="227" spans="2:19" x14ac:dyDescent="0.2">
      <c r="B227" s="33" t="s">
        <v>52</v>
      </c>
      <c r="C227" s="33" t="s">
        <v>174</v>
      </c>
      <c r="E227" s="4" t="s">
        <v>52</v>
      </c>
      <c r="F227" s="48">
        <v>38849.990000000005</v>
      </c>
      <c r="G227" s="48">
        <v>32585.879999999997</v>
      </c>
      <c r="H227" s="48">
        <v>36891.96</v>
      </c>
      <c r="I227" s="48">
        <v>32819.870000000003</v>
      </c>
      <c r="J227" s="48">
        <v>31546.700000000004</v>
      </c>
      <c r="K227" s="48">
        <v>39920</v>
      </c>
      <c r="L227" s="48">
        <v>56441.930000000008</v>
      </c>
      <c r="M227" s="48">
        <v>47637.84</v>
      </c>
      <c r="N227" s="48">
        <v>47249.710000000006</v>
      </c>
      <c r="O227" s="49">
        <v>52811.933425279436</v>
      </c>
      <c r="P227" s="49">
        <v>52811.933425279436</v>
      </c>
      <c r="Q227" s="49">
        <v>52811.933425279436</v>
      </c>
      <c r="R227" s="50">
        <v>522000</v>
      </c>
      <c r="S227" s="51">
        <v>514000</v>
      </c>
    </row>
    <row r="228" spans="2:19" x14ac:dyDescent="0.2">
      <c r="B228" s="33" t="s">
        <v>53</v>
      </c>
      <c r="C228" s="33" t="s">
        <v>174</v>
      </c>
      <c r="E228" s="4" t="s">
        <v>53</v>
      </c>
      <c r="F228" s="48">
        <v>52317.210000000006</v>
      </c>
      <c r="G228" s="48">
        <v>53003.040000000008</v>
      </c>
      <c r="H228" s="48">
        <v>64384.539999999994</v>
      </c>
      <c r="I228" s="48">
        <v>1295.4300000000076</v>
      </c>
      <c r="J228" s="48">
        <v>23120.559999999998</v>
      </c>
      <c r="K228" s="48">
        <v>48392.12999999999</v>
      </c>
      <c r="L228" s="48">
        <v>41002.110000000015</v>
      </c>
      <c r="M228" s="48">
        <v>43727.92</v>
      </c>
      <c r="N228" s="48">
        <v>48096.989999999991</v>
      </c>
      <c r="O228" s="49">
        <v>53758.955003878946</v>
      </c>
      <c r="P228" s="49">
        <v>53758.955003878946</v>
      </c>
      <c r="Q228" s="49">
        <v>53758.955003878946</v>
      </c>
      <c r="R228" s="50">
        <v>537000</v>
      </c>
      <c r="S228" s="51">
        <v>718000</v>
      </c>
    </row>
    <row r="229" spans="2:19" x14ac:dyDescent="0.2">
      <c r="B229" s="33" t="s">
        <v>54</v>
      </c>
      <c r="C229" s="33" t="s">
        <v>174</v>
      </c>
      <c r="E229" s="4" t="s">
        <v>54</v>
      </c>
      <c r="F229" s="48">
        <v>5162.84</v>
      </c>
      <c r="G229" s="48">
        <v>5680.4599999999991</v>
      </c>
      <c r="H229" s="48">
        <v>9145.4</v>
      </c>
      <c r="I229" s="48">
        <v>6653.93</v>
      </c>
      <c r="J229" s="48">
        <v>9259.9700000000048</v>
      </c>
      <c r="K229" s="48">
        <v>19491.440000000002</v>
      </c>
      <c r="L229" s="48">
        <v>11205.560000000001</v>
      </c>
      <c r="M229" s="48">
        <v>9762.9399999999987</v>
      </c>
      <c r="N229" s="48">
        <v>7447.98</v>
      </c>
      <c r="O229" s="49">
        <v>8324.7542453236783</v>
      </c>
      <c r="P229" s="49">
        <v>8324.7542453236783</v>
      </c>
      <c r="Q229" s="49">
        <v>8324.7542453236783</v>
      </c>
      <c r="R229" s="50">
        <v>109000</v>
      </c>
      <c r="S229" s="51">
        <v>104000</v>
      </c>
    </row>
    <row r="230" spans="2:19" x14ac:dyDescent="0.2">
      <c r="B230" s="33" t="s">
        <v>55</v>
      </c>
      <c r="C230" s="33" t="s">
        <v>174</v>
      </c>
      <c r="E230" s="4" t="s">
        <v>55</v>
      </c>
      <c r="F230" s="48">
        <v>42000.380000000005</v>
      </c>
      <c r="G230" s="48">
        <v>46278.17</v>
      </c>
      <c r="H230" s="48">
        <v>55630.009999999995</v>
      </c>
      <c r="I230" s="48">
        <v>30996.990000000005</v>
      </c>
      <c r="J230" s="48">
        <v>37318.180000000008</v>
      </c>
      <c r="K230" s="48">
        <v>58214.75</v>
      </c>
      <c r="L230" s="48">
        <v>45880.34</v>
      </c>
      <c r="M230" s="48">
        <v>46054.78</v>
      </c>
      <c r="N230" s="48">
        <v>59766.66</v>
      </c>
      <c r="O230" s="49">
        <v>66802.375484871998</v>
      </c>
      <c r="P230" s="49">
        <v>66802.375484871998</v>
      </c>
      <c r="Q230" s="49">
        <v>66802.375484871998</v>
      </c>
      <c r="R230" s="50">
        <v>623000</v>
      </c>
      <c r="S230" s="51">
        <v>399000</v>
      </c>
    </row>
    <row r="231" spans="2:19" x14ac:dyDescent="0.2">
      <c r="B231" s="33" t="s">
        <v>56</v>
      </c>
      <c r="C231" s="33" t="s">
        <v>174</v>
      </c>
      <c r="E231" s="4" t="s">
        <v>56</v>
      </c>
      <c r="F231" s="48">
        <v>36174.409999999996</v>
      </c>
      <c r="G231" s="48">
        <v>66480.759999999995</v>
      </c>
      <c r="H231" s="48">
        <v>71253.700000000012</v>
      </c>
      <c r="I231" s="48">
        <v>7431.4799999999959</v>
      </c>
      <c r="J231" s="48">
        <v>20264.800000000003</v>
      </c>
      <c r="K231" s="48">
        <v>54865.560000000012</v>
      </c>
      <c r="L231" s="48">
        <v>47892.499999999985</v>
      </c>
      <c r="M231" s="48">
        <v>48846.17</v>
      </c>
      <c r="N231" s="48">
        <v>51587.760000000009</v>
      </c>
      <c r="O231" s="49">
        <v>57660.65752952332</v>
      </c>
      <c r="P231" s="49">
        <v>57660.65752952332</v>
      </c>
      <c r="Q231" s="49">
        <v>57660.65752952332</v>
      </c>
      <c r="R231" s="50">
        <v>578000</v>
      </c>
      <c r="S231" s="51">
        <v>1523000</v>
      </c>
    </row>
    <row r="232" spans="2:19" x14ac:dyDescent="0.2">
      <c r="B232" s="33" t="s">
        <v>58</v>
      </c>
      <c r="C232" s="33" t="s">
        <v>174</v>
      </c>
      <c r="E232" s="4" t="s">
        <v>58</v>
      </c>
      <c r="F232" s="48">
        <v>36908.160000000003</v>
      </c>
      <c r="G232" s="48">
        <v>45783.02</v>
      </c>
      <c r="H232" s="48">
        <v>62564.840000000011</v>
      </c>
      <c r="I232" s="48">
        <v>-4826.1700000000128</v>
      </c>
      <c r="J232" s="48">
        <v>-2613.6100000000006</v>
      </c>
      <c r="K232" s="48">
        <v>32969.11</v>
      </c>
      <c r="L232" s="48">
        <v>29417.190000000002</v>
      </c>
      <c r="M232" s="48">
        <v>32905.510000000009</v>
      </c>
      <c r="N232" s="48">
        <v>29912.25</v>
      </c>
      <c r="O232" s="49">
        <v>33433.512197224365</v>
      </c>
      <c r="P232" s="49">
        <v>33433.512197224365</v>
      </c>
      <c r="Q232" s="49">
        <v>33433.512197224365</v>
      </c>
      <c r="R232" s="50">
        <v>363000</v>
      </c>
      <c r="S232" s="51">
        <v>456000</v>
      </c>
    </row>
    <row r="233" spans="2:19" x14ac:dyDescent="0.2">
      <c r="B233" s="33" t="s">
        <v>59</v>
      </c>
      <c r="C233" s="33" t="s">
        <v>174</v>
      </c>
      <c r="E233" s="4" t="s">
        <v>59</v>
      </c>
      <c r="F233" s="48">
        <v>75732.72</v>
      </c>
      <c r="G233" s="48">
        <v>73302.2</v>
      </c>
      <c r="H233" s="48">
        <v>89047.039999999994</v>
      </c>
      <c r="I233" s="48">
        <v>68017.830000000016</v>
      </c>
      <c r="J233" s="48">
        <v>72381.329999999987</v>
      </c>
      <c r="K233" s="48">
        <v>99902.1</v>
      </c>
      <c r="L233" s="48">
        <v>72584.59</v>
      </c>
      <c r="M233" s="48">
        <v>92013.25</v>
      </c>
      <c r="N233" s="48">
        <v>92965.890000000014</v>
      </c>
      <c r="O233" s="49">
        <v>103909.81010257736</v>
      </c>
      <c r="P233" s="49">
        <v>103909.81010257736</v>
      </c>
      <c r="Q233" s="49">
        <v>103909.81010257736</v>
      </c>
      <c r="R233" s="50">
        <v>1048000</v>
      </c>
      <c r="S233" s="51">
        <v>1231000</v>
      </c>
    </row>
    <row r="234" spans="2:19" x14ac:dyDescent="0.2">
      <c r="B234" s="33" t="s">
        <v>60</v>
      </c>
      <c r="C234" s="33" t="s">
        <v>174</v>
      </c>
      <c r="E234" s="4" t="s">
        <v>60</v>
      </c>
      <c r="F234" s="48">
        <v>4480.25</v>
      </c>
      <c r="G234" s="48">
        <v>5176.2100000000009</v>
      </c>
      <c r="H234" s="48">
        <v>8834.99</v>
      </c>
      <c r="I234" s="48">
        <v>1275.7000000000007</v>
      </c>
      <c r="J234" s="48">
        <v>-305.60000000000036</v>
      </c>
      <c r="K234" s="48">
        <v>8424.08</v>
      </c>
      <c r="L234" s="48">
        <v>5329.1899999999987</v>
      </c>
      <c r="M234" s="48">
        <v>464.77000000000044</v>
      </c>
      <c r="N234" s="48">
        <v>3583.3600000000006</v>
      </c>
      <c r="O234" s="49">
        <v>4005.1921960750524</v>
      </c>
      <c r="P234" s="49">
        <v>4005.1921960750524</v>
      </c>
      <c r="Q234" s="49">
        <v>4005.1921960750524</v>
      </c>
      <c r="R234" s="50">
        <v>49000</v>
      </c>
      <c r="S234" s="51">
        <v>68000</v>
      </c>
    </row>
    <row r="235" spans="2:19" x14ac:dyDescent="0.2">
      <c r="B235" s="33" t="s">
        <v>61</v>
      </c>
      <c r="C235" s="33" t="s">
        <v>174</v>
      </c>
      <c r="E235" s="4" t="s">
        <v>61</v>
      </c>
      <c r="F235" s="48">
        <v>11807.75</v>
      </c>
      <c r="G235" s="48">
        <v>16521.620000000003</v>
      </c>
      <c r="H235" s="48">
        <v>23927.84</v>
      </c>
      <c r="I235" s="48">
        <v>4230.7700000000004</v>
      </c>
      <c r="J235" s="48">
        <v>10723.560000000001</v>
      </c>
      <c r="K235" s="48">
        <v>10290.39</v>
      </c>
      <c r="L235" s="48">
        <v>12565.589999999997</v>
      </c>
      <c r="M235" s="48">
        <v>13938.91</v>
      </c>
      <c r="N235" s="48">
        <v>9955.2900000000009</v>
      </c>
      <c r="O235" s="49">
        <v>11127.224118610464</v>
      </c>
      <c r="P235" s="49">
        <v>11127.224118610464</v>
      </c>
      <c r="Q235" s="49">
        <v>11127.224118610464</v>
      </c>
      <c r="R235" s="50">
        <v>147000</v>
      </c>
      <c r="S235" s="51">
        <v>107000</v>
      </c>
    </row>
    <row r="236" spans="2:19" x14ac:dyDescent="0.2">
      <c r="B236" s="33" t="s">
        <v>62</v>
      </c>
      <c r="C236" s="33" t="s">
        <v>174</v>
      </c>
      <c r="E236" s="4" t="s">
        <v>62</v>
      </c>
      <c r="F236" s="48">
        <v>79576.169999999984</v>
      </c>
      <c r="G236" s="48">
        <v>95929.34</v>
      </c>
      <c r="H236" s="48">
        <v>127519.02999999997</v>
      </c>
      <c r="I236" s="48">
        <v>73779.739999999991</v>
      </c>
      <c r="J236" s="48">
        <v>98873.00999999998</v>
      </c>
      <c r="K236" s="48">
        <v>129942.73999999999</v>
      </c>
      <c r="L236" s="48">
        <v>112613.68000000002</v>
      </c>
      <c r="M236" s="48">
        <v>104547.84</v>
      </c>
      <c r="N236" s="48">
        <v>110499.13999999998</v>
      </c>
      <c r="O236" s="49">
        <v>123507.06967790132</v>
      </c>
      <c r="P236" s="49">
        <v>123507.06967790132</v>
      </c>
      <c r="Q236" s="49">
        <v>123507.06967790132</v>
      </c>
      <c r="R236" s="50">
        <v>1304000</v>
      </c>
      <c r="S236" s="51">
        <v>1396000</v>
      </c>
    </row>
    <row r="237" spans="2:19" x14ac:dyDescent="0.2">
      <c r="B237" s="33" t="s">
        <v>63</v>
      </c>
      <c r="C237" s="33" t="s">
        <v>174</v>
      </c>
      <c r="E237" s="4" t="s">
        <v>63</v>
      </c>
      <c r="F237" s="48">
        <v>6979.98</v>
      </c>
      <c r="G237" s="48">
        <v>15267.690000000002</v>
      </c>
      <c r="H237" s="48">
        <v>16141.75</v>
      </c>
      <c r="I237" s="48">
        <v>-10917.510000000002</v>
      </c>
      <c r="J237" s="48">
        <v>-12844.279999999999</v>
      </c>
      <c r="K237" s="48">
        <v>1793.5200000000004</v>
      </c>
      <c r="L237" s="48">
        <v>3561.2500000000036</v>
      </c>
      <c r="M237" s="48">
        <v>3742.0299999999988</v>
      </c>
      <c r="N237" s="48">
        <v>5605.8100000000013</v>
      </c>
      <c r="O237" s="49">
        <v>6265.7244777749038</v>
      </c>
      <c r="P237" s="49">
        <v>6265.7244777749038</v>
      </c>
      <c r="Q237" s="49">
        <v>6265.7244777749038</v>
      </c>
      <c r="R237" s="50">
        <v>48000</v>
      </c>
      <c r="S237" s="51">
        <v>104000</v>
      </c>
    </row>
    <row r="238" spans="2:19" x14ac:dyDescent="0.2">
      <c r="B238" s="33" t="s">
        <v>25</v>
      </c>
      <c r="C238" s="33" t="s">
        <v>174</v>
      </c>
      <c r="E238" s="4" t="s">
        <v>130</v>
      </c>
      <c r="F238" s="48">
        <v>30562.690000000002</v>
      </c>
      <c r="G238" s="48">
        <v>34920.82</v>
      </c>
      <c r="H238" s="48">
        <v>38244.080000000002</v>
      </c>
      <c r="I238" s="48">
        <v>28778.519999999997</v>
      </c>
      <c r="J238" s="48">
        <v>32978.839999999997</v>
      </c>
      <c r="K238" s="48">
        <v>41168.720000000001</v>
      </c>
      <c r="L238" s="48">
        <v>43314.100000000006</v>
      </c>
      <c r="M238" s="48">
        <v>39558.649999999994</v>
      </c>
      <c r="N238" s="48">
        <v>40609.050000000003</v>
      </c>
      <c r="O238" s="49">
        <v>45389.536677872602</v>
      </c>
      <c r="P238" s="49">
        <v>45389.536677872602</v>
      </c>
      <c r="Q238" s="49">
        <v>45389.536677872602</v>
      </c>
      <c r="R238" s="50">
        <v>466000</v>
      </c>
      <c r="S238" s="51">
        <v>610000</v>
      </c>
    </row>
    <row r="239" spans="2:19" x14ac:dyDescent="0.2">
      <c r="B239" s="33">
        <v>0</v>
      </c>
      <c r="D239" s="53" t="s">
        <v>131</v>
      </c>
      <c r="E239" s="52"/>
      <c r="F239" s="52">
        <v>590250.23999999999</v>
      </c>
      <c r="G239" s="52">
        <v>704892.09</v>
      </c>
      <c r="H239" s="52">
        <v>839922.20000000007</v>
      </c>
      <c r="I239" s="52">
        <v>374015.83</v>
      </c>
      <c r="J239" s="52">
        <v>484682.98999999987</v>
      </c>
      <c r="K239" s="52">
        <v>766639.65999999992</v>
      </c>
      <c r="L239" s="52">
        <v>665328.69000000006</v>
      </c>
      <c r="M239" s="52">
        <v>704759.84</v>
      </c>
      <c r="N239" s="52">
        <v>745704.01000000013</v>
      </c>
      <c r="O239" s="53">
        <v>833488.0897911099</v>
      </c>
      <c r="P239" s="53">
        <v>833488.0897911099</v>
      </c>
      <c r="Q239" s="53">
        <v>833488.0897911099</v>
      </c>
      <c r="R239" s="53">
        <v>8378000</v>
      </c>
      <c r="S239" s="53">
        <v>9862000</v>
      </c>
    </row>
    <row r="240" spans="2:19" x14ac:dyDescent="0.2">
      <c r="B240" s="33">
        <v>0</v>
      </c>
    </row>
    <row r="243" spans="5:21" x14ac:dyDescent="0.2">
      <c r="F243" s="227" t="s">
        <v>37</v>
      </c>
      <c r="G243" s="227"/>
      <c r="H243" s="227"/>
      <c r="I243" s="227"/>
      <c r="J243" s="228"/>
      <c r="K243" s="229" t="s">
        <v>175</v>
      </c>
      <c r="L243" s="227"/>
      <c r="M243" s="227"/>
      <c r="N243" s="227"/>
      <c r="O243" s="228"/>
      <c r="P243" s="229" t="s">
        <v>39</v>
      </c>
      <c r="Q243" s="227"/>
      <c r="R243" s="227"/>
      <c r="S243" s="227"/>
    </row>
    <row r="244" spans="5:21" x14ac:dyDescent="0.2">
      <c r="E244" s="5" t="s">
        <v>40</v>
      </c>
      <c r="F244" s="5" t="s">
        <v>41</v>
      </c>
      <c r="G244" s="5" t="s">
        <v>42</v>
      </c>
      <c r="H244" s="5" t="s">
        <v>43</v>
      </c>
      <c r="I244" s="5" t="s">
        <v>44</v>
      </c>
      <c r="J244" s="5" t="s">
        <v>45</v>
      </c>
      <c r="K244" s="6" t="s">
        <v>41</v>
      </c>
      <c r="L244" s="5" t="s">
        <v>42</v>
      </c>
      <c r="M244" s="5" t="s">
        <v>43</v>
      </c>
      <c r="N244" s="5" t="s">
        <v>44</v>
      </c>
      <c r="O244" s="5" t="s">
        <v>45</v>
      </c>
      <c r="P244" s="6" t="s">
        <v>41</v>
      </c>
      <c r="Q244" s="5" t="s">
        <v>43</v>
      </c>
      <c r="R244" s="5" t="s">
        <v>44</v>
      </c>
      <c r="S244" s="5" t="s">
        <v>45</v>
      </c>
    </row>
    <row r="245" spans="5:21" x14ac:dyDescent="0.2">
      <c r="E245" s="4" t="s">
        <v>46</v>
      </c>
      <c r="F245" s="7">
        <v>12500</v>
      </c>
      <c r="G245" s="7">
        <v>54.24</v>
      </c>
      <c r="H245" s="7">
        <v>678000</v>
      </c>
      <c r="I245" s="7">
        <v>615000</v>
      </c>
      <c r="J245" s="7">
        <v>1293000</v>
      </c>
      <c r="K245" s="8">
        <v>10100</v>
      </c>
      <c r="L245" s="7">
        <v>53.366336633663366</v>
      </c>
      <c r="M245" s="7">
        <v>539000</v>
      </c>
      <c r="N245" s="7">
        <v>489000</v>
      </c>
      <c r="O245" s="7">
        <v>1028000</v>
      </c>
      <c r="P245" s="8">
        <v>-2400</v>
      </c>
      <c r="Q245" s="7">
        <v>-139000</v>
      </c>
      <c r="R245" s="7">
        <v>-126000</v>
      </c>
      <c r="S245" s="7">
        <v>-265000</v>
      </c>
      <c r="U245" s="7">
        <v>139000</v>
      </c>
    </row>
    <row r="246" spans="5:21" x14ac:dyDescent="0.2">
      <c r="E246" s="4" t="s">
        <v>47</v>
      </c>
      <c r="F246" s="7">
        <v>17200</v>
      </c>
      <c r="G246" s="7">
        <v>68.430232558139537</v>
      </c>
      <c r="H246" s="7">
        <v>1177000</v>
      </c>
      <c r="I246" s="7">
        <v>914000</v>
      </c>
      <c r="J246" s="7">
        <v>2091000</v>
      </c>
      <c r="K246" s="8">
        <v>13900</v>
      </c>
      <c r="L246" s="7">
        <v>84.60431654676259</v>
      </c>
      <c r="M246" s="7">
        <v>1176000</v>
      </c>
      <c r="N246" s="7">
        <v>812000</v>
      </c>
      <c r="O246" s="7">
        <v>1988000</v>
      </c>
      <c r="P246" s="8">
        <v>-3300</v>
      </c>
      <c r="Q246" s="7">
        <v>-1000</v>
      </c>
      <c r="R246" s="7">
        <v>-102000</v>
      </c>
      <c r="S246" s="7">
        <v>-103000</v>
      </c>
      <c r="U246" s="7">
        <v>1000</v>
      </c>
    </row>
    <row r="247" spans="5:21" x14ac:dyDescent="0.2">
      <c r="E247" s="4" t="s">
        <v>48</v>
      </c>
      <c r="F247" s="7">
        <v>0</v>
      </c>
      <c r="G247" s="7"/>
      <c r="H247" s="7">
        <v>0</v>
      </c>
      <c r="I247" s="7">
        <v>0</v>
      </c>
      <c r="J247" s="7">
        <v>0</v>
      </c>
      <c r="K247" s="8">
        <v>0</v>
      </c>
      <c r="L247" s="7"/>
      <c r="M247" s="7">
        <v>0</v>
      </c>
      <c r="N247" s="7">
        <v>0</v>
      </c>
      <c r="O247" s="7">
        <v>0</v>
      </c>
      <c r="P247" s="8">
        <v>0</v>
      </c>
      <c r="Q247" s="7">
        <v>0</v>
      </c>
      <c r="R247" s="7">
        <v>0</v>
      </c>
      <c r="S247" s="7">
        <v>0</v>
      </c>
      <c r="U247" s="7">
        <v>0</v>
      </c>
    </row>
    <row r="248" spans="5:21" x14ac:dyDescent="0.2">
      <c r="E248" s="4" t="s">
        <v>49</v>
      </c>
      <c r="F248" s="7">
        <v>2200</v>
      </c>
      <c r="G248" s="7">
        <v>99.545454545454547</v>
      </c>
      <c r="H248" s="7">
        <v>219000</v>
      </c>
      <c r="I248" s="7">
        <v>121000</v>
      </c>
      <c r="J248" s="7">
        <v>340000</v>
      </c>
      <c r="K248" s="8">
        <v>1800</v>
      </c>
      <c r="L248" s="7">
        <v>118.33333333333333</v>
      </c>
      <c r="M248" s="7">
        <v>213000</v>
      </c>
      <c r="N248" s="7">
        <v>99000</v>
      </c>
      <c r="O248" s="7">
        <v>312000</v>
      </c>
      <c r="P248" s="8">
        <v>-400</v>
      </c>
      <c r="Q248" s="7">
        <v>-6000</v>
      </c>
      <c r="R248" s="7">
        <v>-22000</v>
      </c>
      <c r="S248" s="7">
        <v>-28000</v>
      </c>
      <c r="U248" s="7">
        <v>6000</v>
      </c>
    </row>
    <row r="249" spans="5:21" x14ac:dyDescent="0.2">
      <c r="E249" s="4" t="s">
        <v>50</v>
      </c>
      <c r="F249" s="7">
        <v>7300</v>
      </c>
      <c r="G249" s="7">
        <v>61.780821917808218</v>
      </c>
      <c r="H249" s="7">
        <v>451000</v>
      </c>
      <c r="I249" s="7">
        <v>485000</v>
      </c>
      <c r="J249" s="7">
        <v>936000</v>
      </c>
      <c r="K249" s="8">
        <v>6200</v>
      </c>
      <c r="L249" s="7">
        <v>87.58064516129032</v>
      </c>
      <c r="M249" s="7">
        <v>543000</v>
      </c>
      <c r="N249" s="7">
        <v>319000</v>
      </c>
      <c r="O249" s="7">
        <v>861000</v>
      </c>
      <c r="P249" s="8">
        <v>-1100</v>
      </c>
      <c r="Q249" s="7">
        <v>92000</v>
      </c>
      <c r="R249" s="7">
        <v>-166000</v>
      </c>
      <c r="S249" s="7">
        <v>-75000</v>
      </c>
      <c r="U249" s="7">
        <v>-92000</v>
      </c>
    </row>
    <row r="250" spans="5:21" x14ac:dyDescent="0.2">
      <c r="E250" s="4" t="s">
        <v>51</v>
      </c>
      <c r="F250" s="7">
        <v>3900</v>
      </c>
      <c r="G250" s="7">
        <v>27.435897435897434</v>
      </c>
      <c r="H250" s="7">
        <v>107000</v>
      </c>
      <c r="I250" s="7">
        <v>220000</v>
      </c>
      <c r="J250" s="7">
        <v>327000</v>
      </c>
      <c r="K250" s="8">
        <v>3800</v>
      </c>
      <c r="L250" s="7">
        <v>29.736842105263158</v>
      </c>
      <c r="M250" s="7">
        <v>113000</v>
      </c>
      <c r="N250" s="7">
        <v>214000</v>
      </c>
      <c r="O250" s="7">
        <v>327000</v>
      </c>
      <c r="P250" s="8">
        <v>-100</v>
      </c>
      <c r="Q250" s="7">
        <v>6000</v>
      </c>
      <c r="R250" s="7">
        <v>-6000</v>
      </c>
      <c r="S250" s="7">
        <v>0</v>
      </c>
      <c r="U250" s="7">
        <v>-6000</v>
      </c>
    </row>
    <row r="251" spans="5:21" x14ac:dyDescent="0.2">
      <c r="E251" s="4" t="s">
        <v>52</v>
      </c>
      <c r="F251" s="7">
        <v>6100</v>
      </c>
      <c r="G251" s="7">
        <v>84.26229508196721</v>
      </c>
      <c r="H251" s="7">
        <v>514000</v>
      </c>
      <c r="I251" s="7">
        <v>304000</v>
      </c>
      <c r="J251" s="7">
        <v>818000</v>
      </c>
      <c r="K251" s="8">
        <v>4800</v>
      </c>
      <c r="L251" s="7">
        <v>108.75</v>
      </c>
      <c r="M251" s="7">
        <v>522000</v>
      </c>
      <c r="N251" s="7">
        <v>243000</v>
      </c>
      <c r="O251" s="7">
        <v>766000</v>
      </c>
      <c r="P251" s="8">
        <v>-1300</v>
      </c>
      <c r="Q251" s="7">
        <v>8000</v>
      </c>
      <c r="R251" s="7">
        <v>-61000</v>
      </c>
      <c r="S251" s="7">
        <v>-52000</v>
      </c>
      <c r="U251" s="7">
        <v>-8000</v>
      </c>
    </row>
    <row r="252" spans="5:21" x14ac:dyDescent="0.2">
      <c r="E252" s="4" t="s">
        <v>53</v>
      </c>
      <c r="F252" s="7">
        <v>16400</v>
      </c>
      <c r="G252" s="7">
        <v>43.780487804878049</v>
      </c>
      <c r="H252" s="7">
        <v>718000</v>
      </c>
      <c r="I252" s="7">
        <v>1036000</v>
      </c>
      <c r="J252" s="7">
        <v>1754000</v>
      </c>
      <c r="K252" s="8">
        <v>11300</v>
      </c>
      <c r="L252" s="7">
        <v>47.522123893805308</v>
      </c>
      <c r="M252" s="7">
        <v>537000</v>
      </c>
      <c r="N252" s="7">
        <v>742000</v>
      </c>
      <c r="O252" s="7">
        <v>1278000</v>
      </c>
      <c r="P252" s="8">
        <v>-5100</v>
      </c>
      <c r="Q252" s="7">
        <v>-181000</v>
      </c>
      <c r="R252" s="7">
        <v>-294000</v>
      </c>
      <c r="S252" s="7">
        <v>-476000</v>
      </c>
      <c r="U252" s="7">
        <v>181000</v>
      </c>
    </row>
    <row r="253" spans="5:21" x14ac:dyDescent="0.2">
      <c r="E253" s="4" t="s">
        <v>54</v>
      </c>
      <c r="F253" s="7">
        <v>1800</v>
      </c>
      <c r="G253" s="7">
        <v>57.777777777777779</v>
      </c>
      <c r="H253" s="7">
        <v>104000</v>
      </c>
      <c r="I253" s="7">
        <v>117000</v>
      </c>
      <c r="J253" s="7">
        <v>221000</v>
      </c>
      <c r="K253" s="8">
        <v>1400</v>
      </c>
      <c r="L253" s="7">
        <v>77.857142857142861</v>
      </c>
      <c r="M253" s="7">
        <v>109000</v>
      </c>
      <c r="N253" s="7">
        <v>62000</v>
      </c>
      <c r="O253" s="7">
        <v>171000</v>
      </c>
      <c r="P253" s="8">
        <v>-400</v>
      </c>
      <c r="Q253" s="7">
        <v>5000</v>
      </c>
      <c r="R253" s="7">
        <v>-55000</v>
      </c>
      <c r="S253" s="7">
        <v>-50000</v>
      </c>
      <c r="U253" s="7">
        <v>-5000</v>
      </c>
    </row>
    <row r="254" spans="5:21" x14ac:dyDescent="0.2">
      <c r="E254" s="4" t="s">
        <v>55</v>
      </c>
      <c r="F254" s="7">
        <v>5000</v>
      </c>
      <c r="G254" s="7">
        <v>79.8</v>
      </c>
      <c r="H254" s="7">
        <v>399000</v>
      </c>
      <c r="I254" s="7">
        <v>245000</v>
      </c>
      <c r="J254" s="7">
        <v>644000</v>
      </c>
      <c r="K254" s="8">
        <v>6900</v>
      </c>
      <c r="L254" s="7">
        <v>90.289855072463766</v>
      </c>
      <c r="M254" s="7">
        <v>623000</v>
      </c>
      <c r="N254" s="7">
        <v>323000</v>
      </c>
      <c r="O254" s="7">
        <v>946000</v>
      </c>
      <c r="P254" s="8">
        <v>1900</v>
      </c>
      <c r="Q254" s="7">
        <v>224000</v>
      </c>
      <c r="R254" s="7">
        <v>78000</v>
      </c>
      <c r="S254" s="7">
        <v>302000</v>
      </c>
      <c r="U254" s="7">
        <v>-224000</v>
      </c>
    </row>
    <row r="255" spans="5:21" x14ac:dyDescent="0.2">
      <c r="E255" s="4" t="s">
        <v>56</v>
      </c>
      <c r="F255" s="7">
        <v>17200</v>
      </c>
      <c r="G255" s="7">
        <v>88.54651162790698</v>
      </c>
      <c r="H255" s="7">
        <v>1523000</v>
      </c>
      <c r="I255" s="7">
        <v>865000</v>
      </c>
      <c r="J255" s="7">
        <v>2388000</v>
      </c>
      <c r="K255" s="8">
        <v>9500</v>
      </c>
      <c r="L255" s="7">
        <v>60.842105263157897</v>
      </c>
      <c r="M255" s="7">
        <v>578000</v>
      </c>
      <c r="N255" s="7">
        <v>744000</v>
      </c>
      <c r="O255" s="7">
        <v>1322000</v>
      </c>
      <c r="P255" s="8">
        <v>-7700</v>
      </c>
      <c r="Q255" s="7">
        <v>-945000</v>
      </c>
      <c r="R255" s="7">
        <v>-121000</v>
      </c>
      <c r="S255" s="7">
        <v>-1066000</v>
      </c>
      <c r="U255" s="7">
        <v>945000</v>
      </c>
    </row>
    <row r="256" spans="5:21" x14ac:dyDescent="0.2">
      <c r="E256" s="4" t="s">
        <v>57</v>
      </c>
      <c r="F256" s="7">
        <v>0</v>
      </c>
      <c r="G256" s="7"/>
      <c r="H256" s="7">
        <v>0</v>
      </c>
      <c r="I256" s="7">
        <v>0</v>
      </c>
      <c r="J256" s="7">
        <v>0</v>
      </c>
      <c r="K256" s="8">
        <v>0</v>
      </c>
      <c r="L256" s="7"/>
      <c r="M256" s="7">
        <v>0</v>
      </c>
      <c r="N256" s="7">
        <v>0</v>
      </c>
      <c r="O256" s="7">
        <v>0</v>
      </c>
      <c r="P256" s="8">
        <v>0</v>
      </c>
      <c r="Q256" s="7">
        <v>0</v>
      </c>
      <c r="R256" s="7">
        <v>0</v>
      </c>
      <c r="S256" s="7">
        <v>0</v>
      </c>
      <c r="U256" s="7">
        <v>0</v>
      </c>
    </row>
    <row r="257" spans="5:21" x14ac:dyDescent="0.2">
      <c r="E257" s="4" t="s">
        <v>58</v>
      </c>
      <c r="F257" s="7">
        <v>10300</v>
      </c>
      <c r="G257" s="7">
        <v>44.271844660194176</v>
      </c>
      <c r="H257" s="7">
        <v>456000</v>
      </c>
      <c r="I257" s="7">
        <v>796000</v>
      </c>
      <c r="J257" s="7">
        <v>1252000</v>
      </c>
      <c r="K257" s="8">
        <v>8300</v>
      </c>
      <c r="L257" s="7">
        <v>43.734939759036145</v>
      </c>
      <c r="M257" s="7">
        <v>363000</v>
      </c>
      <c r="N257" s="7">
        <v>641000</v>
      </c>
      <c r="O257" s="7">
        <v>1005000</v>
      </c>
      <c r="P257" s="8">
        <v>-2000</v>
      </c>
      <c r="Q257" s="7">
        <v>-93000</v>
      </c>
      <c r="R257" s="7">
        <v>-155000</v>
      </c>
      <c r="S257" s="7">
        <v>-247000</v>
      </c>
      <c r="U257" s="7">
        <v>93000</v>
      </c>
    </row>
    <row r="258" spans="5:21" x14ac:dyDescent="0.2">
      <c r="E258" s="4" t="s">
        <v>59</v>
      </c>
      <c r="F258" s="7">
        <v>19600</v>
      </c>
      <c r="G258" s="7">
        <v>62.806122448979593</v>
      </c>
      <c r="H258" s="7">
        <v>1231000</v>
      </c>
      <c r="I258" s="7">
        <v>977000</v>
      </c>
      <c r="J258" s="7">
        <v>2208000</v>
      </c>
      <c r="K258" s="8">
        <v>16200</v>
      </c>
      <c r="L258" s="7">
        <v>64.691358024691354</v>
      </c>
      <c r="M258" s="7">
        <v>1048000</v>
      </c>
      <c r="N258" s="7">
        <v>752000</v>
      </c>
      <c r="O258" s="7">
        <v>1799000</v>
      </c>
      <c r="P258" s="8">
        <v>-3400</v>
      </c>
      <c r="Q258" s="7">
        <v>-183000</v>
      </c>
      <c r="R258" s="7">
        <v>-225000</v>
      </c>
      <c r="S258" s="7">
        <v>-409000</v>
      </c>
      <c r="U258" s="7">
        <v>183000</v>
      </c>
    </row>
    <row r="259" spans="5:21" x14ac:dyDescent="0.2">
      <c r="E259" s="4" t="s">
        <v>60</v>
      </c>
      <c r="F259" s="7">
        <v>1400</v>
      </c>
      <c r="G259" s="7">
        <v>48.571428571428569</v>
      </c>
      <c r="H259" s="7">
        <v>68000</v>
      </c>
      <c r="I259" s="7">
        <v>100000</v>
      </c>
      <c r="J259" s="7">
        <v>168000</v>
      </c>
      <c r="K259" s="8">
        <v>900</v>
      </c>
      <c r="L259" s="7">
        <v>54.444444444444443</v>
      </c>
      <c r="M259" s="7">
        <v>49000</v>
      </c>
      <c r="N259" s="7">
        <v>74000</v>
      </c>
      <c r="O259" s="7">
        <v>123000</v>
      </c>
      <c r="P259" s="8">
        <v>-500</v>
      </c>
      <c r="Q259" s="7">
        <v>-19000</v>
      </c>
      <c r="R259" s="7">
        <v>-26000</v>
      </c>
      <c r="S259" s="7">
        <v>-45000</v>
      </c>
      <c r="U259" s="7">
        <v>19000</v>
      </c>
    </row>
    <row r="260" spans="5:21" x14ac:dyDescent="0.2">
      <c r="E260" s="4" t="s">
        <v>61</v>
      </c>
      <c r="F260" s="7">
        <v>2400</v>
      </c>
      <c r="G260" s="7">
        <v>44.583333333333336</v>
      </c>
      <c r="H260" s="7">
        <v>107000</v>
      </c>
      <c r="I260" s="7">
        <v>116000</v>
      </c>
      <c r="J260" s="7">
        <v>223000</v>
      </c>
      <c r="K260" s="8">
        <v>2100</v>
      </c>
      <c r="L260" s="7">
        <v>70</v>
      </c>
      <c r="M260" s="7">
        <v>147000</v>
      </c>
      <c r="N260" s="7">
        <v>113000</v>
      </c>
      <c r="O260" s="7">
        <v>261000</v>
      </c>
      <c r="P260" s="8">
        <v>-300</v>
      </c>
      <c r="Q260" s="7">
        <v>40000</v>
      </c>
      <c r="R260" s="7">
        <v>-3000</v>
      </c>
      <c r="S260" s="7">
        <v>38000</v>
      </c>
      <c r="U260" s="7">
        <v>-40000</v>
      </c>
    </row>
    <row r="261" spans="5:21" x14ac:dyDescent="0.2">
      <c r="E261" s="4" t="s">
        <v>62</v>
      </c>
      <c r="F261" s="7">
        <v>18100</v>
      </c>
      <c r="G261" s="7">
        <v>77.127071823204417</v>
      </c>
      <c r="H261" s="7">
        <v>1396000</v>
      </c>
      <c r="I261" s="7">
        <v>981000</v>
      </c>
      <c r="J261" s="7">
        <v>2377000</v>
      </c>
      <c r="K261" s="8">
        <v>14600</v>
      </c>
      <c r="L261" s="7">
        <v>89.31506849315069</v>
      </c>
      <c r="M261" s="7">
        <v>1304000</v>
      </c>
      <c r="N261" s="7">
        <v>787000</v>
      </c>
      <c r="O261" s="7">
        <v>2091000</v>
      </c>
      <c r="P261" s="8">
        <v>-3500</v>
      </c>
      <c r="Q261" s="7">
        <v>-92000</v>
      </c>
      <c r="R261" s="7">
        <v>-194000</v>
      </c>
      <c r="S261" s="7">
        <v>-286000</v>
      </c>
      <c r="U261" s="7">
        <v>92000</v>
      </c>
    </row>
    <row r="262" spans="5:21" x14ac:dyDescent="0.2">
      <c r="E262" s="4" t="s">
        <v>63</v>
      </c>
      <c r="F262" s="7">
        <v>3900</v>
      </c>
      <c r="G262" s="7">
        <v>26.666666666666668</v>
      </c>
      <c r="H262" s="7">
        <v>104000</v>
      </c>
      <c r="I262" s="7">
        <v>346000</v>
      </c>
      <c r="J262" s="7">
        <v>450000</v>
      </c>
      <c r="K262" s="8">
        <v>2300</v>
      </c>
      <c r="L262" s="7">
        <v>20.869565217391305</v>
      </c>
      <c r="M262" s="7">
        <v>48000</v>
      </c>
      <c r="N262" s="7">
        <v>237000</v>
      </c>
      <c r="O262" s="7">
        <v>285000</v>
      </c>
      <c r="P262" s="8">
        <v>-1600</v>
      </c>
      <c r="Q262" s="7">
        <v>-56000</v>
      </c>
      <c r="R262" s="7">
        <v>-109000</v>
      </c>
      <c r="S262" s="7">
        <v>-165000</v>
      </c>
      <c r="U262" s="7">
        <v>56000</v>
      </c>
    </row>
    <row r="263" spans="5:21" x14ac:dyDescent="0.2">
      <c r="E263" s="4" t="s">
        <v>130</v>
      </c>
      <c r="F263" s="7">
        <v>10300</v>
      </c>
      <c r="G263" s="7">
        <v>59.223300970873787</v>
      </c>
      <c r="H263" s="7">
        <v>610000</v>
      </c>
      <c r="I263" s="7">
        <v>394000</v>
      </c>
      <c r="J263" s="7">
        <v>1004000</v>
      </c>
      <c r="K263" s="8">
        <v>8100</v>
      </c>
      <c r="L263" s="7">
        <v>57.530864197530867</v>
      </c>
      <c r="M263" s="7">
        <v>466000</v>
      </c>
      <c r="N263" s="7">
        <v>317000</v>
      </c>
      <c r="O263" s="7">
        <v>783000</v>
      </c>
      <c r="P263" s="8">
        <v>-2200</v>
      </c>
      <c r="Q263" s="7">
        <v>-144000</v>
      </c>
      <c r="R263" s="7">
        <v>-77000</v>
      </c>
      <c r="S263" s="7">
        <v>-221000</v>
      </c>
      <c r="U263" s="7">
        <v>144000</v>
      </c>
    </row>
    <row r="264" spans="5:21" x14ac:dyDescent="0.2">
      <c r="E264" s="9" t="s">
        <v>64</v>
      </c>
      <c r="F264" s="10">
        <v>155600</v>
      </c>
      <c r="G264" s="10"/>
      <c r="H264" s="10">
        <v>9862000</v>
      </c>
      <c r="I264" s="10">
        <v>8632000</v>
      </c>
      <c r="J264" s="10">
        <v>18494000</v>
      </c>
      <c r="K264" s="11">
        <v>122200</v>
      </c>
      <c r="L264" s="10"/>
      <c r="M264" s="10">
        <v>8378000</v>
      </c>
      <c r="N264" s="10">
        <v>6968000</v>
      </c>
      <c r="O264" s="10">
        <v>15346000</v>
      </c>
      <c r="P264" s="11">
        <v>-33400</v>
      </c>
      <c r="Q264" s="10">
        <v>-1484000</v>
      </c>
      <c r="R264" s="10">
        <v>-1664000</v>
      </c>
      <c r="S264" s="10">
        <v>-3148000</v>
      </c>
    </row>
  </sheetData>
  <mergeCells count="4">
    <mergeCell ref="V83:V84"/>
    <mergeCell ref="F243:J243"/>
    <mergeCell ref="K243:O243"/>
    <mergeCell ref="P243:S243"/>
  </mergeCells>
  <conditionalFormatting sqref="O13:Q30 T85:T101 T178:T194">
    <cfRule type="expression" dxfId="53" priority="7">
      <formula>RIGHT($F13,5)="total"</formula>
    </cfRule>
  </conditionalFormatting>
  <conditionalFormatting sqref="S85:S102">
    <cfRule type="expression" dxfId="52" priority="2">
      <formula>RIGHT($F85,5)="total"</formula>
    </cfRule>
  </conditionalFormatting>
  <conditionalFormatting sqref="S178:S195">
    <cfRule type="expression" dxfId="51" priority="1">
      <formula>RIGHT($F178,5)="total"</formula>
    </cfRule>
  </conditionalFormatting>
  <conditionalFormatting sqref="S222:S239">
    <cfRule type="expression" dxfId="50" priority="3">
      <formula>RIGHT($F222,5)="total"</formula>
    </cfRule>
  </conditionalFormatting>
  <conditionalFormatting sqref="S13:T31">
    <cfRule type="expression" dxfId="49" priority="6">
      <formula>RIGHT($F13,5)="total"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6F5DA-6137-4132-9911-C2574B0D99D3}">
  <sheetPr codeName="Ark17"/>
  <dimension ref="B1:V264"/>
  <sheetViews>
    <sheetView topLeftCell="A230" zoomScale="85" zoomScaleNormal="85" workbookViewId="0">
      <selection activeCell="K11" sqref="K11"/>
    </sheetView>
  </sheetViews>
  <sheetFormatPr defaultColWidth="9.140625" defaultRowHeight="12.75" x14ac:dyDescent="0.2"/>
  <cols>
    <col min="1" max="1" width="9.140625" style="4"/>
    <col min="2" max="2" width="9.140625" style="33"/>
    <col min="3" max="3" width="11.42578125" style="33" customWidth="1"/>
    <col min="4" max="4" width="11.140625" style="4" customWidth="1"/>
    <col min="5" max="12" width="14.28515625" style="4" bestFit="1" customWidth="1"/>
    <col min="13" max="14" width="11.28515625" style="4" bestFit="1" customWidth="1"/>
    <col min="15" max="15" width="13.28515625" style="4" customWidth="1"/>
    <col min="16" max="16" width="11.28515625" style="4" bestFit="1" customWidth="1"/>
    <col min="17" max="17" width="12.42578125" style="4" bestFit="1" customWidth="1"/>
    <col min="18" max="20" width="17.140625" style="4" customWidth="1"/>
    <col min="21" max="21" width="9.140625" style="4"/>
    <col min="22" max="22" width="10.85546875" style="4" customWidth="1"/>
    <col min="23" max="16384" width="9.140625" style="4"/>
  </cols>
  <sheetData>
    <row r="1" spans="2:20" x14ac:dyDescent="0.2">
      <c r="D1" s="34" t="s">
        <v>97</v>
      </c>
      <c r="F1" s="4" t="s">
        <v>96</v>
      </c>
    </row>
    <row r="2" spans="2:20" x14ac:dyDescent="0.2">
      <c r="D2" s="35" t="s">
        <v>95</v>
      </c>
      <c r="E2" s="35"/>
      <c r="F2" s="36" t="s">
        <v>98</v>
      </c>
      <c r="G2" s="36" t="s">
        <v>99</v>
      </c>
      <c r="H2" s="36" t="s">
        <v>100</v>
      </c>
      <c r="I2" s="36" t="s">
        <v>101</v>
      </c>
      <c r="J2" s="36" t="s">
        <v>102</v>
      </c>
      <c r="K2" s="36" t="s">
        <v>103</v>
      </c>
      <c r="L2" s="36" t="s">
        <v>104</v>
      </c>
      <c r="M2" s="36" t="s">
        <v>105</v>
      </c>
      <c r="N2" s="36" t="s">
        <v>106</v>
      </c>
      <c r="O2" s="36" t="s">
        <v>107</v>
      </c>
      <c r="P2" s="36" t="s">
        <v>108</v>
      </c>
      <c r="Q2" s="36" t="s">
        <v>109</v>
      </c>
    </row>
    <row r="3" spans="2:20" ht="15.75" x14ac:dyDescent="0.25">
      <c r="D3" s="37" t="s">
        <v>8</v>
      </c>
      <c r="E3" s="37"/>
      <c r="F3" s="38">
        <v>6381</v>
      </c>
      <c r="G3" s="38">
        <v>6803</v>
      </c>
      <c r="H3" s="38">
        <v>8234</v>
      </c>
      <c r="I3" s="38">
        <v>8850</v>
      </c>
      <c r="J3" s="38">
        <v>10055</v>
      </c>
      <c r="K3" s="38">
        <v>11251</v>
      </c>
      <c r="L3" s="38">
        <v>9414</v>
      </c>
      <c r="M3" s="39">
        <v>11670</v>
      </c>
      <c r="N3" s="39">
        <v>11670</v>
      </c>
      <c r="O3" s="39">
        <v>12966.666666666668</v>
      </c>
      <c r="P3" s="39">
        <v>12966.666666666668</v>
      </c>
      <c r="Q3" s="39">
        <v>12966.666666666668</v>
      </c>
    </row>
    <row r="4" spans="2:20" ht="15.75" x14ac:dyDescent="0.25">
      <c r="D4" s="37" t="s">
        <v>110</v>
      </c>
      <c r="E4" s="37"/>
      <c r="F4" s="38">
        <v>130.44918351355588</v>
      </c>
      <c r="G4" s="38">
        <v>130.00133617521681</v>
      </c>
      <c r="H4" s="38">
        <v>129.48203789166871</v>
      </c>
      <c r="I4" s="38">
        <v>128.67410508474575</v>
      </c>
      <c r="J4" s="38">
        <v>126.83368771755347</v>
      </c>
      <c r="K4" s="38">
        <v>127.1954030752822</v>
      </c>
      <c r="L4" s="38">
        <v>129.59218823029528</v>
      </c>
      <c r="M4" s="39">
        <v>129.59218823029528</v>
      </c>
      <c r="N4" s="39">
        <v>129.59218823029528</v>
      </c>
      <c r="O4" s="39">
        <v>129.59218823029528</v>
      </c>
      <c r="P4" s="39">
        <v>129.59218823029528</v>
      </c>
      <c r="Q4" s="39">
        <v>129.59218823029528</v>
      </c>
    </row>
    <row r="5" spans="2:20" ht="15.75" x14ac:dyDescent="0.25">
      <c r="D5" s="37" t="s">
        <v>111</v>
      </c>
      <c r="F5" s="40">
        <v>0.49210796915167099</v>
      </c>
      <c r="G5" s="40">
        <v>0.52465295629820052</v>
      </c>
      <c r="H5" s="40">
        <v>0.63501285347043701</v>
      </c>
      <c r="I5" s="40">
        <v>0.68251928020565555</v>
      </c>
      <c r="J5" s="40">
        <v>0.77544987146529565</v>
      </c>
      <c r="K5" s="40">
        <v>0.86768637532133686</v>
      </c>
      <c r="L5" s="40">
        <v>0.72601542416452447</v>
      </c>
      <c r="M5" s="41">
        <v>0.9</v>
      </c>
      <c r="N5" s="41">
        <v>0.9</v>
      </c>
      <c r="O5" s="41">
        <v>1</v>
      </c>
      <c r="P5" s="41">
        <v>1</v>
      </c>
      <c r="Q5" s="41">
        <v>1</v>
      </c>
    </row>
    <row r="6" spans="2:20" ht="15.75" x14ac:dyDescent="0.25">
      <c r="D6" s="37" t="s">
        <v>112</v>
      </c>
      <c r="F6" s="40">
        <v>1.0975393616691518</v>
      </c>
      <c r="G6" s="40">
        <v>1.0937713803862732</v>
      </c>
      <c r="H6" s="40">
        <v>1.0894022437516844</v>
      </c>
      <c r="I6" s="40">
        <v>1.0826046691460169</v>
      </c>
      <c r="J6" s="40">
        <v>1.0671202448821953</v>
      </c>
      <c r="K6" s="40">
        <v>1.0701635513417276</v>
      </c>
      <c r="L6" s="40">
        <v>1.0903289979795581</v>
      </c>
      <c r="M6" s="41">
        <v>1.0903289979795581</v>
      </c>
      <c r="N6" s="41">
        <v>1.0903289979795581</v>
      </c>
      <c r="O6" s="41">
        <v>1.0903289979795581</v>
      </c>
      <c r="P6" s="41">
        <v>1.0903289979795581</v>
      </c>
      <c r="Q6" s="41">
        <v>1.0903289979795581</v>
      </c>
    </row>
    <row r="8" spans="2:20" x14ac:dyDescent="0.2">
      <c r="D8" s="66" t="s">
        <v>113</v>
      </c>
      <c r="E8" s="4" t="s">
        <v>41</v>
      </c>
    </row>
    <row r="9" spans="2:20" ht="15.75" x14ac:dyDescent="0.25">
      <c r="D9" s="66" t="s">
        <v>114</v>
      </c>
      <c r="E9" s="4" t="s">
        <v>115</v>
      </c>
      <c r="N9" s="42" t="s">
        <v>116</v>
      </c>
      <c r="O9" s="43"/>
      <c r="P9" s="43"/>
      <c r="Q9" s="43"/>
    </row>
    <row r="10" spans="2:20" x14ac:dyDescent="0.2">
      <c r="K10" s="44"/>
      <c r="L10" s="44"/>
      <c r="M10" s="44"/>
      <c r="N10" s="44"/>
      <c r="O10" s="44"/>
      <c r="P10" s="44"/>
      <c r="Q10" s="44"/>
      <c r="R10" s="45" t="s">
        <v>41</v>
      </c>
      <c r="S10" s="46" t="s">
        <v>41</v>
      </c>
      <c r="T10" s="46" t="s">
        <v>41</v>
      </c>
    </row>
    <row r="11" spans="2:20" ht="15" x14ac:dyDescent="0.25">
      <c r="D11"/>
      <c r="E11"/>
      <c r="F11" t="s">
        <v>117</v>
      </c>
      <c r="G11"/>
      <c r="H11"/>
      <c r="I11"/>
      <c r="J11"/>
      <c r="K11"/>
      <c r="L11"/>
      <c r="M11"/>
      <c r="N11"/>
      <c r="O11"/>
      <c r="P11"/>
      <c r="Q11"/>
      <c r="R11" s="45" t="s">
        <v>118</v>
      </c>
      <c r="S11" s="46" t="s">
        <v>119</v>
      </c>
      <c r="T11" s="46" t="s">
        <v>119</v>
      </c>
    </row>
    <row r="12" spans="2:20" ht="15" x14ac:dyDescent="0.25">
      <c r="D12" t="s">
        <v>120</v>
      </c>
      <c r="E12" t="s">
        <v>40</v>
      </c>
      <c r="F12" t="s">
        <v>121</v>
      </c>
      <c r="G12" t="s">
        <v>122</v>
      </c>
      <c r="H12" t="s">
        <v>123</v>
      </c>
      <c r="I12" t="s">
        <v>124</v>
      </c>
      <c r="J12" t="s">
        <v>125</v>
      </c>
      <c r="K12" t="s">
        <v>126</v>
      </c>
      <c r="L12" t="s">
        <v>176</v>
      </c>
      <c r="M12" s="67" t="s">
        <v>105</v>
      </c>
      <c r="N12" s="67" t="s">
        <v>106</v>
      </c>
      <c r="O12" s="67" t="s">
        <v>107</v>
      </c>
      <c r="P12" s="67" t="s">
        <v>108</v>
      </c>
      <c r="Q12" s="67" t="s">
        <v>109</v>
      </c>
      <c r="R12" s="68" t="s">
        <v>127</v>
      </c>
      <c r="S12" s="69" t="s">
        <v>10</v>
      </c>
      <c r="T12" s="69" t="s">
        <v>128</v>
      </c>
    </row>
    <row r="13" spans="2:20" ht="15" x14ac:dyDescent="0.25">
      <c r="B13" s="33" t="s">
        <v>46</v>
      </c>
      <c r="C13" s="47" t="s">
        <v>8</v>
      </c>
      <c r="D13" t="s">
        <v>97</v>
      </c>
      <c r="E13" t="s">
        <v>46</v>
      </c>
      <c r="F13">
        <v>478</v>
      </c>
      <c r="G13">
        <v>536</v>
      </c>
      <c r="H13">
        <v>572</v>
      </c>
      <c r="I13">
        <v>715</v>
      </c>
      <c r="J13">
        <v>868</v>
      </c>
      <c r="K13">
        <v>979</v>
      </c>
      <c r="L13">
        <v>733</v>
      </c>
      <c r="M13" s="49">
        <v>937.50000000000011</v>
      </c>
      <c r="N13" s="49">
        <v>937.50000000000011</v>
      </c>
      <c r="O13" s="49">
        <v>1041.6666666666667</v>
      </c>
      <c r="P13" s="49">
        <v>1041.6666666666667</v>
      </c>
      <c r="Q13" s="49">
        <v>1041.6666666666667</v>
      </c>
      <c r="R13" s="50">
        <v>9880</v>
      </c>
      <c r="S13" s="51">
        <v>12500</v>
      </c>
      <c r="T13" s="51">
        <v>1041.6666666666667</v>
      </c>
    </row>
    <row r="14" spans="2:20" ht="15" x14ac:dyDescent="0.25">
      <c r="B14" s="33" t="s">
        <v>47</v>
      </c>
      <c r="C14" s="47" t="s">
        <v>8</v>
      </c>
      <c r="D14"/>
      <c r="E14" t="s">
        <v>47</v>
      </c>
      <c r="F14">
        <v>738</v>
      </c>
      <c r="G14">
        <v>758</v>
      </c>
      <c r="H14">
        <v>874</v>
      </c>
      <c r="I14">
        <v>1012</v>
      </c>
      <c r="J14">
        <v>1104</v>
      </c>
      <c r="K14">
        <v>1225</v>
      </c>
      <c r="L14">
        <v>901</v>
      </c>
      <c r="M14" s="49">
        <v>1290</v>
      </c>
      <c r="N14" s="49">
        <v>1290</v>
      </c>
      <c r="O14" s="49">
        <v>1433.3333333333333</v>
      </c>
      <c r="P14" s="49">
        <v>1433.3333333333333</v>
      </c>
      <c r="Q14" s="49">
        <v>1433.3333333333333</v>
      </c>
      <c r="R14" s="50">
        <v>13490</v>
      </c>
      <c r="S14" s="51">
        <v>17200</v>
      </c>
      <c r="T14" s="51">
        <v>1433.3333333333333</v>
      </c>
    </row>
    <row r="15" spans="2:20" ht="15" x14ac:dyDescent="0.25">
      <c r="B15" s="33" t="s">
        <v>49</v>
      </c>
      <c r="C15" s="47" t="s">
        <v>8</v>
      </c>
      <c r="D15"/>
      <c r="E15" t="s">
        <v>49</v>
      </c>
      <c r="F15">
        <v>101</v>
      </c>
      <c r="G15">
        <v>108</v>
      </c>
      <c r="H15">
        <v>116</v>
      </c>
      <c r="I15">
        <v>126</v>
      </c>
      <c r="J15">
        <v>181</v>
      </c>
      <c r="K15">
        <v>153</v>
      </c>
      <c r="L15">
        <v>174</v>
      </c>
      <c r="M15" s="49">
        <v>165</v>
      </c>
      <c r="N15" s="49">
        <v>165</v>
      </c>
      <c r="O15" s="49">
        <v>183.33333333333334</v>
      </c>
      <c r="P15" s="49">
        <v>183.33333333333334</v>
      </c>
      <c r="Q15" s="49">
        <v>183.33333333333334</v>
      </c>
      <c r="R15" s="50">
        <v>1840</v>
      </c>
      <c r="S15" s="51">
        <v>2200</v>
      </c>
      <c r="T15" s="51">
        <v>183.33333333333334</v>
      </c>
    </row>
    <row r="16" spans="2:20" ht="15" x14ac:dyDescent="0.25">
      <c r="B16" s="33" t="s">
        <v>50</v>
      </c>
      <c r="C16" s="47" t="s">
        <v>8</v>
      </c>
      <c r="D16"/>
      <c r="E16" t="s">
        <v>50</v>
      </c>
      <c r="F16">
        <v>331</v>
      </c>
      <c r="G16">
        <v>400</v>
      </c>
      <c r="H16">
        <v>402</v>
      </c>
      <c r="I16">
        <v>480</v>
      </c>
      <c r="J16">
        <v>501</v>
      </c>
      <c r="K16">
        <v>549</v>
      </c>
      <c r="L16">
        <v>539</v>
      </c>
      <c r="M16" s="49">
        <v>547.5</v>
      </c>
      <c r="N16" s="49">
        <v>547.5</v>
      </c>
      <c r="O16" s="49">
        <v>608.33333333333337</v>
      </c>
      <c r="P16" s="49">
        <v>608.33333333333337</v>
      </c>
      <c r="Q16" s="49">
        <v>608.33333333333337</v>
      </c>
      <c r="R16" s="50">
        <v>6120</v>
      </c>
      <c r="S16" s="51">
        <v>7300</v>
      </c>
      <c r="T16" s="51">
        <v>608.33333333333337</v>
      </c>
    </row>
    <row r="17" spans="2:21" ht="15" x14ac:dyDescent="0.25">
      <c r="B17" s="33" t="s">
        <v>51</v>
      </c>
      <c r="C17" s="47" t="s">
        <v>8</v>
      </c>
      <c r="D17"/>
      <c r="E17" t="s">
        <v>51</v>
      </c>
      <c r="F17">
        <v>254</v>
      </c>
      <c r="G17">
        <v>244</v>
      </c>
      <c r="H17">
        <v>338</v>
      </c>
      <c r="I17">
        <v>317</v>
      </c>
      <c r="J17">
        <v>311</v>
      </c>
      <c r="K17">
        <v>295</v>
      </c>
      <c r="L17">
        <v>196</v>
      </c>
      <c r="M17" s="49">
        <v>292.5</v>
      </c>
      <c r="N17" s="49">
        <v>292.5</v>
      </c>
      <c r="O17" s="49">
        <v>325</v>
      </c>
      <c r="P17" s="49">
        <v>325</v>
      </c>
      <c r="Q17" s="49">
        <v>325</v>
      </c>
      <c r="R17" s="50">
        <v>3520</v>
      </c>
      <c r="S17" s="51">
        <v>3900</v>
      </c>
      <c r="T17" s="51">
        <v>325</v>
      </c>
      <c r="U17" s="4" t="s">
        <v>129</v>
      </c>
    </row>
    <row r="18" spans="2:21" ht="15" x14ac:dyDescent="0.25">
      <c r="B18" s="33" t="s">
        <v>52</v>
      </c>
      <c r="C18" s="47" t="s">
        <v>8</v>
      </c>
      <c r="D18"/>
      <c r="E18" t="s">
        <v>52</v>
      </c>
      <c r="F18">
        <v>287</v>
      </c>
      <c r="G18">
        <v>232</v>
      </c>
      <c r="H18">
        <v>271</v>
      </c>
      <c r="I18">
        <v>373</v>
      </c>
      <c r="J18">
        <v>424</v>
      </c>
      <c r="K18">
        <v>416</v>
      </c>
      <c r="L18">
        <v>484</v>
      </c>
      <c r="M18" s="49">
        <v>457.5</v>
      </c>
      <c r="N18" s="49">
        <v>457.5</v>
      </c>
      <c r="O18" s="49">
        <v>508.33333333333331</v>
      </c>
      <c r="P18" s="49">
        <v>508.33333333333331</v>
      </c>
      <c r="Q18" s="49">
        <v>508.33333333333331</v>
      </c>
      <c r="R18" s="50">
        <v>4930</v>
      </c>
      <c r="S18" s="51">
        <v>6100</v>
      </c>
      <c r="T18" s="51">
        <v>508.33333333333331</v>
      </c>
    </row>
    <row r="19" spans="2:21" ht="15" x14ac:dyDescent="0.25">
      <c r="B19" s="33" t="s">
        <v>53</v>
      </c>
      <c r="C19" s="47" t="s">
        <v>8</v>
      </c>
      <c r="D19"/>
      <c r="E19" t="s">
        <v>53</v>
      </c>
      <c r="F19">
        <v>615</v>
      </c>
      <c r="G19">
        <v>636</v>
      </c>
      <c r="H19">
        <v>766</v>
      </c>
      <c r="I19">
        <v>741</v>
      </c>
      <c r="J19">
        <v>936</v>
      </c>
      <c r="K19">
        <v>1042</v>
      </c>
      <c r="L19">
        <v>829</v>
      </c>
      <c r="M19" s="49">
        <v>1230</v>
      </c>
      <c r="N19" s="49">
        <v>1230</v>
      </c>
      <c r="O19" s="49">
        <v>1366.6666666666667</v>
      </c>
      <c r="P19" s="49">
        <v>1366.6666666666667</v>
      </c>
      <c r="Q19" s="49">
        <v>1366.6666666666667</v>
      </c>
      <c r="R19" s="50">
        <v>12130</v>
      </c>
      <c r="S19" s="51">
        <v>16400</v>
      </c>
      <c r="T19" s="51">
        <v>1366.6666666666667</v>
      </c>
    </row>
    <row r="20" spans="2:21" ht="15" x14ac:dyDescent="0.25">
      <c r="B20" s="33" t="s">
        <v>54</v>
      </c>
      <c r="C20" s="47" t="s">
        <v>8</v>
      </c>
      <c r="D20"/>
      <c r="E20" t="s">
        <v>54</v>
      </c>
      <c r="F20">
        <v>52</v>
      </c>
      <c r="G20">
        <v>48</v>
      </c>
      <c r="H20">
        <v>74</v>
      </c>
      <c r="I20">
        <v>103</v>
      </c>
      <c r="J20">
        <v>146</v>
      </c>
      <c r="K20">
        <v>203</v>
      </c>
      <c r="L20">
        <v>139</v>
      </c>
      <c r="M20" s="49">
        <v>135</v>
      </c>
      <c r="N20" s="49">
        <v>135</v>
      </c>
      <c r="O20" s="49">
        <v>150</v>
      </c>
      <c r="P20" s="49">
        <v>150</v>
      </c>
      <c r="Q20" s="49">
        <v>150</v>
      </c>
      <c r="R20" s="50">
        <v>1490</v>
      </c>
      <c r="S20" s="51">
        <v>1800</v>
      </c>
      <c r="T20" s="51">
        <v>150</v>
      </c>
    </row>
    <row r="21" spans="2:21" ht="15" x14ac:dyDescent="0.25">
      <c r="B21" s="33" t="s">
        <v>55</v>
      </c>
      <c r="C21" s="47" t="s">
        <v>8</v>
      </c>
      <c r="D21"/>
      <c r="E21" t="s">
        <v>55</v>
      </c>
      <c r="F21">
        <v>363</v>
      </c>
      <c r="G21">
        <v>349</v>
      </c>
      <c r="H21">
        <v>455</v>
      </c>
      <c r="I21">
        <v>456</v>
      </c>
      <c r="J21">
        <v>533</v>
      </c>
      <c r="K21">
        <v>647</v>
      </c>
      <c r="L21">
        <v>465</v>
      </c>
      <c r="M21" s="49">
        <v>375</v>
      </c>
      <c r="N21" s="49">
        <v>375</v>
      </c>
      <c r="O21" s="49">
        <v>416.66666666666669</v>
      </c>
      <c r="P21" s="49">
        <v>416.66666666666669</v>
      </c>
      <c r="Q21" s="49">
        <v>416.66666666666669</v>
      </c>
      <c r="R21" s="50">
        <v>5270</v>
      </c>
      <c r="S21" s="51">
        <v>5000</v>
      </c>
      <c r="T21" s="51">
        <v>416.66666666666669</v>
      </c>
      <c r="U21" s="4" t="s">
        <v>129</v>
      </c>
    </row>
    <row r="22" spans="2:21" ht="15" x14ac:dyDescent="0.25">
      <c r="B22" s="33" t="s">
        <v>56</v>
      </c>
      <c r="C22" s="47" t="s">
        <v>8</v>
      </c>
      <c r="D22"/>
      <c r="E22" t="s">
        <v>56</v>
      </c>
      <c r="F22">
        <v>433</v>
      </c>
      <c r="G22">
        <v>585</v>
      </c>
      <c r="H22">
        <v>722</v>
      </c>
      <c r="I22">
        <v>666</v>
      </c>
      <c r="J22">
        <v>757</v>
      </c>
      <c r="K22">
        <v>856</v>
      </c>
      <c r="L22">
        <v>730</v>
      </c>
      <c r="M22" s="49">
        <v>1290</v>
      </c>
      <c r="N22" s="49">
        <v>1290</v>
      </c>
      <c r="O22" s="49">
        <v>1433.3333333333333</v>
      </c>
      <c r="P22" s="49">
        <v>1433.3333333333333</v>
      </c>
      <c r="Q22" s="49">
        <v>1433.3333333333333</v>
      </c>
      <c r="R22" s="50">
        <v>11630</v>
      </c>
      <c r="S22" s="51">
        <v>17200</v>
      </c>
      <c r="T22" s="51">
        <v>1433.3333333333333</v>
      </c>
    </row>
    <row r="23" spans="2:21" ht="15" x14ac:dyDescent="0.25">
      <c r="B23" s="33" t="s">
        <v>58</v>
      </c>
      <c r="C23" s="47" t="s">
        <v>8</v>
      </c>
      <c r="D23"/>
      <c r="E23" t="s">
        <v>58</v>
      </c>
      <c r="F23">
        <v>413</v>
      </c>
      <c r="G23">
        <v>427</v>
      </c>
      <c r="H23">
        <v>598</v>
      </c>
      <c r="I23">
        <v>566</v>
      </c>
      <c r="J23">
        <v>557</v>
      </c>
      <c r="K23">
        <v>712</v>
      </c>
      <c r="L23">
        <v>667</v>
      </c>
      <c r="M23" s="49">
        <v>772.5</v>
      </c>
      <c r="N23" s="49">
        <v>772.5</v>
      </c>
      <c r="O23" s="49">
        <v>858.33333333333337</v>
      </c>
      <c r="P23" s="49">
        <v>858.33333333333337</v>
      </c>
      <c r="Q23" s="49">
        <v>858.33333333333337</v>
      </c>
      <c r="R23" s="50">
        <v>8060</v>
      </c>
      <c r="S23" s="51">
        <v>10300</v>
      </c>
      <c r="T23" s="51">
        <v>858.33333333333337</v>
      </c>
    </row>
    <row r="24" spans="2:21" ht="15" x14ac:dyDescent="0.25">
      <c r="B24" s="33" t="s">
        <v>59</v>
      </c>
      <c r="C24" s="47" t="s">
        <v>8</v>
      </c>
      <c r="D24"/>
      <c r="E24" t="s">
        <v>59</v>
      </c>
      <c r="F24">
        <v>874</v>
      </c>
      <c r="G24">
        <v>864</v>
      </c>
      <c r="H24">
        <v>1079</v>
      </c>
      <c r="I24">
        <v>1253</v>
      </c>
      <c r="J24">
        <v>1431</v>
      </c>
      <c r="K24">
        <v>1550</v>
      </c>
      <c r="L24">
        <v>1229</v>
      </c>
      <c r="M24" s="49">
        <v>1470</v>
      </c>
      <c r="N24" s="49">
        <v>1470</v>
      </c>
      <c r="O24" s="49">
        <v>1633.3333333333333</v>
      </c>
      <c r="P24" s="49">
        <v>1633.3333333333333</v>
      </c>
      <c r="Q24" s="49">
        <v>1633.3333333333333</v>
      </c>
      <c r="R24" s="50">
        <v>16120</v>
      </c>
      <c r="S24" s="51">
        <v>19600</v>
      </c>
      <c r="T24" s="51">
        <v>1633.3333333333333</v>
      </c>
    </row>
    <row r="25" spans="2:21" ht="15" x14ac:dyDescent="0.25">
      <c r="B25" s="33" t="s">
        <v>60</v>
      </c>
      <c r="C25" s="47" t="s">
        <v>8</v>
      </c>
      <c r="D25"/>
      <c r="E25" t="s">
        <v>60</v>
      </c>
      <c r="F25">
        <v>54</v>
      </c>
      <c r="G25">
        <v>49</v>
      </c>
      <c r="H25">
        <v>76</v>
      </c>
      <c r="I25">
        <v>88</v>
      </c>
      <c r="J25">
        <v>64</v>
      </c>
      <c r="K25">
        <v>66</v>
      </c>
      <c r="L25">
        <v>74</v>
      </c>
      <c r="M25" s="49">
        <v>105</v>
      </c>
      <c r="N25" s="49">
        <v>105</v>
      </c>
      <c r="O25" s="49">
        <v>116.66666666666667</v>
      </c>
      <c r="P25" s="49">
        <v>116.66666666666667</v>
      </c>
      <c r="Q25" s="49">
        <v>116.66666666666667</v>
      </c>
      <c r="R25" s="50">
        <v>1030</v>
      </c>
      <c r="S25" s="51">
        <v>1400</v>
      </c>
      <c r="T25" s="51">
        <v>116.66666666666667</v>
      </c>
    </row>
    <row r="26" spans="2:21" ht="15" x14ac:dyDescent="0.25">
      <c r="B26" s="33" t="s">
        <v>61</v>
      </c>
      <c r="C26" s="47" t="s">
        <v>8</v>
      </c>
      <c r="D26"/>
      <c r="E26" t="s">
        <v>61</v>
      </c>
      <c r="F26">
        <v>146</v>
      </c>
      <c r="G26">
        <v>168</v>
      </c>
      <c r="H26">
        <v>202</v>
      </c>
      <c r="I26">
        <v>156</v>
      </c>
      <c r="J26">
        <v>187</v>
      </c>
      <c r="K26">
        <v>161</v>
      </c>
      <c r="L26">
        <v>216</v>
      </c>
      <c r="M26" s="49">
        <v>180</v>
      </c>
      <c r="N26" s="49">
        <v>180</v>
      </c>
      <c r="O26" s="49">
        <v>200</v>
      </c>
      <c r="P26" s="49">
        <v>200</v>
      </c>
      <c r="Q26" s="49">
        <v>200</v>
      </c>
      <c r="R26" s="50">
        <v>2200</v>
      </c>
      <c r="S26" s="51">
        <v>2400</v>
      </c>
      <c r="T26" s="51">
        <v>200</v>
      </c>
      <c r="U26" s="4" t="s">
        <v>129</v>
      </c>
    </row>
    <row r="27" spans="2:21" ht="15" x14ac:dyDescent="0.25">
      <c r="B27" s="33" t="s">
        <v>62</v>
      </c>
      <c r="C27" s="47" t="s">
        <v>8</v>
      </c>
      <c r="D27"/>
      <c r="E27" t="s">
        <v>62</v>
      </c>
      <c r="F27">
        <v>710</v>
      </c>
      <c r="G27">
        <v>809</v>
      </c>
      <c r="H27">
        <v>1041</v>
      </c>
      <c r="I27">
        <v>1094</v>
      </c>
      <c r="J27">
        <v>1269</v>
      </c>
      <c r="K27">
        <v>1428</v>
      </c>
      <c r="L27">
        <v>1253</v>
      </c>
      <c r="M27" s="49">
        <v>1357.5</v>
      </c>
      <c r="N27" s="49">
        <v>1357.5</v>
      </c>
      <c r="O27" s="49">
        <v>1508.3333333333333</v>
      </c>
      <c r="P27" s="49">
        <v>1508.3333333333333</v>
      </c>
      <c r="Q27" s="49">
        <v>1508.3333333333333</v>
      </c>
      <c r="R27" s="50">
        <v>14840</v>
      </c>
      <c r="S27" s="51">
        <v>18100</v>
      </c>
      <c r="T27" s="51">
        <v>1508.3333333333333</v>
      </c>
    </row>
    <row r="28" spans="2:21" ht="15" x14ac:dyDescent="0.25">
      <c r="B28" s="33" t="s">
        <v>63</v>
      </c>
      <c r="C28" s="47" t="s">
        <v>8</v>
      </c>
      <c r="D28"/>
      <c r="E28" t="s">
        <v>63</v>
      </c>
      <c r="F28">
        <v>121</v>
      </c>
      <c r="G28">
        <v>132</v>
      </c>
      <c r="H28">
        <v>143</v>
      </c>
      <c r="I28">
        <v>165</v>
      </c>
      <c r="J28">
        <v>154</v>
      </c>
      <c r="K28">
        <v>223</v>
      </c>
      <c r="L28">
        <v>141</v>
      </c>
      <c r="M28" s="49">
        <v>292.5</v>
      </c>
      <c r="N28" s="49">
        <v>292.5</v>
      </c>
      <c r="O28" s="49">
        <v>325</v>
      </c>
      <c r="P28" s="49">
        <v>325</v>
      </c>
      <c r="Q28" s="49">
        <v>325</v>
      </c>
      <c r="R28" s="50">
        <v>2640</v>
      </c>
      <c r="S28" s="51">
        <v>3900</v>
      </c>
      <c r="T28" s="51">
        <v>325</v>
      </c>
    </row>
    <row r="29" spans="2:21" ht="15" x14ac:dyDescent="0.25">
      <c r="B29" s="33" t="s">
        <v>25</v>
      </c>
      <c r="C29" s="47" t="s">
        <v>8</v>
      </c>
      <c r="D29"/>
      <c r="E29" t="s">
        <v>130</v>
      </c>
      <c r="F29">
        <v>411</v>
      </c>
      <c r="G29">
        <v>458</v>
      </c>
      <c r="H29">
        <v>505</v>
      </c>
      <c r="I29">
        <v>539</v>
      </c>
      <c r="J29">
        <v>632</v>
      </c>
      <c r="K29">
        <v>746</v>
      </c>
      <c r="L29">
        <v>644</v>
      </c>
      <c r="M29" s="49">
        <v>772.5</v>
      </c>
      <c r="N29" s="49">
        <v>772.5</v>
      </c>
      <c r="O29" s="49">
        <v>858.33333333333337</v>
      </c>
      <c r="P29" s="49">
        <v>858.33333333333337</v>
      </c>
      <c r="Q29" s="49">
        <v>858.33333333333337</v>
      </c>
      <c r="R29" s="50">
        <v>8060</v>
      </c>
      <c r="S29" s="51">
        <v>10300</v>
      </c>
      <c r="T29" s="51">
        <v>858.33333333333337</v>
      </c>
    </row>
    <row r="30" spans="2:21" ht="15" x14ac:dyDescent="0.25">
      <c r="B30" s="33">
        <v>0</v>
      </c>
      <c r="C30" s="47" t="s">
        <v>8</v>
      </c>
      <c r="D30" t="s">
        <v>131</v>
      </c>
      <c r="E30"/>
      <c r="F30">
        <v>6381</v>
      </c>
      <c r="G30">
        <v>6803</v>
      </c>
      <c r="H30">
        <v>8234</v>
      </c>
      <c r="I30">
        <v>8850</v>
      </c>
      <c r="J30">
        <v>10055</v>
      </c>
      <c r="K30">
        <v>11251</v>
      </c>
      <c r="L30">
        <v>9414</v>
      </c>
      <c r="M30" s="53">
        <v>11670</v>
      </c>
      <c r="N30" s="53">
        <v>11670</v>
      </c>
      <c r="O30" s="53">
        <v>12966.666666666668</v>
      </c>
      <c r="P30" s="53">
        <v>12966.666666666668</v>
      </c>
      <c r="Q30" s="53">
        <v>12966.666666666668</v>
      </c>
      <c r="R30" s="53">
        <v>123250</v>
      </c>
      <c r="S30" s="53">
        <v>155600</v>
      </c>
      <c r="T30" s="53">
        <v>12966.666666666666</v>
      </c>
    </row>
    <row r="31" spans="2:21" ht="15" x14ac:dyDescent="0.25">
      <c r="B31" s="33">
        <v>0</v>
      </c>
      <c r="C31" s="47" t="s">
        <v>8</v>
      </c>
      <c r="D31"/>
      <c r="E31"/>
      <c r="F31" s="54">
        <v>0.49210796915167099</v>
      </c>
      <c r="G31" s="54">
        <v>0.52465295629820052</v>
      </c>
      <c r="H31" s="54">
        <v>0.63501285347043701</v>
      </c>
      <c r="I31" s="54">
        <v>0.68251928020565555</v>
      </c>
      <c r="J31" s="54">
        <v>0.77544987146529565</v>
      </c>
      <c r="K31" s="54">
        <v>0.86768637532133686</v>
      </c>
      <c r="L31" s="54">
        <v>0.72601542416452447</v>
      </c>
      <c r="M31" s="54">
        <v>0.9</v>
      </c>
      <c r="N31" s="54">
        <v>0.9</v>
      </c>
      <c r="O31" s="54">
        <v>1.0000000000000002</v>
      </c>
      <c r="P31" s="54">
        <v>1.0000000000000002</v>
      </c>
      <c r="Q31" s="54">
        <v>1.0000000000000002</v>
      </c>
      <c r="R31" s="55"/>
      <c r="T31"/>
    </row>
    <row r="32" spans="2:21" ht="15" x14ac:dyDescent="0.25">
      <c r="D32"/>
      <c r="E32"/>
      <c r="F32"/>
      <c r="G32"/>
      <c r="H32"/>
      <c r="I32"/>
      <c r="J32"/>
      <c r="K32"/>
      <c r="L32"/>
      <c r="M32"/>
      <c r="N32" s="7"/>
      <c r="O32" s="7"/>
      <c r="P32" s="7"/>
      <c r="Q32" s="7"/>
      <c r="R32" s="55"/>
      <c r="T32"/>
    </row>
    <row r="33" spans="4:20" ht="15" x14ac:dyDescent="0.25">
      <c r="D33"/>
      <c r="E33"/>
      <c r="F33"/>
      <c r="G33"/>
      <c r="H33"/>
      <c r="I33"/>
      <c r="J33"/>
      <c r="K33"/>
      <c r="L33"/>
      <c r="M33"/>
      <c r="N33" s="7"/>
      <c r="O33" s="7"/>
      <c r="P33" s="7"/>
      <c r="Q33" s="7"/>
      <c r="R33" s="55"/>
      <c r="T33"/>
    </row>
    <row r="34" spans="4:20" ht="15" x14ac:dyDescent="0.25">
      <c r="D34" s="66" t="s">
        <v>113</v>
      </c>
      <c r="E34" s="4" t="s">
        <v>45</v>
      </c>
      <c r="F34"/>
      <c r="G34"/>
      <c r="H34"/>
      <c r="I34"/>
      <c r="J34"/>
      <c r="K34"/>
      <c r="L34"/>
      <c r="M34"/>
      <c r="N34" s="7"/>
      <c r="O34" s="7"/>
      <c r="P34" s="7"/>
      <c r="Q34" s="7"/>
      <c r="R34" s="55"/>
      <c r="T34"/>
    </row>
    <row r="35" spans="4:20" ht="15.75" x14ac:dyDescent="0.25">
      <c r="D35" s="66" t="s">
        <v>114</v>
      </c>
      <c r="E35" s="4" t="s">
        <v>115</v>
      </c>
      <c r="F35" s="56" t="s">
        <v>132</v>
      </c>
      <c r="N35" s="42"/>
    </row>
    <row r="36" spans="4:20" ht="15" x14ac:dyDescent="0.25">
      <c r="K36" s="44"/>
      <c r="L36" s="44"/>
      <c r="M36" s="44"/>
      <c r="N36"/>
      <c r="O36"/>
      <c r="P36"/>
      <c r="Q36"/>
      <c r="R36"/>
      <c r="S36"/>
    </row>
    <row r="37" spans="4:20" ht="15" x14ac:dyDescent="0.25">
      <c r="D37"/>
      <c r="E37"/>
      <c r="F37" t="s">
        <v>117</v>
      </c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4:20" ht="15" x14ac:dyDescent="0.25">
      <c r="D38" t="s">
        <v>120</v>
      </c>
      <c r="E38" t="s">
        <v>40</v>
      </c>
      <c r="F38" t="s">
        <v>121</v>
      </c>
      <c r="G38" t="s">
        <v>122</v>
      </c>
      <c r="H38" t="s">
        <v>123</v>
      </c>
      <c r="I38" t="s">
        <v>133</v>
      </c>
      <c r="J38" t="s">
        <v>134</v>
      </c>
      <c r="K38" t="s">
        <v>135</v>
      </c>
      <c r="L38" t="s">
        <v>136</v>
      </c>
      <c r="M38" t="s">
        <v>137</v>
      </c>
      <c r="N38" t="s">
        <v>138</v>
      </c>
      <c r="O38" t="s">
        <v>139</v>
      </c>
      <c r="P38" t="s">
        <v>140</v>
      </c>
      <c r="Q38" t="s">
        <v>141</v>
      </c>
      <c r="R38" s="1"/>
      <c r="S38" s="1"/>
      <c r="T38" s="66"/>
    </row>
    <row r="39" spans="4:20" ht="15" x14ac:dyDescent="0.25">
      <c r="D39" t="s">
        <v>97</v>
      </c>
      <c r="E39" t="s">
        <v>46</v>
      </c>
      <c r="F39">
        <v>51637.64</v>
      </c>
      <c r="G39">
        <v>58072.69</v>
      </c>
      <c r="H39">
        <v>59569.249999999993</v>
      </c>
      <c r="I39">
        <v>75530.429999999993</v>
      </c>
      <c r="J39">
        <v>87665.51999999999</v>
      </c>
      <c r="K39">
        <v>99978.6</v>
      </c>
      <c r="L39">
        <v>70223.58</v>
      </c>
      <c r="M39">
        <v>19227.060000000001</v>
      </c>
      <c r="N39"/>
      <c r="O39"/>
      <c r="P39"/>
      <c r="Q39"/>
      <c r="R39"/>
      <c r="S39"/>
    </row>
    <row r="40" spans="4:20" ht="15" x14ac:dyDescent="0.25">
      <c r="D40"/>
      <c r="E40" t="s">
        <v>47</v>
      </c>
      <c r="F40">
        <v>106654.97</v>
      </c>
      <c r="G40">
        <v>114229.05</v>
      </c>
      <c r="H40">
        <v>123372.09</v>
      </c>
      <c r="I40">
        <v>151086.37</v>
      </c>
      <c r="J40">
        <v>158926.56999999998</v>
      </c>
      <c r="K40">
        <v>176494.55000000002</v>
      </c>
      <c r="L40">
        <v>126617.73999999998</v>
      </c>
      <c r="M40">
        <v>39207</v>
      </c>
      <c r="N40"/>
      <c r="O40"/>
      <c r="P40"/>
      <c r="Q40"/>
      <c r="R40"/>
      <c r="S40"/>
    </row>
    <row r="41" spans="4:20" ht="15" x14ac:dyDescent="0.25">
      <c r="D41"/>
      <c r="E41" t="s">
        <v>49</v>
      </c>
      <c r="F41">
        <v>16056.26</v>
      </c>
      <c r="G41">
        <v>15940.09</v>
      </c>
      <c r="H41">
        <v>20661.36</v>
      </c>
      <c r="I41">
        <v>22433.24</v>
      </c>
      <c r="J41">
        <v>33635.51</v>
      </c>
      <c r="K41">
        <v>24709.25</v>
      </c>
      <c r="L41">
        <v>30719.58</v>
      </c>
      <c r="M41">
        <v>5612.18</v>
      </c>
      <c r="N41"/>
      <c r="O41"/>
      <c r="P41"/>
      <c r="Q41"/>
      <c r="R41"/>
      <c r="S41"/>
    </row>
    <row r="42" spans="4:20" ht="15" x14ac:dyDescent="0.25">
      <c r="D42"/>
      <c r="E42" t="s">
        <v>50</v>
      </c>
      <c r="F42">
        <v>43767.65</v>
      </c>
      <c r="G42">
        <v>53598.83</v>
      </c>
      <c r="H42">
        <v>57184.99</v>
      </c>
      <c r="I42">
        <v>60507.38</v>
      </c>
      <c r="J42">
        <v>70433.16</v>
      </c>
      <c r="K42">
        <v>73729.86</v>
      </c>
      <c r="L42">
        <v>75703.51999999999</v>
      </c>
      <c r="M42">
        <v>18581.689999999999</v>
      </c>
      <c r="N42"/>
      <c r="O42"/>
      <c r="P42"/>
      <c r="Q42"/>
      <c r="R42"/>
      <c r="S42"/>
    </row>
    <row r="43" spans="4:20" ht="15" x14ac:dyDescent="0.25">
      <c r="D43"/>
      <c r="E43" t="s">
        <v>51</v>
      </c>
      <c r="F43">
        <v>21304.17</v>
      </c>
      <c r="G43">
        <v>21395.22</v>
      </c>
      <c r="H43">
        <v>31905.33</v>
      </c>
      <c r="I43">
        <v>30988.829999999998</v>
      </c>
      <c r="J43">
        <v>27783.77</v>
      </c>
      <c r="K43">
        <v>22824.22</v>
      </c>
      <c r="L43">
        <v>19042.18</v>
      </c>
      <c r="M43">
        <v>6063.17</v>
      </c>
      <c r="N43"/>
      <c r="O43"/>
      <c r="P43"/>
      <c r="Q43"/>
      <c r="R43"/>
      <c r="S43"/>
    </row>
    <row r="44" spans="4:20" ht="15" x14ac:dyDescent="0.25">
      <c r="D44"/>
      <c r="E44" t="s">
        <v>52</v>
      </c>
      <c r="F44">
        <v>47759.990000000005</v>
      </c>
      <c r="G44">
        <v>39879.879999999997</v>
      </c>
      <c r="H44">
        <v>45136.959999999999</v>
      </c>
      <c r="I44">
        <v>63760.87</v>
      </c>
      <c r="J44">
        <v>65151.700000000004</v>
      </c>
      <c r="K44">
        <v>60728</v>
      </c>
      <c r="L44">
        <v>80646.930000000008</v>
      </c>
      <c r="M44">
        <v>19306.16</v>
      </c>
      <c r="N44"/>
      <c r="O44"/>
      <c r="P44"/>
      <c r="Q44"/>
      <c r="R44"/>
      <c r="S44"/>
    </row>
    <row r="45" spans="4:20" ht="15" x14ac:dyDescent="0.25">
      <c r="D45"/>
      <c r="E45" t="s">
        <v>53</v>
      </c>
      <c r="F45">
        <v>74571.210000000006</v>
      </c>
      <c r="G45">
        <v>69146.040000000008</v>
      </c>
      <c r="H45">
        <v>83744.539999999994</v>
      </c>
      <c r="I45">
        <v>82582.430000000008</v>
      </c>
      <c r="J45">
        <v>111547.3</v>
      </c>
      <c r="K45">
        <v>125537.59</v>
      </c>
      <c r="L45">
        <v>98152.340000000011</v>
      </c>
      <c r="M45">
        <v>28348.909999999996</v>
      </c>
      <c r="N45"/>
      <c r="O45"/>
      <c r="P45"/>
      <c r="Q45"/>
      <c r="R45"/>
      <c r="S45"/>
    </row>
    <row r="46" spans="4:20" ht="15" x14ac:dyDescent="0.25">
      <c r="D46"/>
      <c r="E46" t="s">
        <v>54</v>
      </c>
      <c r="F46">
        <v>6843.84</v>
      </c>
      <c r="G46">
        <v>6706.4599999999991</v>
      </c>
      <c r="H46">
        <v>11326.4</v>
      </c>
      <c r="I46">
        <v>10967.93</v>
      </c>
      <c r="J46">
        <v>16533.970000000005</v>
      </c>
      <c r="K46">
        <v>28728.440000000002</v>
      </c>
      <c r="L46">
        <v>18093.560000000001</v>
      </c>
      <c r="M46">
        <v>3841.71</v>
      </c>
      <c r="N46"/>
      <c r="O46"/>
      <c r="P46"/>
      <c r="Q46"/>
      <c r="R46"/>
      <c r="S46"/>
    </row>
    <row r="47" spans="4:20" ht="15" x14ac:dyDescent="0.25">
      <c r="D47"/>
      <c r="E47" t="s">
        <v>55</v>
      </c>
      <c r="F47">
        <v>54397.380000000005</v>
      </c>
      <c r="G47">
        <v>54492.17</v>
      </c>
      <c r="H47">
        <v>66583.009999999995</v>
      </c>
      <c r="I47">
        <v>62424.990000000005</v>
      </c>
      <c r="J47">
        <v>70486.180000000008</v>
      </c>
      <c r="K47">
        <v>89025.75</v>
      </c>
      <c r="L47">
        <v>68200.34</v>
      </c>
      <c r="M47">
        <v>13077.87</v>
      </c>
      <c r="N47"/>
      <c r="O47"/>
      <c r="P47"/>
      <c r="Q47"/>
      <c r="R47"/>
      <c r="S47"/>
    </row>
    <row r="48" spans="4:20" ht="15" x14ac:dyDescent="0.25">
      <c r="D48"/>
      <c r="E48" t="s">
        <v>56</v>
      </c>
      <c r="F48">
        <v>55595.409999999996</v>
      </c>
      <c r="G48">
        <v>83755.759999999995</v>
      </c>
      <c r="H48">
        <v>95052.700000000012</v>
      </c>
      <c r="I48">
        <v>92917.48</v>
      </c>
      <c r="J48">
        <v>103307.8</v>
      </c>
      <c r="K48">
        <v>124722.56000000001</v>
      </c>
      <c r="L48">
        <v>109034.49999999999</v>
      </c>
      <c r="M48">
        <v>30318.58</v>
      </c>
      <c r="N48"/>
      <c r="O48"/>
      <c r="P48"/>
      <c r="Q48"/>
      <c r="R48"/>
      <c r="S48"/>
    </row>
    <row r="49" spans="4:19" ht="15" x14ac:dyDescent="0.25">
      <c r="D49"/>
      <c r="E49" t="s">
        <v>58</v>
      </c>
      <c r="F49">
        <v>54900.160000000003</v>
      </c>
      <c r="G49">
        <v>57092.02</v>
      </c>
      <c r="H49">
        <v>81911.840000000011</v>
      </c>
      <c r="I49">
        <v>75384.829999999987</v>
      </c>
      <c r="J49">
        <v>67781.39</v>
      </c>
      <c r="K49">
        <v>89712.11</v>
      </c>
      <c r="L49">
        <v>86728.19</v>
      </c>
      <c r="M49">
        <v>21999.14</v>
      </c>
      <c r="N49"/>
      <c r="O49"/>
      <c r="P49"/>
      <c r="Q49"/>
      <c r="R49"/>
      <c r="S49"/>
    </row>
    <row r="50" spans="4:19" ht="15" x14ac:dyDescent="0.25">
      <c r="D50"/>
      <c r="E50" t="s">
        <v>59</v>
      </c>
      <c r="F50">
        <v>116357.72</v>
      </c>
      <c r="G50">
        <v>102590.2</v>
      </c>
      <c r="H50">
        <v>121609.93999999999</v>
      </c>
      <c r="I50">
        <v>141314.83000000002</v>
      </c>
      <c r="J50">
        <v>157634.32999999999</v>
      </c>
      <c r="K50">
        <v>175479.1</v>
      </c>
      <c r="L50">
        <v>132552.59</v>
      </c>
      <c r="M50">
        <v>35240.42</v>
      </c>
      <c r="N50"/>
      <c r="O50"/>
      <c r="P50"/>
      <c r="Q50"/>
      <c r="R50"/>
      <c r="S50"/>
    </row>
    <row r="51" spans="4:19" ht="15" x14ac:dyDescent="0.25">
      <c r="D51"/>
      <c r="E51" t="s">
        <v>60</v>
      </c>
      <c r="F51">
        <v>6826.25</v>
      </c>
      <c r="G51">
        <v>5425.2100000000009</v>
      </c>
      <c r="H51">
        <v>11587.99</v>
      </c>
      <c r="I51">
        <v>11762.7</v>
      </c>
      <c r="J51">
        <v>11569.4</v>
      </c>
      <c r="K51">
        <v>12603.08</v>
      </c>
      <c r="L51">
        <v>12433.189999999999</v>
      </c>
      <c r="M51">
        <v>2777.54</v>
      </c>
      <c r="N51"/>
      <c r="O51"/>
      <c r="P51"/>
      <c r="Q51"/>
      <c r="R51"/>
      <c r="S51"/>
    </row>
    <row r="52" spans="4:19" ht="15" x14ac:dyDescent="0.25">
      <c r="D52"/>
      <c r="E52" t="s">
        <v>61</v>
      </c>
      <c r="F52">
        <v>16288.75</v>
      </c>
      <c r="G52">
        <v>19369.620000000003</v>
      </c>
      <c r="H52">
        <v>28130.84</v>
      </c>
      <c r="I52">
        <v>18591.77</v>
      </c>
      <c r="J52">
        <v>24563.56</v>
      </c>
      <c r="K52">
        <v>20069.39</v>
      </c>
      <c r="L52">
        <v>25301.589999999997</v>
      </c>
      <c r="M52">
        <v>5070.119999999999</v>
      </c>
      <c r="N52"/>
      <c r="O52"/>
      <c r="P52"/>
      <c r="Q52"/>
      <c r="R52"/>
      <c r="S52"/>
    </row>
    <row r="53" spans="4:19" ht="15" x14ac:dyDescent="0.25">
      <c r="D53"/>
      <c r="E53" t="s">
        <v>62</v>
      </c>
      <c r="F53">
        <v>103246.16999999998</v>
      </c>
      <c r="G53">
        <v>114882.34</v>
      </c>
      <c r="H53">
        <v>155794.02999999997</v>
      </c>
      <c r="I53">
        <v>157461.74</v>
      </c>
      <c r="J53">
        <v>185904.00999999998</v>
      </c>
      <c r="K53">
        <v>208915.74</v>
      </c>
      <c r="L53">
        <v>179254.68000000002</v>
      </c>
      <c r="M53">
        <v>44554.81</v>
      </c>
      <c r="N53"/>
      <c r="O53"/>
      <c r="P53"/>
      <c r="Q53"/>
      <c r="R53"/>
      <c r="S53"/>
    </row>
    <row r="54" spans="4:19" ht="15" x14ac:dyDescent="0.25">
      <c r="D54"/>
      <c r="E54" t="s">
        <v>63</v>
      </c>
      <c r="F54">
        <v>14530.98</v>
      </c>
      <c r="G54">
        <v>22273.690000000002</v>
      </c>
      <c r="H54">
        <v>22681.75</v>
      </c>
      <c r="I54">
        <v>23432.489999999998</v>
      </c>
      <c r="J54">
        <v>18720.72</v>
      </c>
      <c r="K54">
        <v>27213.52</v>
      </c>
      <c r="L54">
        <v>17171.250000000004</v>
      </c>
      <c r="M54">
        <v>3841.8399999999997</v>
      </c>
      <c r="N54"/>
      <c r="O54"/>
      <c r="P54"/>
      <c r="Q54"/>
      <c r="R54"/>
      <c r="S54"/>
    </row>
    <row r="55" spans="4:19" ht="15" x14ac:dyDescent="0.25">
      <c r="D55"/>
      <c r="E55" t="s">
        <v>130</v>
      </c>
      <c r="F55">
        <v>41657.69</v>
      </c>
      <c r="G55">
        <v>45549.82</v>
      </c>
      <c r="H55">
        <v>49722.080000000002</v>
      </c>
      <c r="I55">
        <v>57527.519999999997</v>
      </c>
      <c r="J55">
        <v>63337.84</v>
      </c>
      <c r="K55">
        <v>69763.72</v>
      </c>
      <c r="L55">
        <v>70105.100000000006</v>
      </c>
      <c r="M55">
        <v>14744.109999999999</v>
      </c>
      <c r="N55"/>
      <c r="O55"/>
      <c r="P55"/>
      <c r="Q55"/>
      <c r="R55"/>
      <c r="S55"/>
    </row>
    <row r="56" spans="4:19" ht="15" x14ac:dyDescent="0.25">
      <c r="D56" t="s">
        <v>131</v>
      </c>
      <c r="E56"/>
      <c r="F56">
        <v>832396.24</v>
      </c>
      <c r="G56">
        <v>884399.09</v>
      </c>
      <c r="H56">
        <v>1065975.1000000001</v>
      </c>
      <c r="I56">
        <v>1138675.8299999998</v>
      </c>
      <c r="J56">
        <v>1274982.7300000002</v>
      </c>
      <c r="K56">
        <v>1430235.48</v>
      </c>
      <c r="L56">
        <v>1219980.8599999999</v>
      </c>
      <c r="M56">
        <v>311812.31</v>
      </c>
      <c r="N56"/>
      <c r="O56"/>
      <c r="P56"/>
      <c r="Q56"/>
      <c r="R56"/>
      <c r="S56"/>
    </row>
    <row r="57" spans="4:19" ht="15" x14ac:dyDescent="0.25"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</row>
    <row r="58" spans="4:19" ht="15" x14ac:dyDescent="0.25"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4:19" ht="15" x14ac:dyDescent="0.25">
      <c r="D59"/>
      <c r="E59"/>
      <c r="F59"/>
      <c r="G59"/>
      <c r="H59"/>
      <c r="I59"/>
      <c r="J59"/>
      <c r="K59"/>
      <c r="L59"/>
      <c r="M59"/>
      <c r="N59" s="7"/>
      <c r="O59" s="7"/>
      <c r="P59" s="7"/>
      <c r="Q59" s="7"/>
      <c r="R59" s="55"/>
    </row>
    <row r="60" spans="4:19" ht="15.75" x14ac:dyDescent="0.25">
      <c r="D60" s="37" t="s">
        <v>113</v>
      </c>
      <c r="E60" s="37" t="s">
        <v>45</v>
      </c>
      <c r="F60" s="56" t="s">
        <v>142</v>
      </c>
      <c r="N60"/>
      <c r="O60"/>
      <c r="P60"/>
      <c r="Q60"/>
      <c r="R60"/>
      <c r="S60"/>
    </row>
    <row r="61" spans="4:19" ht="15" x14ac:dyDescent="0.25">
      <c r="D61" s="57" t="s">
        <v>120</v>
      </c>
      <c r="E61" s="57" t="s">
        <v>40</v>
      </c>
      <c r="F61" s="57" t="s">
        <v>143</v>
      </c>
      <c r="G61" s="57" t="s">
        <v>144</v>
      </c>
      <c r="H61" s="57" t="s">
        <v>145</v>
      </c>
      <c r="I61" s="57" t="s">
        <v>146</v>
      </c>
      <c r="J61" s="57" t="s">
        <v>147</v>
      </c>
      <c r="K61" s="57" t="s">
        <v>148</v>
      </c>
      <c r="L61" s="57" t="s">
        <v>149</v>
      </c>
      <c r="M61" s="57" t="s">
        <v>150</v>
      </c>
      <c r="N61" s="57" t="s">
        <v>151</v>
      </c>
      <c r="O61" s="57" t="s">
        <v>152</v>
      </c>
      <c r="P61" s="58" t="s">
        <v>153</v>
      </c>
      <c r="Q61" s="59" t="s">
        <v>154</v>
      </c>
      <c r="R61"/>
      <c r="S61"/>
    </row>
    <row r="62" spans="4:19" ht="15" x14ac:dyDescent="0.25">
      <c r="D62" s="4" t="s">
        <v>97</v>
      </c>
      <c r="E62" s="4" t="s">
        <v>46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/>
      <c r="S62"/>
    </row>
    <row r="63" spans="4:19" ht="15" x14ac:dyDescent="0.25">
      <c r="E63" s="4" t="s">
        <v>47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/>
      <c r="S63"/>
    </row>
    <row r="64" spans="4:19" ht="15" x14ac:dyDescent="0.25">
      <c r="E64" s="4" t="s">
        <v>49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/>
      <c r="S64"/>
    </row>
    <row r="65" spans="4:19" ht="15" x14ac:dyDescent="0.25">
      <c r="E65" s="4" t="s">
        <v>50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/>
      <c r="S65"/>
    </row>
    <row r="66" spans="4:19" ht="15" x14ac:dyDescent="0.25">
      <c r="E66" s="4" t="s">
        <v>51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/>
      <c r="S66"/>
    </row>
    <row r="67" spans="4:19" ht="15" x14ac:dyDescent="0.25">
      <c r="E67" s="4" t="s">
        <v>52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/>
      <c r="S67"/>
    </row>
    <row r="68" spans="4:19" ht="15" x14ac:dyDescent="0.25">
      <c r="E68" s="4" t="s">
        <v>53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/>
      <c r="S68"/>
    </row>
    <row r="69" spans="4:19" ht="15" x14ac:dyDescent="0.25">
      <c r="E69" s="4" t="s">
        <v>54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/>
      <c r="S69"/>
    </row>
    <row r="70" spans="4:19" ht="15" x14ac:dyDescent="0.25">
      <c r="E70" s="4" t="s">
        <v>55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/>
      <c r="S70"/>
    </row>
    <row r="71" spans="4:19" ht="15" x14ac:dyDescent="0.25">
      <c r="E71" s="4" t="s">
        <v>56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/>
      <c r="S71"/>
    </row>
    <row r="72" spans="4:19" ht="15" x14ac:dyDescent="0.25">
      <c r="E72" s="4" t="s">
        <v>58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/>
      <c r="S72"/>
    </row>
    <row r="73" spans="4:19" ht="15" x14ac:dyDescent="0.25">
      <c r="E73" s="4" t="s">
        <v>59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/>
      <c r="S73"/>
    </row>
    <row r="74" spans="4:19" ht="15" x14ac:dyDescent="0.25">
      <c r="E74" s="4" t="s">
        <v>60</v>
      </c>
      <c r="F74" s="48">
        <v>0</v>
      </c>
      <c r="G74" s="48">
        <v>0</v>
      </c>
      <c r="H74" s="48">
        <v>0</v>
      </c>
      <c r="I74" s="48">
        <v>0</v>
      </c>
      <c r="J74" s="48">
        <v>240</v>
      </c>
      <c r="K74" s="48">
        <v>840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/>
      <c r="S74"/>
    </row>
    <row r="75" spans="4:19" ht="15" x14ac:dyDescent="0.25">
      <c r="E75" s="4" t="s">
        <v>61</v>
      </c>
      <c r="F75" s="48">
        <v>0</v>
      </c>
      <c r="G75" s="48">
        <v>0</v>
      </c>
      <c r="H75" s="48">
        <v>180</v>
      </c>
      <c r="I75" s="48">
        <v>90</v>
      </c>
      <c r="J75" s="48">
        <v>90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/>
      <c r="S75"/>
    </row>
    <row r="76" spans="4:19" ht="15" x14ac:dyDescent="0.25">
      <c r="E76" s="4" t="s">
        <v>62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/>
      <c r="S76"/>
    </row>
    <row r="77" spans="4:19" ht="15" x14ac:dyDescent="0.25">
      <c r="E77" s="4" t="s">
        <v>63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/>
      <c r="S77"/>
    </row>
    <row r="78" spans="4:19" ht="15" x14ac:dyDescent="0.25">
      <c r="E78" s="4" t="s">
        <v>130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/>
      <c r="S78"/>
    </row>
    <row r="79" spans="4:19" ht="15" x14ac:dyDescent="0.25">
      <c r="D79" s="52" t="s">
        <v>131</v>
      </c>
      <c r="E79" s="52"/>
      <c r="F79" s="52">
        <v>0</v>
      </c>
      <c r="G79" s="52">
        <v>0</v>
      </c>
      <c r="H79" s="52">
        <v>180</v>
      </c>
      <c r="I79" s="52">
        <v>90</v>
      </c>
      <c r="J79" s="52">
        <v>330</v>
      </c>
      <c r="K79" s="52">
        <v>840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/>
      <c r="S79"/>
    </row>
    <row r="80" spans="4:19" ht="15" x14ac:dyDescent="0.25">
      <c r="D80"/>
      <c r="E80"/>
      <c r="F80"/>
      <c r="G80"/>
      <c r="H80"/>
      <c r="I80"/>
      <c r="J80"/>
      <c r="K80"/>
      <c r="L80"/>
      <c r="M80"/>
      <c r="N80" s="7"/>
      <c r="O80" s="7"/>
      <c r="P80" s="7"/>
      <c r="Q80" s="7"/>
      <c r="R80" s="55"/>
    </row>
    <row r="81" spans="2:22" ht="15.75" x14ac:dyDescent="0.25">
      <c r="D81"/>
      <c r="E81"/>
      <c r="F81"/>
      <c r="G81"/>
      <c r="H81"/>
      <c r="I81"/>
      <c r="J81"/>
      <c r="K81"/>
      <c r="L81"/>
      <c r="M81"/>
      <c r="N81" s="42" t="s">
        <v>155</v>
      </c>
    </row>
    <row r="82" spans="2:22" ht="15" x14ac:dyDescent="0.25">
      <c r="D82"/>
      <c r="E82"/>
      <c r="F82"/>
      <c r="G82"/>
      <c r="H82"/>
      <c r="I82"/>
      <c r="J82"/>
      <c r="K82"/>
      <c r="L82"/>
      <c r="M82"/>
      <c r="N82" s="44"/>
      <c r="O82" s="44"/>
      <c r="P82" s="44"/>
      <c r="Q82" s="44"/>
      <c r="R82" s="45" t="s">
        <v>156</v>
      </c>
      <c r="S82" s="46" t="s">
        <v>156</v>
      </c>
      <c r="T82" s="46" t="s">
        <v>156</v>
      </c>
      <c r="V82" s="60" t="s">
        <v>157</v>
      </c>
    </row>
    <row r="83" spans="2:22" ht="15.75" x14ac:dyDescent="0.25">
      <c r="D83" s="37" t="s">
        <v>158</v>
      </c>
      <c r="E83" s="37"/>
      <c r="F83" s="56"/>
      <c r="N83" s="5"/>
      <c r="O83" s="5"/>
      <c r="P83" s="5"/>
      <c r="Q83" s="5"/>
      <c r="R83" s="45" t="s">
        <v>118</v>
      </c>
      <c r="S83" s="46" t="s">
        <v>119</v>
      </c>
      <c r="T83" s="46" t="s">
        <v>119</v>
      </c>
      <c r="V83" s="226" t="s">
        <v>159</v>
      </c>
    </row>
    <row r="84" spans="2:22" x14ac:dyDescent="0.2">
      <c r="D84" s="57" t="s">
        <v>120</v>
      </c>
      <c r="E84" s="57" t="s">
        <v>40</v>
      </c>
      <c r="F84" s="5" t="s">
        <v>98</v>
      </c>
      <c r="G84" s="5" t="s">
        <v>99</v>
      </c>
      <c r="H84" s="5" t="s">
        <v>100</v>
      </c>
      <c r="I84" s="5" t="s">
        <v>101</v>
      </c>
      <c r="J84" s="5" t="s">
        <v>102</v>
      </c>
      <c r="K84" s="5" t="s">
        <v>103</v>
      </c>
      <c r="L84" s="5" t="s">
        <v>104</v>
      </c>
      <c r="M84" s="5" t="s">
        <v>105</v>
      </c>
      <c r="N84" s="5" t="s">
        <v>106</v>
      </c>
      <c r="O84" s="5" t="s">
        <v>107</v>
      </c>
      <c r="P84" s="5" t="s">
        <v>108</v>
      </c>
      <c r="Q84" s="5" t="s">
        <v>109</v>
      </c>
      <c r="R84" s="45" t="s">
        <v>127</v>
      </c>
      <c r="S84" s="46" t="s">
        <v>10</v>
      </c>
      <c r="T84" s="46" t="s">
        <v>128</v>
      </c>
      <c r="V84" s="226"/>
    </row>
    <row r="85" spans="2:22" x14ac:dyDescent="0.2">
      <c r="B85" s="33" t="s">
        <v>46</v>
      </c>
      <c r="C85" s="33" t="s">
        <v>6</v>
      </c>
      <c r="D85" s="4" t="s">
        <v>97</v>
      </c>
      <c r="E85" s="4" t="s">
        <v>46</v>
      </c>
      <c r="F85" s="48">
        <v>51637.64</v>
      </c>
      <c r="G85" s="48">
        <v>58072.69</v>
      </c>
      <c r="H85" s="48">
        <v>59569.249999999993</v>
      </c>
      <c r="I85" s="48">
        <v>75530.429999999993</v>
      </c>
      <c r="J85" s="48">
        <v>87665.51999999999</v>
      </c>
      <c r="K85" s="48">
        <v>99978.6</v>
      </c>
      <c r="L85" s="48">
        <v>70223.58</v>
      </c>
      <c r="M85" s="49">
        <v>97544.557498317896</v>
      </c>
      <c r="N85" s="49">
        <v>97544.557498317896</v>
      </c>
      <c r="O85" s="49">
        <v>108382.84166479766</v>
      </c>
      <c r="P85" s="49">
        <v>108382.84166479766</v>
      </c>
      <c r="Q85" s="49">
        <v>108382.84166479766</v>
      </c>
      <c r="R85" s="50">
        <v>1023000</v>
      </c>
      <c r="S85" s="51">
        <v>1293000</v>
      </c>
      <c r="T85" s="51">
        <v>107750</v>
      </c>
      <c r="V85" s="7">
        <v>-222000</v>
      </c>
    </row>
    <row r="86" spans="2:22" x14ac:dyDescent="0.2">
      <c r="B86" s="33" t="s">
        <v>47</v>
      </c>
      <c r="C86" s="33" t="s">
        <v>6</v>
      </c>
      <c r="E86" s="4" t="s">
        <v>47</v>
      </c>
      <c r="F86" s="48">
        <v>106654.97</v>
      </c>
      <c r="G86" s="48">
        <v>114229.05</v>
      </c>
      <c r="H86" s="48">
        <v>123372.09</v>
      </c>
      <c r="I86" s="48">
        <v>151086.37</v>
      </c>
      <c r="J86" s="48">
        <v>158926.56999999998</v>
      </c>
      <c r="K86" s="48">
        <v>176494.55000000002</v>
      </c>
      <c r="L86" s="48">
        <v>126617.73999999998</v>
      </c>
      <c r="M86" s="49">
        <v>189361.78038506149</v>
      </c>
      <c r="N86" s="49">
        <v>189361.78038506149</v>
      </c>
      <c r="O86" s="49">
        <v>210401.97820562386</v>
      </c>
      <c r="P86" s="49">
        <v>210401.97820562386</v>
      </c>
      <c r="Q86" s="49">
        <v>210401.97820562386</v>
      </c>
      <c r="R86" s="50">
        <v>1967000</v>
      </c>
      <c r="S86" s="51">
        <v>2091000</v>
      </c>
      <c r="T86" s="51">
        <v>174250</v>
      </c>
      <c r="V86" s="7">
        <v>-21000</v>
      </c>
    </row>
    <row r="87" spans="2:22" x14ac:dyDescent="0.2">
      <c r="B87" s="33" t="s">
        <v>49</v>
      </c>
      <c r="C87" s="33" t="s">
        <v>6</v>
      </c>
      <c r="E87" s="4" t="s">
        <v>49</v>
      </c>
      <c r="F87" s="48">
        <v>16056.26</v>
      </c>
      <c r="G87" s="48">
        <v>15940.09</v>
      </c>
      <c r="H87" s="48">
        <v>20661.36</v>
      </c>
      <c r="I87" s="48">
        <v>22433.24</v>
      </c>
      <c r="J87" s="48">
        <v>33635.51</v>
      </c>
      <c r="K87" s="48">
        <v>24709.25</v>
      </c>
      <c r="L87" s="48">
        <v>30719.58</v>
      </c>
      <c r="M87" s="49">
        <v>27149.352990002117</v>
      </c>
      <c r="N87" s="49">
        <v>27149.352990002117</v>
      </c>
      <c r="O87" s="49">
        <v>30165.947766669022</v>
      </c>
      <c r="P87" s="49">
        <v>30165.947766669022</v>
      </c>
      <c r="Q87" s="49">
        <v>30165.947766669022</v>
      </c>
      <c r="R87" s="50">
        <v>309000</v>
      </c>
      <c r="S87" s="51">
        <v>340000</v>
      </c>
      <c r="T87" s="51">
        <v>28333.333333333332</v>
      </c>
      <c r="V87" s="7">
        <v>-29000</v>
      </c>
    </row>
    <row r="88" spans="2:22" x14ac:dyDescent="0.2">
      <c r="B88" s="33" t="s">
        <v>50</v>
      </c>
      <c r="C88" s="33" t="s">
        <v>6</v>
      </c>
      <c r="E88" s="4" t="s">
        <v>50</v>
      </c>
      <c r="F88" s="48">
        <v>43767.65</v>
      </c>
      <c r="G88" s="48">
        <v>53598.83</v>
      </c>
      <c r="H88" s="48">
        <v>57184.99</v>
      </c>
      <c r="I88" s="48">
        <v>60507.38</v>
      </c>
      <c r="J88" s="48">
        <v>70433.16</v>
      </c>
      <c r="K88" s="48">
        <v>73729.86</v>
      </c>
      <c r="L88" s="48">
        <v>75703.51999999999</v>
      </c>
      <c r="M88" s="49">
        <v>74913.932548170284</v>
      </c>
      <c r="N88" s="49">
        <v>74913.932548170284</v>
      </c>
      <c r="O88" s="49">
        <v>83237.70283130031</v>
      </c>
      <c r="P88" s="49">
        <v>83237.70283130031</v>
      </c>
      <c r="Q88" s="49">
        <v>83237.70283130031</v>
      </c>
      <c r="R88" s="50">
        <v>833000</v>
      </c>
      <c r="S88" s="51">
        <v>936000</v>
      </c>
      <c r="T88" s="51">
        <v>78000</v>
      </c>
      <c r="V88" s="7">
        <v>-87000</v>
      </c>
    </row>
    <row r="89" spans="2:22" x14ac:dyDescent="0.2">
      <c r="B89" s="33" t="s">
        <v>51</v>
      </c>
      <c r="C89" s="33" t="s">
        <v>6</v>
      </c>
      <c r="E89" s="4" t="s">
        <v>51</v>
      </c>
      <c r="F89" s="48">
        <v>21304.17</v>
      </c>
      <c r="G89" s="48">
        <v>21395.22</v>
      </c>
      <c r="H89" s="48">
        <v>31905.33</v>
      </c>
      <c r="I89" s="48">
        <v>30988.829999999998</v>
      </c>
      <c r="J89" s="48">
        <v>27783.77</v>
      </c>
      <c r="K89" s="48">
        <v>22824.22</v>
      </c>
      <c r="L89" s="48">
        <v>19042.18</v>
      </c>
      <c r="M89" s="49">
        <v>23057.233969601126</v>
      </c>
      <c r="N89" s="49">
        <v>23057.233969601126</v>
      </c>
      <c r="O89" s="49">
        <v>25619.148855112362</v>
      </c>
      <c r="P89" s="49">
        <v>25619.148855112362</v>
      </c>
      <c r="Q89" s="49">
        <v>25619.148855112362</v>
      </c>
      <c r="R89" s="50">
        <v>298000</v>
      </c>
      <c r="S89" s="51">
        <v>327000</v>
      </c>
      <c r="T89" s="51">
        <v>27250</v>
      </c>
      <c r="V89" s="7">
        <v>26000</v>
      </c>
    </row>
    <row r="90" spans="2:22" x14ac:dyDescent="0.2">
      <c r="B90" s="33" t="s">
        <v>52</v>
      </c>
      <c r="C90" s="33" t="s">
        <v>6</v>
      </c>
      <c r="E90" s="4" t="s">
        <v>52</v>
      </c>
      <c r="F90" s="48">
        <v>47759.990000000005</v>
      </c>
      <c r="G90" s="48">
        <v>39879.879999999997</v>
      </c>
      <c r="H90" s="48">
        <v>45136.959999999999</v>
      </c>
      <c r="I90" s="48">
        <v>63760.87</v>
      </c>
      <c r="J90" s="48">
        <v>65151.700000000004</v>
      </c>
      <c r="K90" s="48">
        <v>60728</v>
      </c>
      <c r="L90" s="48">
        <v>80646.930000000008</v>
      </c>
      <c r="M90" s="49">
        <v>68044.676470574501</v>
      </c>
      <c r="N90" s="49">
        <v>68044.676470574501</v>
      </c>
      <c r="O90" s="49">
        <v>75605.196078416106</v>
      </c>
      <c r="P90" s="49">
        <v>75605.196078416106</v>
      </c>
      <c r="Q90" s="49">
        <v>75605.196078416106</v>
      </c>
      <c r="R90" s="50">
        <v>766000</v>
      </c>
      <c r="S90" s="51">
        <v>818000</v>
      </c>
      <c r="T90" s="51">
        <v>68166.666666666672</v>
      </c>
      <c r="V90" s="7">
        <v>-50000</v>
      </c>
    </row>
    <row r="91" spans="2:22" x14ac:dyDescent="0.2">
      <c r="B91" s="33" t="s">
        <v>53</v>
      </c>
      <c r="C91" s="33" t="s">
        <v>6</v>
      </c>
      <c r="E91" s="4" t="s">
        <v>53</v>
      </c>
      <c r="F91" s="48">
        <v>74571.210000000006</v>
      </c>
      <c r="G91" s="48">
        <v>69146.040000000008</v>
      </c>
      <c r="H91" s="48">
        <v>83744.539999999994</v>
      </c>
      <c r="I91" s="48">
        <v>82582.430000000008</v>
      </c>
      <c r="J91" s="48">
        <v>111547.3</v>
      </c>
      <c r="K91" s="48">
        <v>125537.59</v>
      </c>
      <c r="L91" s="48">
        <v>98152.340000000011</v>
      </c>
      <c r="M91" s="49">
        <v>150979.70999353263</v>
      </c>
      <c r="N91" s="49">
        <v>150979.70999353263</v>
      </c>
      <c r="O91" s="49">
        <v>167755.2333261474</v>
      </c>
      <c r="P91" s="49">
        <v>167755.2333261474</v>
      </c>
      <c r="Q91" s="49">
        <v>167755.2333261474</v>
      </c>
      <c r="R91" s="50">
        <v>1451000</v>
      </c>
      <c r="S91" s="51">
        <v>1754000</v>
      </c>
      <c r="T91" s="51">
        <v>146166.66666666666</v>
      </c>
      <c r="V91" s="7">
        <v>-219000</v>
      </c>
    </row>
    <row r="92" spans="2:22" x14ac:dyDescent="0.2">
      <c r="B92" s="33" t="s">
        <v>54</v>
      </c>
      <c r="C92" s="33" t="s">
        <v>6</v>
      </c>
      <c r="E92" s="4" t="s">
        <v>54</v>
      </c>
      <c r="F92" s="48">
        <v>6843.84</v>
      </c>
      <c r="G92" s="48">
        <v>6706.4599999999991</v>
      </c>
      <c r="H92" s="48">
        <v>11326.4</v>
      </c>
      <c r="I92" s="48">
        <v>10967.93</v>
      </c>
      <c r="J92" s="48">
        <v>16533.970000000005</v>
      </c>
      <c r="K92" s="48">
        <v>28728.440000000002</v>
      </c>
      <c r="L92" s="48">
        <v>18093.560000000001</v>
      </c>
      <c r="M92" s="49">
        <v>19465.124311704953</v>
      </c>
      <c r="N92" s="49">
        <v>19465.124311704953</v>
      </c>
      <c r="O92" s="49">
        <v>21627.91590189439</v>
      </c>
      <c r="P92" s="49">
        <v>21627.91590189439</v>
      </c>
      <c r="Q92" s="49">
        <v>21627.91590189439</v>
      </c>
      <c r="R92" s="50">
        <v>203000</v>
      </c>
      <c r="S92" s="51">
        <v>221000</v>
      </c>
      <c r="T92" s="51">
        <v>18416.666666666668</v>
      </c>
      <c r="V92" s="7">
        <v>-13000</v>
      </c>
    </row>
    <row r="93" spans="2:22" x14ac:dyDescent="0.2">
      <c r="B93" s="33" t="s">
        <v>55</v>
      </c>
      <c r="C93" s="33" t="s">
        <v>6</v>
      </c>
      <c r="E93" s="4" t="s">
        <v>55</v>
      </c>
      <c r="F93" s="48">
        <v>54397.380000000005</v>
      </c>
      <c r="G93" s="48">
        <v>54492.17</v>
      </c>
      <c r="H93" s="48">
        <v>66583.009999999995</v>
      </c>
      <c r="I93" s="48">
        <v>62424.990000000005</v>
      </c>
      <c r="J93" s="48">
        <v>70486.180000000008</v>
      </c>
      <c r="K93" s="48">
        <v>89025.75</v>
      </c>
      <c r="L93" s="48">
        <v>68200.34</v>
      </c>
      <c r="M93" s="49">
        <v>52571.459655717481</v>
      </c>
      <c r="N93" s="49">
        <v>52571.459655717481</v>
      </c>
      <c r="O93" s="49">
        <v>58412.732950797203</v>
      </c>
      <c r="P93" s="49">
        <v>58412.732950797203</v>
      </c>
      <c r="Q93" s="49">
        <v>58412.732950797203</v>
      </c>
      <c r="R93" s="50">
        <v>746000</v>
      </c>
      <c r="S93" s="51">
        <v>644000</v>
      </c>
      <c r="T93" s="51">
        <v>53666.666666666664</v>
      </c>
      <c r="V93" s="7">
        <v>221000</v>
      </c>
    </row>
    <row r="94" spans="2:22" x14ac:dyDescent="0.2">
      <c r="B94" s="33" t="s">
        <v>56</v>
      </c>
      <c r="C94" s="33" t="s">
        <v>6</v>
      </c>
      <c r="E94" s="4" t="s">
        <v>56</v>
      </c>
      <c r="F94" s="48">
        <v>55595.409999999996</v>
      </c>
      <c r="G94" s="48">
        <v>83755.759999999995</v>
      </c>
      <c r="H94" s="48">
        <v>95052.700000000012</v>
      </c>
      <c r="I94" s="48">
        <v>92917.48</v>
      </c>
      <c r="J94" s="48">
        <v>103307.8</v>
      </c>
      <c r="K94" s="48">
        <v>124722.56000000001</v>
      </c>
      <c r="L94" s="48">
        <v>109034.49999999999</v>
      </c>
      <c r="M94" s="49">
        <v>191499.8196651694</v>
      </c>
      <c r="N94" s="49">
        <v>191499.8196651694</v>
      </c>
      <c r="O94" s="49">
        <v>212777.57740574377</v>
      </c>
      <c r="P94" s="49">
        <v>212777.57740574377</v>
      </c>
      <c r="Q94" s="49">
        <v>212777.57740574377</v>
      </c>
      <c r="R94" s="50">
        <v>1685000</v>
      </c>
      <c r="S94" s="51">
        <v>2388000</v>
      </c>
      <c r="T94" s="51">
        <v>199000</v>
      </c>
      <c r="V94" s="7">
        <v>-580000</v>
      </c>
    </row>
    <row r="95" spans="2:22" x14ac:dyDescent="0.2">
      <c r="B95" s="33" t="s">
        <v>58</v>
      </c>
      <c r="C95" s="33" t="s">
        <v>6</v>
      </c>
      <c r="E95" s="4" t="s">
        <v>58</v>
      </c>
      <c r="F95" s="48">
        <v>54900.160000000003</v>
      </c>
      <c r="G95" s="48">
        <v>57092.02</v>
      </c>
      <c r="H95" s="48">
        <v>81911.840000000011</v>
      </c>
      <c r="I95" s="48">
        <v>75384.829999999987</v>
      </c>
      <c r="J95" s="48">
        <v>67781.39</v>
      </c>
      <c r="K95" s="48">
        <v>89712.11</v>
      </c>
      <c r="L95" s="48">
        <v>86728.19</v>
      </c>
      <c r="M95" s="49">
        <v>99169.237274694213</v>
      </c>
      <c r="N95" s="49">
        <v>99169.237274694213</v>
      </c>
      <c r="O95" s="49">
        <v>110188.04141632692</v>
      </c>
      <c r="P95" s="49">
        <v>110188.04141632692</v>
      </c>
      <c r="Q95" s="49">
        <v>110188.04141632692</v>
      </c>
      <c r="R95" s="50">
        <v>1042000</v>
      </c>
      <c r="S95" s="51">
        <v>1252000</v>
      </c>
      <c r="T95" s="51">
        <v>104333.33333333333</v>
      </c>
      <c r="V95" s="7">
        <v>-178000</v>
      </c>
    </row>
    <row r="96" spans="2:22" x14ac:dyDescent="0.2">
      <c r="B96" s="33" t="s">
        <v>59</v>
      </c>
      <c r="C96" s="33" t="s">
        <v>6</v>
      </c>
      <c r="E96" s="4" t="s">
        <v>59</v>
      </c>
      <c r="F96" s="48">
        <v>116357.72</v>
      </c>
      <c r="G96" s="48">
        <v>102590.2</v>
      </c>
      <c r="H96" s="48">
        <v>121609.93999999999</v>
      </c>
      <c r="I96" s="48">
        <v>141314.83000000002</v>
      </c>
      <c r="J96" s="48">
        <v>157634.32999999999</v>
      </c>
      <c r="K96" s="48">
        <v>175479.1</v>
      </c>
      <c r="L96" s="48">
        <v>132552.59</v>
      </c>
      <c r="M96" s="49">
        <v>169558.06127277506</v>
      </c>
      <c r="N96" s="49">
        <v>169558.06127277506</v>
      </c>
      <c r="O96" s="49">
        <v>188397.84585863896</v>
      </c>
      <c r="P96" s="49">
        <v>188397.84585863896</v>
      </c>
      <c r="Q96" s="49">
        <v>188397.84585863896</v>
      </c>
      <c r="R96" s="50">
        <v>1852000</v>
      </c>
      <c r="S96" s="51">
        <v>2208000</v>
      </c>
      <c r="T96" s="51">
        <v>184000</v>
      </c>
      <c r="V96" s="7">
        <v>-284000</v>
      </c>
    </row>
    <row r="97" spans="2:22" x14ac:dyDescent="0.2">
      <c r="B97" s="33" t="s">
        <v>60</v>
      </c>
      <c r="C97" s="33" t="s">
        <v>6</v>
      </c>
      <c r="E97" s="4" t="s">
        <v>60</v>
      </c>
      <c r="F97" s="48">
        <v>6826.25</v>
      </c>
      <c r="G97" s="48">
        <v>5425.2100000000009</v>
      </c>
      <c r="H97" s="48">
        <v>11587.99</v>
      </c>
      <c r="I97" s="48">
        <v>11762.7</v>
      </c>
      <c r="J97" s="48">
        <v>11809.4</v>
      </c>
      <c r="K97" s="48">
        <v>13443.08</v>
      </c>
      <c r="L97" s="48">
        <v>12433.189999999999</v>
      </c>
      <c r="M97" s="49">
        <v>21789.715203827633</v>
      </c>
      <c r="N97" s="49">
        <v>21789.715203827633</v>
      </c>
      <c r="O97" s="49">
        <v>24210.794670919589</v>
      </c>
      <c r="P97" s="49">
        <v>24210.794670919589</v>
      </c>
      <c r="Q97" s="49">
        <v>24210.794670919589</v>
      </c>
      <c r="R97" s="50">
        <v>190000</v>
      </c>
      <c r="S97" s="51">
        <v>168000</v>
      </c>
      <c r="T97" s="51">
        <v>14000</v>
      </c>
      <c r="V97" s="7">
        <v>26000</v>
      </c>
    </row>
    <row r="98" spans="2:22" x14ac:dyDescent="0.2">
      <c r="B98" s="33" t="s">
        <v>61</v>
      </c>
      <c r="C98" s="33" t="s">
        <v>6</v>
      </c>
      <c r="E98" s="4" t="s">
        <v>61</v>
      </c>
      <c r="F98" s="48">
        <v>16288.75</v>
      </c>
      <c r="G98" s="48">
        <v>19369.620000000003</v>
      </c>
      <c r="H98" s="48">
        <v>28310.84</v>
      </c>
      <c r="I98" s="48">
        <v>18681.77</v>
      </c>
      <c r="J98" s="48">
        <v>24653.56</v>
      </c>
      <c r="K98" s="48">
        <v>20069.39</v>
      </c>
      <c r="L98" s="48">
        <v>25301.589999999997</v>
      </c>
      <c r="M98" s="49">
        <v>22860.630749387896</v>
      </c>
      <c r="N98" s="49">
        <v>22860.630749387896</v>
      </c>
      <c r="O98" s="49">
        <v>25400.700832653216</v>
      </c>
      <c r="P98" s="49">
        <v>25400.700832653216</v>
      </c>
      <c r="Q98" s="49">
        <v>25400.700832653216</v>
      </c>
      <c r="R98" s="50">
        <v>275000</v>
      </c>
      <c r="S98" s="51">
        <v>223000</v>
      </c>
      <c r="T98" s="51">
        <v>18583.333333333332</v>
      </c>
      <c r="V98" s="7">
        <v>95000</v>
      </c>
    </row>
    <row r="99" spans="2:22" x14ac:dyDescent="0.2">
      <c r="B99" s="33" t="s">
        <v>62</v>
      </c>
      <c r="C99" s="33" t="s">
        <v>6</v>
      </c>
      <c r="E99" s="4" t="s">
        <v>62</v>
      </c>
      <c r="F99" s="48">
        <v>103246.16999999998</v>
      </c>
      <c r="G99" s="48">
        <v>114882.34</v>
      </c>
      <c r="H99" s="48">
        <v>155794.02999999997</v>
      </c>
      <c r="I99" s="48">
        <v>157461.74</v>
      </c>
      <c r="J99" s="48">
        <v>185904.00999999998</v>
      </c>
      <c r="K99" s="48">
        <v>208915.74</v>
      </c>
      <c r="L99" s="48">
        <v>179254.68000000002</v>
      </c>
      <c r="M99" s="49">
        <v>202343.93880979528</v>
      </c>
      <c r="N99" s="49">
        <v>202343.93880979528</v>
      </c>
      <c r="O99" s="49">
        <v>224826.5986775503</v>
      </c>
      <c r="P99" s="49">
        <v>224826.5986775503</v>
      </c>
      <c r="Q99" s="49">
        <v>224826.5986775503</v>
      </c>
      <c r="R99" s="50">
        <v>2185000</v>
      </c>
      <c r="S99" s="51">
        <v>2377000</v>
      </c>
      <c r="T99" s="51">
        <v>198083.33333333334</v>
      </c>
      <c r="V99" s="7">
        <v>-129000</v>
      </c>
    </row>
    <row r="100" spans="2:22" x14ac:dyDescent="0.2">
      <c r="B100" s="33" t="s">
        <v>63</v>
      </c>
      <c r="C100" s="33" t="s">
        <v>6</v>
      </c>
      <c r="E100" s="4" t="s">
        <v>63</v>
      </c>
      <c r="F100" s="48">
        <v>14530.98</v>
      </c>
      <c r="G100" s="48">
        <v>22273.690000000002</v>
      </c>
      <c r="H100" s="48">
        <v>22681.75</v>
      </c>
      <c r="I100" s="48">
        <v>23432.489999999998</v>
      </c>
      <c r="J100" s="48">
        <v>18720.72</v>
      </c>
      <c r="K100" s="48">
        <v>27213.52</v>
      </c>
      <c r="L100" s="48">
        <v>17171.250000000004</v>
      </c>
      <c r="M100" s="49">
        <v>36367.4738289366</v>
      </c>
      <c r="N100" s="49">
        <v>36367.4738289366</v>
      </c>
      <c r="O100" s="49">
        <v>40408.304254373994</v>
      </c>
      <c r="P100" s="49">
        <v>40408.304254373994</v>
      </c>
      <c r="Q100" s="49">
        <v>40408.304254373994</v>
      </c>
      <c r="R100" s="50">
        <v>340000</v>
      </c>
      <c r="S100" s="51">
        <v>450000</v>
      </c>
      <c r="T100" s="51">
        <v>37500</v>
      </c>
      <c r="V100" s="7">
        <v>-86000</v>
      </c>
    </row>
    <row r="101" spans="2:22" x14ac:dyDescent="0.2">
      <c r="B101" s="33" t="s">
        <v>25</v>
      </c>
      <c r="C101" s="33" t="s">
        <v>6</v>
      </c>
      <c r="E101" s="4" t="s">
        <v>130</v>
      </c>
      <c r="F101" s="48">
        <v>41657.69</v>
      </c>
      <c r="G101" s="48">
        <v>45549.82</v>
      </c>
      <c r="H101" s="48">
        <v>49722.080000000002</v>
      </c>
      <c r="I101" s="48">
        <v>57527.519999999997</v>
      </c>
      <c r="J101" s="48">
        <v>63337.84</v>
      </c>
      <c r="K101" s="48">
        <v>69763.72</v>
      </c>
      <c r="L101" s="48">
        <v>70105.100000000006</v>
      </c>
      <c r="M101" s="49">
        <v>73603.200336926471</v>
      </c>
      <c r="N101" s="49">
        <v>73603.200336926471</v>
      </c>
      <c r="O101" s="49">
        <v>81781.333707696089</v>
      </c>
      <c r="P101" s="49">
        <v>81781.333707696089</v>
      </c>
      <c r="Q101" s="49">
        <v>81781.333707696089</v>
      </c>
      <c r="R101" s="50">
        <v>790000</v>
      </c>
      <c r="S101" s="51">
        <v>1004000</v>
      </c>
      <c r="T101" s="51">
        <v>83666.666666666672</v>
      </c>
      <c r="V101" s="7">
        <v>-195000</v>
      </c>
    </row>
    <row r="102" spans="2:22" x14ac:dyDescent="0.2">
      <c r="B102" s="33">
        <v>0</v>
      </c>
      <c r="D102" s="52" t="s">
        <v>131</v>
      </c>
      <c r="E102" s="52"/>
      <c r="F102" s="52">
        <v>832396.24</v>
      </c>
      <c r="G102" s="52">
        <v>884399.09</v>
      </c>
      <c r="H102" s="52">
        <v>1066155.1000000001</v>
      </c>
      <c r="I102" s="52">
        <v>1138765.8299999998</v>
      </c>
      <c r="J102" s="52">
        <v>1275312.7300000002</v>
      </c>
      <c r="K102" s="52">
        <v>1431075.48</v>
      </c>
      <c r="L102" s="52">
        <v>1219980.8599999999</v>
      </c>
      <c r="M102" s="52">
        <v>1520279.9049641953</v>
      </c>
      <c r="N102" s="52">
        <v>1520279.9049641953</v>
      </c>
      <c r="O102" s="53">
        <v>1689199.8944046611</v>
      </c>
      <c r="P102" s="53">
        <v>1689199.8944046611</v>
      </c>
      <c r="Q102" s="53">
        <v>1689199.8944046611</v>
      </c>
      <c r="R102" s="53">
        <f>SUM(R85:R101)</f>
        <v>15955000</v>
      </c>
      <c r="S102" s="53">
        <v>18494000</v>
      </c>
      <c r="T102" s="53">
        <v>1541166.6666666665</v>
      </c>
      <c r="V102" s="55">
        <v>-1725000</v>
      </c>
    </row>
    <row r="103" spans="2:22" ht="15" x14ac:dyDescent="0.25">
      <c r="B103" s="33">
        <v>0</v>
      </c>
      <c r="D103"/>
      <c r="E103"/>
      <c r="F103"/>
      <c r="G103"/>
      <c r="H103"/>
      <c r="I103"/>
      <c r="J103"/>
      <c r="K103"/>
      <c r="L103"/>
      <c r="M103"/>
      <c r="N103" s="7"/>
      <c r="O103" s="7"/>
      <c r="P103" s="7"/>
      <c r="Q103" s="7"/>
      <c r="R103" s="55"/>
    </row>
    <row r="104" spans="2:22" ht="15.75" x14ac:dyDescent="0.25">
      <c r="N104" s="42" t="s">
        <v>160</v>
      </c>
      <c r="R104" s="45" t="s">
        <v>161</v>
      </c>
      <c r="S104" s="46" t="s">
        <v>162</v>
      </c>
      <c r="T104"/>
    </row>
    <row r="105" spans="2:22" ht="15.75" x14ac:dyDescent="0.25">
      <c r="D105" s="61" t="s">
        <v>162</v>
      </c>
      <c r="E105" s="62"/>
      <c r="F105" s="5" t="s">
        <v>117</v>
      </c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45" t="s">
        <v>118</v>
      </c>
      <c r="S105" s="46" t="s">
        <v>119</v>
      </c>
      <c r="T105"/>
    </row>
    <row r="106" spans="2:22" ht="15" x14ac:dyDescent="0.25">
      <c r="D106" s="5" t="s">
        <v>120</v>
      </c>
      <c r="E106" s="5" t="s">
        <v>40</v>
      </c>
      <c r="F106" s="5" t="s">
        <v>98</v>
      </c>
      <c r="G106" s="5" t="s">
        <v>99</v>
      </c>
      <c r="H106" s="5" t="s">
        <v>100</v>
      </c>
      <c r="I106" s="5" t="s">
        <v>101</v>
      </c>
      <c r="J106" s="5" t="s">
        <v>102</v>
      </c>
      <c r="K106" s="5" t="s">
        <v>103</v>
      </c>
      <c r="L106" s="5" t="s">
        <v>104</v>
      </c>
      <c r="M106" s="5" t="s">
        <v>105</v>
      </c>
      <c r="N106" s="5" t="s">
        <v>106</v>
      </c>
      <c r="O106" s="5" t="s">
        <v>107</v>
      </c>
      <c r="P106" s="5" t="s">
        <v>108</v>
      </c>
      <c r="Q106" s="5" t="s">
        <v>109</v>
      </c>
      <c r="R106" s="45" t="s">
        <v>127</v>
      </c>
      <c r="S106" s="46" t="s">
        <v>10</v>
      </c>
      <c r="T106"/>
    </row>
    <row r="107" spans="2:22" ht="15" x14ac:dyDescent="0.25">
      <c r="D107" s="4" t="s">
        <v>97</v>
      </c>
      <c r="E107" s="4" t="s">
        <v>46</v>
      </c>
      <c r="F107" s="48">
        <v>108.02853556485356</v>
      </c>
      <c r="G107" s="48">
        <v>108.34457089552239</v>
      </c>
      <c r="H107" s="48">
        <v>104.14204545454544</v>
      </c>
      <c r="I107" s="48">
        <v>105.63696503496503</v>
      </c>
      <c r="J107" s="48">
        <v>100.99714285714285</v>
      </c>
      <c r="K107" s="48">
        <v>102.12318692543413</v>
      </c>
      <c r="L107" s="48">
        <v>95.802974079126884</v>
      </c>
      <c r="M107" s="49">
        <v>104.04752799820574</v>
      </c>
      <c r="N107" s="49">
        <v>104.04752799820574</v>
      </c>
      <c r="O107" s="49">
        <v>104.04752799820574</v>
      </c>
      <c r="P107" s="49">
        <v>104.04752799820574</v>
      </c>
      <c r="Q107" s="49">
        <v>104.04752799820574</v>
      </c>
      <c r="R107" s="50">
        <v>103.5425101214575</v>
      </c>
      <c r="S107" s="51">
        <v>103.44</v>
      </c>
      <c r="T107"/>
    </row>
    <row r="108" spans="2:22" ht="15" x14ac:dyDescent="0.25">
      <c r="E108" s="4" t="s">
        <v>47</v>
      </c>
      <c r="F108" s="48">
        <v>144.51892953929539</v>
      </c>
      <c r="G108" s="48">
        <v>150.69795514511873</v>
      </c>
      <c r="H108" s="48">
        <v>141.15799771167048</v>
      </c>
      <c r="I108" s="48">
        <v>149.29483201581027</v>
      </c>
      <c r="J108" s="48">
        <v>143.95522644927533</v>
      </c>
      <c r="K108" s="48">
        <v>144.07718367346939</v>
      </c>
      <c r="L108" s="48">
        <v>140.5302330743618</v>
      </c>
      <c r="M108" s="49">
        <v>146.79207781787713</v>
      </c>
      <c r="N108" s="49">
        <v>146.79207781787713</v>
      </c>
      <c r="O108" s="49">
        <v>146.79207781787713</v>
      </c>
      <c r="P108" s="49">
        <v>146.79207781787713</v>
      </c>
      <c r="Q108" s="49">
        <v>146.79207781787713</v>
      </c>
      <c r="R108" s="50">
        <v>145.81171237954041</v>
      </c>
      <c r="S108" s="51">
        <v>121.56976744186046</v>
      </c>
      <c r="T108"/>
    </row>
    <row r="109" spans="2:22" ht="15" x14ac:dyDescent="0.25">
      <c r="E109" s="4" t="s">
        <v>49</v>
      </c>
      <c r="F109" s="48">
        <v>158.97287128712873</v>
      </c>
      <c r="G109" s="48">
        <v>147.59342592592591</v>
      </c>
      <c r="H109" s="48">
        <v>178.11517241379312</v>
      </c>
      <c r="I109" s="48">
        <v>178.04158730158733</v>
      </c>
      <c r="J109" s="48">
        <v>185.83154696132598</v>
      </c>
      <c r="K109" s="48">
        <v>161.49836601307189</v>
      </c>
      <c r="L109" s="48">
        <v>176.5493103448276</v>
      </c>
      <c r="M109" s="49">
        <v>164.54153327274011</v>
      </c>
      <c r="N109" s="49">
        <v>164.54153327274011</v>
      </c>
      <c r="O109" s="49">
        <v>164.54153327274011</v>
      </c>
      <c r="P109" s="49">
        <v>164.54153327274011</v>
      </c>
      <c r="Q109" s="49">
        <v>164.54153327274011</v>
      </c>
      <c r="R109" s="50">
        <v>167.93478260869566</v>
      </c>
      <c r="S109" s="51">
        <v>154.54545454545453</v>
      </c>
      <c r="T109"/>
    </row>
    <row r="110" spans="2:22" ht="15" x14ac:dyDescent="0.25">
      <c r="E110" s="4" t="s">
        <v>50</v>
      </c>
      <c r="F110" s="48">
        <v>132.22854984894261</v>
      </c>
      <c r="G110" s="48">
        <v>133.997075</v>
      </c>
      <c r="H110" s="48">
        <v>142.25121890547263</v>
      </c>
      <c r="I110" s="48">
        <v>126.05704166666666</v>
      </c>
      <c r="J110" s="48">
        <v>140.58514970059881</v>
      </c>
      <c r="K110" s="48">
        <v>134.29846994535518</v>
      </c>
      <c r="L110" s="48">
        <v>140.45179962894247</v>
      </c>
      <c r="M110" s="49">
        <v>136.82910054460325</v>
      </c>
      <c r="N110" s="49">
        <v>136.82910054460325</v>
      </c>
      <c r="O110" s="49">
        <v>136.82910054460325</v>
      </c>
      <c r="P110" s="49">
        <v>136.82910054460325</v>
      </c>
      <c r="Q110" s="49">
        <v>136.82910054460325</v>
      </c>
      <c r="R110" s="50">
        <v>136.27450980392157</v>
      </c>
      <c r="S110" s="51">
        <v>128.21917808219177</v>
      </c>
      <c r="T110"/>
    </row>
    <row r="111" spans="2:22" ht="15" x14ac:dyDescent="0.25">
      <c r="E111" s="4" t="s">
        <v>51</v>
      </c>
      <c r="F111" s="48">
        <v>83.874685039370078</v>
      </c>
      <c r="G111" s="48">
        <v>87.685327868852468</v>
      </c>
      <c r="H111" s="48">
        <v>94.39446745562131</v>
      </c>
      <c r="I111" s="48">
        <v>97.756561514195582</v>
      </c>
      <c r="J111" s="48">
        <v>89.336881028938905</v>
      </c>
      <c r="K111" s="48">
        <v>77.370237288135598</v>
      </c>
      <c r="L111" s="48">
        <v>97.15397959183673</v>
      </c>
      <c r="M111" s="49">
        <v>78.828150323422648</v>
      </c>
      <c r="N111" s="49">
        <v>78.828150323422648</v>
      </c>
      <c r="O111" s="49">
        <v>78.828150323422648</v>
      </c>
      <c r="P111" s="49">
        <v>78.828150323422648</v>
      </c>
      <c r="Q111" s="49">
        <v>78.828150323422648</v>
      </c>
      <c r="R111" s="50">
        <v>84.659090909090907</v>
      </c>
      <c r="S111" s="51">
        <v>83.84615384615384</v>
      </c>
      <c r="T111"/>
    </row>
    <row r="112" spans="2:22" ht="15" x14ac:dyDescent="0.25">
      <c r="E112" s="4" t="s">
        <v>52</v>
      </c>
      <c r="F112" s="48">
        <v>166.41111498257843</v>
      </c>
      <c r="G112" s="48">
        <v>171.89603448275861</v>
      </c>
      <c r="H112" s="48">
        <v>166.55704797047972</v>
      </c>
      <c r="I112" s="48">
        <v>170.94067024128688</v>
      </c>
      <c r="J112" s="48">
        <v>153.65966981132075</v>
      </c>
      <c r="K112" s="48">
        <v>145.98076923076923</v>
      </c>
      <c r="L112" s="48">
        <v>166.62588842975208</v>
      </c>
      <c r="M112" s="49">
        <v>148.7315332690153</v>
      </c>
      <c r="N112" s="49">
        <v>148.7315332690153</v>
      </c>
      <c r="O112" s="49">
        <v>148.7315332690153</v>
      </c>
      <c r="P112" s="49">
        <v>148.7315332690153</v>
      </c>
      <c r="Q112" s="49">
        <v>148.7315332690153</v>
      </c>
      <c r="R112" s="50">
        <v>155.37525354969574</v>
      </c>
      <c r="S112" s="51">
        <v>134.09836065573771</v>
      </c>
      <c r="T112"/>
    </row>
    <row r="113" spans="2:20" ht="15" x14ac:dyDescent="0.25">
      <c r="E113" s="4" t="s">
        <v>53</v>
      </c>
      <c r="F113" s="48">
        <v>121.254</v>
      </c>
      <c r="G113" s="48">
        <v>108.7201886792453</v>
      </c>
      <c r="H113" s="48">
        <v>109.32707571801566</v>
      </c>
      <c r="I113" s="48">
        <v>111.44727395411607</v>
      </c>
      <c r="J113" s="48">
        <v>119.17446581196582</v>
      </c>
      <c r="K113" s="48">
        <v>120.47753358925144</v>
      </c>
      <c r="L113" s="48">
        <v>118.39848009650183</v>
      </c>
      <c r="M113" s="49">
        <v>122.74773170205906</v>
      </c>
      <c r="N113" s="49">
        <v>122.74773170205906</v>
      </c>
      <c r="O113" s="49">
        <v>122.74773170205906</v>
      </c>
      <c r="P113" s="49">
        <v>122.74773170205906</v>
      </c>
      <c r="Q113" s="49">
        <v>122.74773170205906</v>
      </c>
      <c r="R113" s="50">
        <v>119.62077493816983</v>
      </c>
      <c r="S113" s="51">
        <v>106.95121951219512</v>
      </c>
      <c r="T113"/>
    </row>
    <row r="114" spans="2:20" ht="15" x14ac:dyDescent="0.25">
      <c r="E114" s="4" t="s">
        <v>54</v>
      </c>
      <c r="F114" s="48">
        <v>131.6123076923077</v>
      </c>
      <c r="G114" s="48">
        <v>139.71791666666664</v>
      </c>
      <c r="H114" s="48">
        <v>153.05945945945945</v>
      </c>
      <c r="I114" s="48">
        <v>106.4847572815534</v>
      </c>
      <c r="J114" s="48">
        <v>113.24636986301373</v>
      </c>
      <c r="K114" s="48">
        <v>141.51940886699509</v>
      </c>
      <c r="L114" s="48">
        <v>130.16949640287771</v>
      </c>
      <c r="M114" s="49">
        <v>144.18610601262927</v>
      </c>
      <c r="N114" s="49">
        <v>144.18610601262927</v>
      </c>
      <c r="O114" s="49">
        <v>144.18610601262927</v>
      </c>
      <c r="P114" s="49">
        <v>144.18610601262927</v>
      </c>
      <c r="Q114" s="49">
        <v>144.18610601262927</v>
      </c>
      <c r="R114" s="50">
        <v>136.24161073825502</v>
      </c>
      <c r="S114" s="51">
        <v>122.77777777777777</v>
      </c>
      <c r="T114"/>
    </row>
    <row r="115" spans="2:20" ht="15" x14ac:dyDescent="0.25">
      <c r="E115" s="4" t="s">
        <v>55</v>
      </c>
      <c r="F115" s="48">
        <v>149.85504132231407</v>
      </c>
      <c r="G115" s="48">
        <v>156.13802292263611</v>
      </c>
      <c r="H115" s="48">
        <v>146.33628571428571</v>
      </c>
      <c r="I115" s="48">
        <v>136.89690789473684</v>
      </c>
      <c r="J115" s="48">
        <v>132.24424015009382</v>
      </c>
      <c r="K115" s="48">
        <v>137.59775888717155</v>
      </c>
      <c r="L115" s="48">
        <v>146.66739784946236</v>
      </c>
      <c r="M115" s="49">
        <v>140.19055908191328</v>
      </c>
      <c r="N115" s="49">
        <v>140.19055908191328</v>
      </c>
      <c r="O115" s="49">
        <v>140.19055908191328</v>
      </c>
      <c r="P115" s="49">
        <v>140.19055908191328</v>
      </c>
      <c r="Q115" s="49">
        <v>140.19055908191328</v>
      </c>
      <c r="R115" s="50">
        <v>141.55597722960152</v>
      </c>
      <c r="S115" s="51">
        <v>128.80000000000001</v>
      </c>
      <c r="T115"/>
    </row>
    <row r="116" spans="2:20" ht="15" x14ac:dyDescent="0.25">
      <c r="E116" s="4" t="s">
        <v>56</v>
      </c>
      <c r="F116" s="48">
        <v>128.39586605080831</v>
      </c>
      <c r="G116" s="48">
        <v>143.17223931623931</v>
      </c>
      <c r="H116" s="48">
        <v>131.65193905817176</v>
      </c>
      <c r="I116" s="48">
        <v>139.51573573573572</v>
      </c>
      <c r="J116" s="48">
        <v>136.47001321003964</v>
      </c>
      <c r="K116" s="48">
        <v>145.70392523364487</v>
      </c>
      <c r="L116" s="48">
        <v>149.36232876712327</v>
      </c>
      <c r="M116" s="49">
        <v>148.44947260865845</v>
      </c>
      <c r="N116" s="49">
        <v>148.44947260865845</v>
      </c>
      <c r="O116" s="49">
        <v>148.44947260865845</v>
      </c>
      <c r="P116" s="49">
        <v>148.44947260865845</v>
      </c>
      <c r="Q116" s="49">
        <v>148.44947260865845</v>
      </c>
      <c r="R116" s="50">
        <v>144.96990541702493</v>
      </c>
      <c r="S116" s="51">
        <v>138.83720930232559</v>
      </c>
      <c r="T116"/>
    </row>
    <row r="117" spans="2:20" ht="15" x14ac:dyDescent="0.25">
      <c r="E117" s="4" t="s">
        <v>58</v>
      </c>
      <c r="F117" s="48">
        <v>132.93016949152542</v>
      </c>
      <c r="G117" s="48">
        <v>133.70496487119436</v>
      </c>
      <c r="H117" s="48">
        <v>136.97632107023412</v>
      </c>
      <c r="I117" s="48">
        <v>133.18874558303884</v>
      </c>
      <c r="J117" s="48">
        <v>121.69010771992818</v>
      </c>
      <c r="K117" s="48">
        <v>126.00015449438202</v>
      </c>
      <c r="L117" s="48">
        <v>130.02727136431784</v>
      </c>
      <c r="M117" s="49">
        <v>128.37441718407018</v>
      </c>
      <c r="N117" s="49">
        <v>128.37441718407018</v>
      </c>
      <c r="O117" s="49">
        <v>128.37441718407018</v>
      </c>
      <c r="P117" s="49">
        <v>128.37441718407018</v>
      </c>
      <c r="Q117" s="49">
        <v>128.37441718407018</v>
      </c>
      <c r="R117" s="50">
        <v>129.28039702233249</v>
      </c>
      <c r="S117" s="51">
        <v>121.55339805825243</v>
      </c>
      <c r="T117"/>
    </row>
    <row r="118" spans="2:20" ht="15" x14ac:dyDescent="0.25">
      <c r="E118" s="4" t="s">
        <v>59</v>
      </c>
      <c r="F118" s="48">
        <v>133.13240274599542</v>
      </c>
      <c r="G118" s="48">
        <v>118.7386574074074</v>
      </c>
      <c r="H118" s="48">
        <v>112.70615384615384</v>
      </c>
      <c r="I118" s="48">
        <v>112.7811891460495</v>
      </c>
      <c r="J118" s="48">
        <v>110.1567645003494</v>
      </c>
      <c r="K118" s="48">
        <v>113.21232258064516</v>
      </c>
      <c r="L118" s="48">
        <v>107.8540195280716</v>
      </c>
      <c r="M118" s="49">
        <v>115.34561991345242</v>
      </c>
      <c r="N118" s="49">
        <v>115.34561991345242</v>
      </c>
      <c r="O118" s="49">
        <v>115.34561991345242</v>
      </c>
      <c r="P118" s="49">
        <v>115.34561991345242</v>
      </c>
      <c r="Q118" s="49">
        <v>115.34561991345242</v>
      </c>
      <c r="R118" s="50">
        <v>114.88833746898263</v>
      </c>
      <c r="S118" s="51">
        <v>112.65306122448979</v>
      </c>
      <c r="T118"/>
    </row>
    <row r="119" spans="2:20" ht="15" x14ac:dyDescent="0.25">
      <c r="E119" s="4" t="s">
        <v>60</v>
      </c>
      <c r="F119" s="48">
        <v>126.41203703703704</v>
      </c>
      <c r="G119" s="48">
        <v>110.71857142857145</v>
      </c>
      <c r="H119" s="48">
        <v>152.47355263157894</v>
      </c>
      <c r="I119" s="48">
        <v>133.66704545454547</v>
      </c>
      <c r="J119" s="48">
        <v>184.52187499999999</v>
      </c>
      <c r="K119" s="48">
        <v>203.68303030303031</v>
      </c>
      <c r="L119" s="48">
        <v>168.01608108108107</v>
      </c>
      <c r="M119" s="49">
        <v>207.52109717931077</v>
      </c>
      <c r="N119" s="49">
        <v>207.52109717931077</v>
      </c>
      <c r="O119" s="49">
        <v>207.52109717931077</v>
      </c>
      <c r="P119" s="49">
        <v>207.52109717931077</v>
      </c>
      <c r="Q119" s="49">
        <v>207.52109717931077</v>
      </c>
      <c r="R119" s="50">
        <v>183.49514563106797</v>
      </c>
      <c r="S119" s="51">
        <v>120</v>
      </c>
      <c r="T119"/>
    </row>
    <row r="120" spans="2:20" ht="15" x14ac:dyDescent="0.25">
      <c r="E120" s="4" t="s">
        <v>61</v>
      </c>
      <c r="F120" s="48">
        <v>111.5667808219178</v>
      </c>
      <c r="G120" s="48">
        <v>115.29535714285716</v>
      </c>
      <c r="H120" s="48">
        <v>140.15267326732675</v>
      </c>
      <c r="I120" s="48">
        <v>119.7549358974359</v>
      </c>
      <c r="J120" s="48">
        <v>131.8372192513369</v>
      </c>
      <c r="K120" s="48">
        <v>124.65459627329192</v>
      </c>
      <c r="L120" s="48">
        <v>117.13699074074073</v>
      </c>
      <c r="M120" s="49">
        <v>127.00350416326609</v>
      </c>
      <c r="N120" s="49">
        <v>127.00350416326609</v>
      </c>
      <c r="O120" s="49">
        <v>127.00350416326609</v>
      </c>
      <c r="P120" s="49">
        <v>127.00350416326609</v>
      </c>
      <c r="Q120" s="49">
        <v>127.00350416326609</v>
      </c>
      <c r="R120" s="50">
        <v>125</v>
      </c>
      <c r="S120" s="51">
        <v>92.916666666666671</v>
      </c>
      <c r="T120"/>
    </row>
    <row r="121" spans="2:20" ht="15" x14ac:dyDescent="0.25">
      <c r="E121" s="4" t="s">
        <v>62</v>
      </c>
      <c r="F121" s="48">
        <v>145.41714084507041</v>
      </c>
      <c r="G121" s="48">
        <v>142.00536464771324</v>
      </c>
      <c r="H121" s="48">
        <v>149.65804995196922</v>
      </c>
      <c r="I121" s="48">
        <v>143.93212065813526</v>
      </c>
      <c r="J121" s="48">
        <v>146.49646178092985</v>
      </c>
      <c r="K121" s="48">
        <v>146.29953781512603</v>
      </c>
      <c r="L121" s="48">
        <v>143.06039904229851</v>
      </c>
      <c r="M121" s="49">
        <v>149.05630851550296</v>
      </c>
      <c r="N121" s="49">
        <v>149.05630851550296</v>
      </c>
      <c r="O121" s="49">
        <v>149.05630851550296</v>
      </c>
      <c r="P121" s="49">
        <v>149.05630851550296</v>
      </c>
      <c r="Q121" s="49">
        <v>149.05630851550296</v>
      </c>
      <c r="R121" s="50">
        <v>147.23719676549865</v>
      </c>
      <c r="S121" s="51">
        <v>131.32596685082873</v>
      </c>
      <c r="T121"/>
    </row>
    <row r="122" spans="2:20" ht="15" x14ac:dyDescent="0.25">
      <c r="E122" s="4" t="s">
        <v>63</v>
      </c>
      <c r="F122" s="48">
        <v>120.09074380165289</v>
      </c>
      <c r="G122" s="48">
        <v>168.74007575757577</v>
      </c>
      <c r="H122" s="48">
        <v>158.61363636363637</v>
      </c>
      <c r="I122" s="48">
        <v>142.0150909090909</v>
      </c>
      <c r="J122" s="48">
        <v>121.56311688311689</v>
      </c>
      <c r="K122" s="48">
        <v>122.03372197309417</v>
      </c>
      <c r="L122" s="48">
        <v>121.78191489361704</v>
      </c>
      <c r="M122" s="49">
        <v>124.3332438596123</v>
      </c>
      <c r="N122" s="49">
        <v>124.3332438596123</v>
      </c>
      <c r="O122" s="49">
        <v>124.3332438596123</v>
      </c>
      <c r="P122" s="49">
        <v>124.3332438596123</v>
      </c>
      <c r="Q122" s="49">
        <v>124.3332438596123</v>
      </c>
      <c r="R122" s="50">
        <v>128.78787878787878</v>
      </c>
      <c r="S122" s="51">
        <v>115.38461538461539</v>
      </c>
      <c r="T122"/>
    </row>
    <row r="123" spans="2:20" ht="15" x14ac:dyDescent="0.25">
      <c r="E123" s="4" t="s">
        <v>130</v>
      </c>
      <c r="F123" s="48">
        <v>101.35690997566911</v>
      </c>
      <c r="G123" s="48">
        <v>99.453755458515289</v>
      </c>
      <c r="H123" s="48">
        <v>98.459564356435649</v>
      </c>
      <c r="I123" s="48">
        <v>106.73009276437847</v>
      </c>
      <c r="J123" s="48">
        <v>100.21810126582278</v>
      </c>
      <c r="K123" s="48">
        <v>93.517050938337803</v>
      </c>
      <c r="L123" s="48">
        <v>108.85885093167703</v>
      </c>
      <c r="M123" s="49">
        <v>95.279223737121654</v>
      </c>
      <c r="N123" s="49">
        <v>95.279223737121654</v>
      </c>
      <c r="O123" s="49">
        <v>95.279223737121654</v>
      </c>
      <c r="P123" s="49">
        <v>95.279223737121654</v>
      </c>
      <c r="Q123" s="49">
        <v>95.279223737121654</v>
      </c>
      <c r="R123" s="50">
        <v>98.014888337468989</v>
      </c>
      <c r="S123" s="51">
        <v>97.475728155339809</v>
      </c>
      <c r="T123"/>
    </row>
    <row r="124" spans="2:20" ht="15" x14ac:dyDescent="0.25">
      <c r="D124" s="53" t="s">
        <v>131</v>
      </c>
      <c r="E124" s="53"/>
      <c r="F124" s="53">
        <v>130.44918351355588</v>
      </c>
      <c r="G124" s="53">
        <v>130.00133617521681</v>
      </c>
      <c r="H124" s="53">
        <v>129.48203789166871</v>
      </c>
      <c r="I124" s="53">
        <v>128.67410508474575</v>
      </c>
      <c r="J124" s="53">
        <v>126.83368771755347</v>
      </c>
      <c r="K124" s="53">
        <v>127.1954030752822</v>
      </c>
      <c r="L124" s="53">
        <v>129.59218823029528</v>
      </c>
      <c r="M124" s="53">
        <v>129.59218823029528</v>
      </c>
      <c r="N124" s="53">
        <v>129.59218823029528</v>
      </c>
      <c r="O124" s="53">
        <v>129.59218823029528</v>
      </c>
      <c r="P124" s="53">
        <v>129.59218823029528</v>
      </c>
      <c r="Q124" s="53">
        <v>129.59218823029528</v>
      </c>
      <c r="R124" s="53">
        <v>129.46044624746449</v>
      </c>
      <c r="S124" s="53">
        <v>118.8560411311054</v>
      </c>
      <c r="T124"/>
    </row>
    <row r="125" spans="2:20" customFormat="1" ht="15" x14ac:dyDescent="0.25">
      <c r="B125" s="47"/>
      <c r="C125" s="47"/>
    </row>
    <row r="126" spans="2:20" x14ac:dyDescent="0.2">
      <c r="D126" s="66" t="s">
        <v>113</v>
      </c>
      <c r="E126" s="4" t="s">
        <v>163</v>
      </c>
    </row>
    <row r="127" spans="2:20" ht="15.75" x14ac:dyDescent="0.25">
      <c r="D127" s="66" t="s">
        <v>114</v>
      </c>
      <c r="E127" s="4" t="s">
        <v>115</v>
      </c>
      <c r="F127" s="56" t="s">
        <v>132</v>
      </c>
      <c r="N127"/>
      <c r="O127"/>
      <c r="P127"/>
      <c r="Q127"/>
      <c r="R127"/>
    </row>
    <row r="128" spans="2:20" ht="15" x14ac:dyDescent="0.25">
      <c r="K128" s="44"/>
      <c r="L128" s="44"/>
      <c r="M128" s="44"/>
      <c r="N128"/>
      <c r="O128"/>
      <c r="P128"/>
      <c r="Q128"/>
      <c r="R128"/>
    </row>
    <row r="129" spans="4:20" ht="15" x14ac:dyDescent="0.25">
      <c r="D129"/>
      <c r="E129"/>
      <c r="F129" t="s">
        <v>117</v>
      </c>
      <c r="G129"/>
      <c r="H129"/>
      <c r="I129"/>
      <c r="J129"/>
      <c r="K129"/>
      <c r="L129"/>
      <c r="M129"/>
      <c r="N129"/>
      <c r="O129"/>
      <c r="P129"/>
      <c r="Q129"/>
      <c r="R129"/>
    </row>
    <row r="130" spans="4:20" ht="15" x14ac:dyDescent="0.25">
      <c r="D130" t="s">
        <v>120</v>
      </c>
      <c r="E130" t="s">
        <v>40</v>
      </c>
      <c r="F130" t="s">
        <v>121</v>
      </c>
      <c r="G130" t="s">
        <v>122</v>
      </c>
      <c r="H130" t="s">
        <v>123</v>
      </c>
      <c r="I130" t="s">
        <v>133</v>
      </c>
      <c r="J130" t="s">
        <v>134</v>
      </c>
      <c r="K130" t="s">
        <v>135</v>
      </c>
      <c r="L130" t="s">
        <v>136</v>
      </c>
      <c r="M130" t="s">
        <v>137</v>
      </c>
      <c r="N130" t="s">
        <v>138</v>
      </c>
      <c r="O130" t="s">
        <v>139</v>
      </c>
      <c r="P130" t="s">
        <v>140</v>
      </c>
      <c r="Q130" t="s">
        <v>141</v>
      </c>
      <c r="R130" s="1"/>
      <c r="S130" s="66"/>
      <c r="T130" s="66"/>
    </row>
    <row r="131" spans="4:20" ht="15" x14ac:dyDescent="0.25">
      <c r="D131" t="s">
        <v>97</v>
      </c>
      <c r="E131" t="s">
        <v>46</v>
      </c>
      <c r="F131">
        <v>14578</v>
      </c>
      <c r="G131">
        <v>11006</v>
      </c>
      <c r="H131">
        <v>13416</v>
      </c>
      <c r="I131">
        <v>20454</v>
      </c>
      <c r="J131">
        <v>38492</v>
      </c>
      <c r="K131">
        <v>47803</v>
      </c>
      <c r="L131">
        <v>35704</v>
      </c>
      <c r="M131">
        <v>9314</v>
      </c>
      <c r="N131"/>
      <c r="O131"/>
      <c r="P131"/>
      <c r="Q131"/>
      <c r="R131"/>
    </row>
    <row r="132" spans="4:20" ht="15" x14ac:dyDescent="0.25">
      <c r="D132"/>
      <c r="E132" t="s">
        <v>47</v>
      </c>
      <c r="F132">
        <v>35129</v>
      </c>
      <c r="G132">
        <v>23304</v>
      </c>
      <c r="H132">
        <v>21726</v>
      </c>
      <c r="I132">
        <v>28989</v>
      </c>
      <c r="J132">
        <v>53358</v>
      </c>
      <c r="K132">
        <v>73578</v>
      </c>
      <c r="L132">
        <v>49823</v>
      </c>
      <c r="M132">
        <v>14921</v>
      </c>
      <c r="N132"/>
      <c r="O132"/>
      <c r="P132"/>
      <c r="Q132"/>
      <c r="R132"/>
    </row>
    <row r="133" spans="4:20" ht="15" x14ac:dyDescent="0.25">
      <c r="D133"/>
      <c r="E133" t="s">
        <v>49</v>
      </c>
      <c r="F133">
        <v>2858</v>
      </c>
      <c r="G133">
        <v>2270</v>
      </c>
      <c r="H133">
        <v>2978</v>
      </c>
      <c r="I133">
        <v>3855</v>
      </c>
      <c r="J133">
        <v>9641</v>
      </c>
      <c r="K133">
        <v>8490</v>
      </c>
      <c r="L133">
        <v>10967</v>
      </c>
      <c r="M133">
        <v>1844</v>
      </c>
      <c r="N133"/>
      <c r="O133"/>
      <c r="P133"/>
      <c r="Q133"/>
      <c r="R133"/>
    </row>
    <row r="134" spans="4:20" ht="15" x14ac:dyDescent="0.25">
      <c r="D134"/>
      <c r="E134" t="s">
        <v>50</v>
      </c>
      <c r="F134">
        <v>9472</v>
      </c>
      <c r="G134">
        <v>8570</v>
      </c>
      <c r="H134">
        <v>9014</v>
      </c>
      <c r="I134">
        <v>11789</v>
      </c>
      <c r="J134">
        <v>24072</v>
      </c>
      <c r="K134">
        <v>29419</v>
      </c>
      <c r="L134">
        <v>28917</v>
      </c>
      <c r="M134">
        <v>6850</v>
      </c>
      <c r="N134"/>
      <c r="O134"/>
      <c r="P134"/>
      <c r="Q134"/>
      <c r="R134"/>
    </row>
    <row r="135" spans="4:20" ht="15" x14ac:dyDescent="0.25">
      <c r="D135"/>
      <c r="E135" t="s">
        <v>51</v>
      </c>
      <c r="F135">
        <v>7362</v>
      </c>
      <c r="G135">
        <v>3955</v>
      </c>
      <c r="H135">
        <v>8946</v>
      </c>
      <c r="I135">
        <v>6447</v>
      </c>
      <c r="J135">
        <v>15691</v>
      </c>
      <c r="K135">
        <v>16736</v>
      </c>
      <c r="L135">
        <v>13232</v>
      </c>
      <c r="M135">
        <v>3725</v>
      </c>
      <c r="N135"/>
      <c r="O135"/>
      <c r="P135"/>
      <c r="Q135"/>
      <c r="R135"/>
    </row>
    <row r="136" spans="4:20" ht="15" x14ac:dyDescent="0.25">
      <c r="D136"/>
      <c r="E136" t="s">
        <v>52</v>
      </c>
      <c r="F136">
        <v>8910</v>
      </c>
      <c r="G136">
        <v>7294</v>
      </c>
      <c r="H136">
        <v>8245</v>
      </c>
      <c r="I136">
        <v>9810</v>
      </c>
      <c r="J136">
        <v>20667</v>
      </c>
      <c r="K136">
        <v>20696</v>
      </c>
      <c r="L136">
        <v>24205</v>
      </c>
      <c r="M136">
        <v>5191</v>
      </c>
      <c r="N136"/>
      <c r="O136"/>
      <c r="P136"/>
      <c r="Q136"/>
      <c r="R136"/>
    </row>
    <row r="137" spans="4:20" ht="15" x14ac:dyDescent="0.25">
      <c r="D137"/>
      <c r="E137" t="s">
        <v>53</v>
      </c>
      <c r="F137">
        <v>22254</v>
      </c>
      <c r="G137">
        <v>16143</v>
      </c>
      <c r="H137">
        <v>19360</v>
      </c>
      <c r="I137">
        <v>26097</v>
      </c>
      <c r="J137">
        <v>57188</v>
      </c>
      <c r="K137">
        <v>68432</v>
      </c>
      <c r="L137">
        <v>55471</v>
      </c>
      <c r="M137">
        <v>15182</v>
      </c>
      <c r="N137"/>
      <c r="O137"/>
      <c r="P137"/>
      <c r="Q137"/>
      <c r="R137"/>
    </row>
    <row r="138" spans="4:20" ht="15" x14ac:dyDescent="0.25">
      <c r="D138"/>
      <c r="E138" t="s">
        <v>54</v>
      </c>
      <c r="F138">
        <v>1681</v>
      </c>
      <c r="G138">
        <v>1026</v>
      </c>
      <c r="H138">
        <v>2181</v>
      </c>
      <c r="I138">
        <v>2305</v>
      </c>
      <c r="J138">
        <v>5757</v>
      </c>
      <c r="K138">
        <v>9237</v>
      </c>
      <c r="L138">
        <v>6888</v>
      </c>
      <c r="M138">
        <v>1340</v>
      </c>
      <c r="N138"/>
      <c r="O138"/>
      <c r="P138"/>
      <c r="Q138"/>
      <c r="R138"/>
    </row>
    <row r="139" spans="4:20" ht="15" x14ac:dyDescent="0.25">
      <c r="D139"/>
      <c r="E139" t="s">
        <v>55</v>
      </c>
      <c r="F139">
        <v>12397</v>
      </c>
      <c r="G139">
        <v>8214</v>
      </c>
      <c r="H139">
        <v>10953</v>
      </c>
      <c r="I139">
        <v>10974</v>
      </c>
      <c r="J139">
        <v>23567</v>
      </c>
      <c r="K139">
        <v>30811</v>
      </c>
      <c r="L139">
        <v>22320</v>
      </c>
      <c r="M139">
        <v>4116</v>
      </c>
      <c r="N139"/>
      <c r="O139"/>
      <c r="P139"/>
      <c r="Q139"/>
      <c r="R139"/>
    </row>
    <row r="140" spans="4:20" ht="15" x14ac:dyDescent="0.25">
      <c r="D140"/>
      <c r="E140" t="s">
        <v>56</v>
      </c>
      <c r="F140">
        <v>19421</v>
      </c>
      <c r="G140">
        <v>17275</v>
      </c>
      <c r="H140">
        <v>23799</v>
      </c>
      <c r="I140">
        <v>21628</v>
      </c>
      <c r="J140">
        <v>51773</v>
      </c>
      <c r="K140">
        <v>69857</v>
      </c>
      <c r="L140">
        <v>61142</v>
      </c>
      <c r="M140">
        <v>15272</v>
      </c>
      <c r="N140"/>
      <c r="O140"/>
      <c r="P140"/>
      <c r="Q140"/>
      <c r="R140"/>
    </row>
    <row r="141" spans="4:20" ht="15" x14ac:dyDescent="0.25">
      <c r="D141"/>
      <c r="E141" t="s">
        <v>58</v>
      </c>
      <c r="F141">
        <v>17992</v>
      </c>
      <c r="G141">
        <v>11309</v>
      </c>
      <c r="H141">
        <v>18759</v>
      </c>
      <c r="I141">
        <v>18308</v>
      </c>
      <c r="J141">
        <v>39370</v>
      </c>
      <c r="K141">
        <v>56743</v>
      </c>
      <c r="L141">
        <v>57311</v>
      </c>
      <c r="M141">
        <v>14860</v>
      </c>
      <c r="N141"/>
      <c r="O141"/>
      <c r="P141"/>
      <c r="Q141"/>
      <c r="R141"/>
    </row>
    <row r="142" spans="4:20" ht="15" x14ac:dyDescent="0.25">
      <c r="D142"/>
      <c r="E142" t="s">
        <v>59</v>
      </c>
      <c r="F142">
        <v>40625</v>
      </c>
      <c r="G142">
        <v>29288</v>
      </c>
      <c r="H142">
        <v>32593</v>
      </c>
      <c r="I142">
        <v>34618</v>
      </c>
      <c r="J142">
        <v>61030</v>
      </c>
      <c r="K142">
        <v>75577</v>
      </c>
      <c r="L142">
        <v>59968</v>
      </c>
      <c r="M142">
        <v>15660</v>
      </c>
      <c r="N142"/>
      <c r="O142"/>
      <c r="P142"/>
      <c r="Q142"/>
      <c r="R142"/>
    </row>
    <row r="143" spans="4:20" ht="15" x14ac:dyDescent="0.25">
      <c r="D143"/>
      <c r="E143" t="s">
        <v>60</v>
      </c>
      <c r="F143">
        <v>2346</v>
      </c>
      <c r="G143">
        <v>249</v>
      </c>
      <c r="H143">
        <v>2753</v>
      </c>
      <c r="I143">
        <v>1511</v>
      </c>
      <c r="J143">
        <v>5045</v>
      </c>
      <c r="K143">
        <v>5019</v>
      </c>
      <c r="L143">
        <v>7104</v>
      </c>
      <c r="M143">
        <v>1529</v>
      </c>
      <c r="N143"/>
      <c r="O143"/>
      <c r="P143"/>
      <c r="Q143"/>
      <c r="R143"/>
    </row>
    <row r="144" spans="4:20" ht="15" x14ac:dyDescent="0.25">
      <c r="D144"/>
      <c r="E144" t="s">
        <v>61</v>
      </c>
      <c r="F144">
        <v>4481</v>
      </c>
      <c r="G144">
        <v>2848</v>
      </c>
      <c r="H144">
        <v>4383</v>
      </c>
      <c r="I144">
        <v>3304</v>
      </c>
      <c r="J144">
        <v>9419</v>
      </c>
      <c r="K144">
        <v>9779</v>
      </c>
      <c r="L144">
        <v>12736</v>
      </c>
      <c r="M144">
        <v>1784</v>
      </c>
      <c r="N144"/>
      <c r="O144"/>
      <c r="P144"/>
      <c r="Q144"/>
      <c r="R144"/>
    </row>
    <row r="145" spans="4:18" ht="15" x14ac:dyDescent="0.25">
      <c r="D145"/>
      <c r="E145" t="s">
        <v>62</v>
      </c>
      <c r="F145">
        <v>23670</v>
      </c>
      <c r="G145">
        <v>18953</v>
      </c>
      <c r="H145">
        <v>28275</v>
      </c>
      <c r="I145">
        <v>34275</v>
      </c>
      <c r="J145">
        <v>63478</v>
      </c>
      <c r="K145">
        <v>78973</v>
      </c>
      <c r="L145">
        <v>66641</v>
      </c>
      <c r="M145">
        <v>16533</v>
      </c>
      <c r="N145"/>
      <c r="O145"/>
      <c r="P145"/>
      <c r="Q145"/>
      <c r="R145"/>
    </row>
    <row r="146" spans="4:18" ht="15" x14ac:dyDescent="0.25">
      <c r="D146"/>
      <c r="E146" t="s">
        <v>63</v>
      </c>
      <c r="F146">
        <v>7551</v>
      </c>
      <c r="G146">
        <v>7006</v>
      </c>
      <c r="H146">
        <v>6540</v>
      </c>
      <c r="I146">
        <v>6012</v>
      </c>
      <c r="J146">
        <v>14232</v>
      </c>
      <c r="K146">
        <v>25420</v>
      </c>
      <c r="L146">
        <v>13657</v>
      </c>
      <c r="M146">
        <v>1715</v>
      </c>
      <c r="N146"/>
      <c r="O146"/>
      <c r="P146"/>
      <c r="Q146"/>
      <c r="R146"/>
    </row>
    <row r="147" spans="4:18" ht="15" x14ac:dyDescent="0.25">
      <c r="D147"/>
      <c r="E147" t="s">
        <v>130</v>
      </c>
      <c r="F147">
        <v>10995</v>
      </c>
      <c r="G147">
        <v>10629</v>
      </c>
      <c r="H147">
        <v>11478</v>
      </c>
      <c r="I147">
        <v>14224</v>
      </c>
      <c r="J147">
        <v>23927</v>
      </c>
      <c r="K147">
        <v>28595</v>
      </c>
      <c r="L147">
        <v>26791</v>
      </c>
      <c r="M147">
        <v>6220</v>
      </c>
      <c r="N147"/>
      <c r="O147"/>
      <c r="P147"/>
      <c r="Q147"/>
      <c r="R147"/>
    </row>
    <row r="148" spans="4:18" ht="15" x14ac:dyDescent="0.25">
      <c r="D148" t="s">
        <v>131</v>
      </c>
      <c r="E148"/>
      <c r="F148">
        <v>241722</v>
      </c>
      <c r="G148">
        <v>179339</v>
      </c>
      <c r="H148">
        <v>225399</v>
      </c>
      <c r="I148">
        <v>254600</v>
      </c>
      <c r="J148">
        <v>516707</v>
      </c>
      <c r="K148">
        <v>655165</v>
      </c>
      <c r="L148">
        <v>552877</v>
      </c>
      <c r="M148">
        <v>136056</v>
      </c>
      <c r="N148"/>
      <c r="O148"/>
      <c r="P148"/>
      <c r="Q148"/>
      <c r="R148"/>
    </row>
    <row r="149" spans="4:18" ht="15" x14ac:dyDescent="0.25"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4:18" ht="15" x14ac:dyDescent="0.25"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4:18" ht="15" x14ac:dyDescent="0.25">
      <c r="D151"/>
      <c r="E151"/>
      <c r="F151"/>
      <c r="G151"/>
      <c r="H151"/>
      <c r="I151"/>
      <c r="J151"/>
      <c r="K151"/>
      <c r="L151"/>
      <c r="M151"/>
      <c r="N151" s="7"/>
      <c r="O151" s="7"/>
      <c r="P151" s="7"/>
      <c r="Q151" s="7"/>
      <c r="R151" s="55"/>
    </row>
    <row r="152" spans="4:18" ht="15.75" x14ac:dyDescent="0.25">
      <c r="D152" s="63" t="s">
        <v>164</v>
      </c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4:18" ht="15" x14ac:dyDescent="0.25">
      <c r="D153" s="44"/>
      <c r="E153" s="44"/>
      <c r="F153" s="44" t="s">
        <v>117</v>
      </c>
      <c r="G153" s="44"/>
      <c r="H153" s="44"/>
      <c r="I153" s="44"/>
      <c r="J153" s="44"/>
      <c r="K153" s="44"/>
      <c r="L153" s="44"/>
      <c r="M153" s="44"/>
      <c r="N153" s="5"/>
      <c r="O153" s="5"/>
      <c r="P153" s="5"/>
      <c r="Q153" s="5"/>
      <c r="R153"/>
    </row>
    <row r="154" spans="4:18" ht="15" x14ac:dyDescent="0.25">
      <c r="D154" s="5" t="s">
        <v>120</v>
      </c>
      <c r="E154" s="5" t="s">
        <v>40</v>
      </c>
      <c r="F154" s="5" t="s">
        <v>143</v>
      </c>
      <c r="G154" s="5" t="s">
        <v>144</v>
      </c>
      <c r="H154" s="5" t="s">
        <v>145</v>
      </c>
      <c r="I154" s="5" t="s">
        <v>146</v>
      </c>
      <c r="J154" s="5" t="s">
        <v>147</v>
      </c>
      <c r="K154" s="5" t="s">
        <v>148</v>
      </c>
      <c r="L154" s="5" t="s">
        <v>149</v>
      </c>
      <c r="M154" s="5" t="s">
        <v>150</v>
      </c>
      <c r="N154" s="5" t="s">
        <v>106</v>
      </c>
      <c r="O154" s="5" t="s">
        <v>107</v>
      </c>
      <c r="P154" s="5" t="s">
        <v>108</v>
      </c>
      <c r="Q154" s="5" t="s">
        <v>109</v>
      </c>
      <c r="R154"/>
    </row>
    <row r="155" spans="4:18" ht="15" x14ac:dyDescent="0.25">
      <c r="D155" s="64" t="s">
        <v>165</v>
      </c>
      <c r="E155" s="4" t="s">
        <v>46</v>
      </c>
      <c r="F155" s="48">
        <v>0</v>
      </c>
      <c r="G155" s="48">
        <v>0</v>
      </c>
      <c r="H155" s="48">
        <v>0</v>
      </c>
      <c r="I155" s="48">
        <v>27236</v>
      </c>
      <c r="J155" s="48">
        <v>13922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48">
        <v>0</v>
      </c>
      <c r="Q155" s="48">
        <v>0</v>
      </c>
      <c r="R155"/>
    </row>
    <row r="156" spans="4:18" ht="15" x14ac:dyDescent="0.25">
      <c r="D156" s="64"/>
      <c r="E156" s="4" t="s">
        <v>47</v>
      </c>
      <c r="F156" s="48">
        <v>0</v>
      </c>
      <c r="G156" s="48">
        <v>0</v>
      </c>
      <c r="H156" s="48">
        <v>0</v>
      </c>
      <c r="I156" s="48">
        <v>53570</v>
      </c>
      <c r="J156" s="48">
        <v>31203</v>
      </c>
      <c r="K156" s="48">
        <v>94</v>
      </c>
      <c r="L156" s="48">
        <v>0</v>
      </c>
      <c r="M156" s="48">
        <v>0</v>
      </c>
      <c r="N156" s="48">
        <v>0</v>
      </c>
      <c r="O156" s="48">
        <v>0</v>
      </c>
      <c r="P156" s="48">
        <v>0</v>
      </c>
      <c r="Q156" s="48">
        <v>0</v>
      </c>
      <c r="R156"/>
    </row>
    <row r="157" spans="4:18" ht="15" x14ac:dyDescent="0.25">
      <c r="D157" s="64"/>
      <c r="E157" s="4" t="s">
        <v>49</v>
      </c>
      <c r="F157" s="48">
        <v>324</v>
      </c>
      <c r="G157" s="48">
        <v>168</v>
      </c>
      <c r="H157" s="48">
        <v>276</v>
      </c>
      <c r="I157" s="48">
        <v>7361</v>
      </c>
      <c r="J157" s="48">
        <v>4079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48">
        <v>0</v>
      </c>
      <c r="Q157" s="48">
        <v>0</v>
      </c>
      <c r="R157"/>
    </row>
    <row r="158" spans="4:18" ht="15" x14ac:dyDescent="0.25">
      <c r="D158" s="64"/>
      <c r="E158" s="4" t="s">
        <v>50</v>
      </c>
      <c r="F158" s="48">
        <v>0</v>
      </c>
      <c r="G158" s="48">
        <v>0</v>
      </c>
      <c r="H158" s="48">
        <v>0</v>
      </c>
      <c r="I158" s="48">
        <v>23847</v>
      </c>
      <c r="J158" s="48">
        <v>11458</v>
      </c>
      <c r="K158" s="48">
        <v>0</v>
      </c>
      <c r="L158" s="48">
        <v>0</v>
      </c>
      <c r="M158" s="48">
        <v>0</v>
      </c>
      <c r="N158" s="48">
        <v>0</v>
      </c>
      <c r="O158" s="48">
        <v>0</v>
      </c>
      <c r="P158" s="48">
        <v>0</v>
      </c>
      <c r="Q158" s="48">
        <v>0</v>
      </c>
      <c r="R158"/>
    </row>
    <row r="159" spans="4:18" ht="15" x14ac:dyDescent="0.25">
      <c r="D159" s="64"/>
      <c r="E159" s="4" t="s">
        <v>51</v>
      </c>
      <c r="F159" s="48">
        <v>0</v>
      </c>
      <c r="G159" s="48">
        <v>0</v>
      </c>
      <c r="H159" s="48">
        <v>0</v>
      </c>
      <c r="I159" s="48">
        <v>22519</v>
      </c>
      <c r="J159" s="48">
        <v>12549</v>
      </c>
      <c r="K159" s="48">
        <v>0</v>
      </c>
      <c r="L159" s="48">
        <v>0</v>
      </c>
      <c r="M159" s="48">
        <v>0</v>
      </c>
      <c r="N159" s="48">
        <v>0</v>
      </c>
      <c r="O159" s="48">
        <v>0</v>
      </c>
      <c r="P159" s="48">
        <v>0</v>
      </c>
      <c r="Q159" s="48">
        <v>0</v>
      </c>
      <c r="R159"/>
    </row>
    <row r="160" spans="4:18" ht="15" x14ac:dyDescent="0.25">
      <c r="D160" s="64"/>
      <c r="E160" s="4" t="s">
        <v>52</v>
      </c>
      <c r="F160" s="48">
        <v>0</v>
      </c>
      <c r="G160" s="48">
        <v>0</v>
      </c>
      <c r="H160" s="48">
        <v>0</v>
      </c>
      <c r="I160" s="48">
        <v>21131</v>
      </c>
      <c r="J160" s="48">
        <v>12938</v>
      </c>
      <c r="K160" s="48">
        <v>112</v>
      </c>
      <c r="L160" s="48">
        <v>0</v>
      </c>
      <c r="M160" s="48">
        <v>0</v>
      </c>
      <c r="N160" s="48">
        <v>0</v>
      </c>
      <c r="O160" s="48">
        <v>0</v>
      </c>
      <c r="P160" s="48">
        <v>0</v>
      </c>
      <c r="Q160" s="48">
        <v>0</v>
      </c>
      <c r="R160"/>
    </row>
    <row r="161" spans="4:20" ht="15" x14ac:dyDescent="0.25">
      <c r="D161" s="64"/>
      <c r="E161" s="4" t="s">
        <v>53</v>
      </c>
      <c r="F161" s="48">
        <v>0</v>
      </c>
      <c r="G161" s="48">
        <v>0</v>
      </c>
      <c r="H161" s="48">
        <v>0</v>
      </c>
      <c r="I161" s="48">
        <v>55190</v>
      </c>
      <c r="J161" s="48">
        <v>24894</v>
      </c>
      <c r="K161" s="48">
        <v>0</v>
      </c>
      <c r="L161" s="48">
        <v>0</v>
      </c>
      <c r="M161" s="48">
        <v>0</v>
      </c>
      <c r="N161" s="48">
        <v>0</v>
      </c>
      <c r="O161" s="48">
        <v>0</v>
      </c>
      <c r="P161" s="48">
        <v>0</v>
      </c>
      <c r="Q161" s="48">
        <v>0</v>
      </c>
      <c r="R161"/>
    </row>
    <row r="162" spans="4:20" ht="15" x14ac:dyDescent="0.25">
      <c r="D162" s="64"/>
      <c r="E162" s="4" t="s">
        <v>54</v>
      </c>
      <c r="F162" s="48">
        <v>0</v>
      </c>
      <c r="G162" s="48">
        <v>0</v>
      </c>
      <c r="H162" s="48">
        <v>0</v>
      </c>
      <c r="I162" s="48">
        <v>2009</v>
      </c>
      <c r="J162" s="48">
        <v>1517</v>
      </c>
      <c r="K162" s="48">
        <v>0</v>
      </c>
      <c r="L162" s="48">
        <v>0</v>
      </c>
      <c r="M162" s="48">
        <v>0</v>
      </c>
      <c r="N162" s="48">
        <v>0</v>
      </c>
      <c r="O162" s="48">
        <v>0</v>
      </c>
      <c r="P162" s="48">
        <v>0</v>
      </c>
      <c r="Q162" s="48">
        <v>0</v>
      </c>
      <c r="R162"/>
    </row>
    <row r="163" spans="4:20" ht="15" x14ac:dyDescent="0.25">
      <c r="D163" s="64"/>
      <c r="E163" s="4" t="s">
        <v>55</v>
      </c>
      <c r="F163" s="48">
        <v>0</v>
      </c>
      <c r="G163" s="48">
        <v>0</v>
      </c>
      <c r="H163" s="48">
        <v>0</v>
      </c>
      <c r="I163" s="48">
        <v>20454</v>
      </c>
      <c r="J163" s="48">
        <v>9601</v>
      </c>
      <c r="K163" s="48">
        <v>0</v>
      </c>
      <c r="L163" s="48">
        <v>0</v>
      </c>
      <c r="M163" s="48">
        <v>0</v>
      </c>
      <c r="N163" s="48">
        <v>0</v>
      </c>
      <c r="O163" s="48">
        <v>0</v>
      </c>
      <c r="P163" s="48">
        <v>0</v>
      </c>
      <c r="Q163" s="48">
        <v>0</v>
      </c>
      <c r="R163"/>
    </row>
    <row r="164" spans="4:20" ht="15" x14ac:dyDescent="0.25">
      <c r="D164" s="64"/>
      <c r="E164" s="4" t="s">
        <v>56</v>
      </c>
      <c r="F164" s="48">
        <v>0</v>
      </c>
      <c r="G164" s="48">
        <v>0</v>
      </c>
      <c r="H164" s="48">
        <v>0</v>
      </c>
      <c r="I164" s="48">
        <v>63858</v>
      </c>
      <c r="J164" s="48">
        <v>31270</v>
      </c>
      <c r="K164" s="48">
        <v>0</v>
      </c>
      <c r="L164" s="48">
        <v>0</v>
      </c>
      <c r="M164" s="48">
        <v>0</v>
      </c>
      <c r="N164" s="48">
        <v>0</v>
      </c>
      <c r="O164" s="48">
        <v>0</v>
      </c>
      <c r="P164" s="48">
        <v>0</v>
      </c>
      <c r="Q164" s="48">
        <v>0</v>
      </c>
      <c r="R164"/>
    </row>
    <row r="165" spans="4:20" ht="15" x14ac:dyDescent="0.25">
      <c r="D165" s="64"/>
      <c r="E165" s="4" t="s">
        <v>58</v>
      </c>
      <c r="F165" s="48">
        <v>0</v>
      </c>
      <c r="G165" s="48">
        <v>0</v>
      </c>
      <c r="H165" s="48">
        <v>588</v>
      </c>
      <c r="I165" s="48">
        <v>61903</v>
      </c>
      <c r="J165" s="48">
        <v>31025</v>
      </c>
      <c r="K165" s="48">
        <v>0</v>
      </c>
      <c r="L165" s="48">
        <v>0</v>
      </c>
      <c r="M165" s="48">
        <v>0</v>
      </c>
      <c r="N165" s="48">
        <v>0</v>
      </c>
      <c r="O165" s="48">
        <v>0</v>
      </c>
      <c r="P165" s="48">
        <v>0</v>
      </c>
      <c r="Q165" s="48">
        <v>0</v>
      </c>
      <c r="R165"/>
    </row>
    <row r="166" spans="4:20" ht="15" x14ac:dyDescent="0.25">
      <c r="D166" s="64"/>
      <c r="E166" s="4" t="s">
        <v>59</v>
      </c>
      <c r="F166" s="48">
        <v>0</v>
      </c>
      <c r="G166" s="48">
        <v>0</v>
      </c>
      <c r="H166" s="48">
        <v>0</v>
      </c>
      <c r="I166" s="48">
        <v>38679</v>
      </c>
      <c r="J166" s="48">
        <v>24223</v>
      </c>
      <c r="K166" s="48">
        <v>0</v>
      </c>
      <c r="L166" s="48">
        <v>0</v>
      </c>
      <c r="M166" s="48">
        <v>0</v>
      </c>
      <c r="N166" s="48">
        <v>0</v>
      </c>
      <c r="O166" s="48">
        <v>0</v>
      </c>
      <c r="P166" s="48">
        <v>0</v>
      </c>
      <c r="Q166" s="48">
        <v>0</v>
      </c>
      <c r="R166"/>
    </row>
    <row r="167" spans="4:20" ht="15" x14ac:dyDescent="0.25">
      <c r="D167" s="64"/>
      <c r="E167" s="4" t="s">
        <v>60</v>
      </c>
      <c r="F167" s="48">
        <v>0</v>
      </c>
      <c r="G167" s="48">
        <v>0</v>
      </c>
      <c r="H167" s="48">
        <v>0</v>
      </c>
      <c r="I167" s="48">
        <v>8976</v>
      </c>
      <c r="J167" s="48">
        <v>7070</v>
      </c>
      <c r="K167" s="48">
        <v>0</v>
      </c>
      <c r="L167" s="48">
        <v>0</v>
      </c>
      <c r="M167" s="48">
        <v>0</v>
      </c>
      <c r="N167" s="48">
        <v>0</v>
      </c>
      <c r="O167" s="48">
        <v>0</v>
      </c>
      <c r="P167" s="48">
        <v>0</v>
      </c>
      <c r="Q167" s="48">
        <v>0</v>
      </c>
      <c r="R167"/>
    </row>
    <row r="168" spans="4:20" ht="15" x14ac:dyDescent="0.25">
      <c r="D168" s="64"/>
      <c r="E168" s="4" t="s">
        <v>61</v>
      </c>
      <c r="F168" s="48">
        <v>0</v>
      </c>
      <c r="G168" s="48">
        <v>0</v>
      </c>
      <c r="H168" s="48">
        <v>0</v>
      </c>
      <c r="I168" s="48">
        <v>11147</v>
      </c>
      <c r="J168" s="48">
        <v>4511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48">
        <v>0</v>
      </c>
      <c r="Q168" s="48">
        <v>0</v>
      </c>
      <c r="R168"/>
    </row>
    <row r="169" spans="4:20" ht="15" x14ac:dyDescent="0.25">
      <c r="D169" s="64"/>
      <c r="E169" s="4" t="s">
        <v>62</v>
      </c>
      <c r="F169" s="48">
        <v>0</v>
      </c>
      <c r="G169" s="48">
        <v>0</v>
      </c>
      <c r="H169" s="48">
        <v>0</v>
      </c>
      <c r="I169" s="48">
        <v>49407</v>
      </c>
      <c r="J169" s="48">
        <v>23553</v>
      </c>
      <c r="K169" s="48">
        <v>0</v>
      </c>
      <c r="L169" s="48">
        <v>0</v>
      </c>
      <c r="M169" s="48">
        <v>0</v>
      </c>
      <c r="N169" s="48">
        <v>0</v>
      </c>
      <c r="O169" s="48">
        <v>0</v>
      </c>
      <c r="P169" s="48">
        <v>0</v>
      </c>
      <c r="Q169" s="48">
        <v>0</v>
      </c>
      <c r="R169"/>
    </row>
    <row r="170" spans="4:20" ht="15" x14ac:dyDescent="0.25">
      <c r="D170" s="64"/>
      <c r="E170" s="4" t="s">
        <v>63</v>
      </c>
      <c r="F170" s="48">
        <v>0</v>
      </c>
      <c r="G170" s="48">
        <v>0</v>
      </c>
      <c r="H170" s="48">
        <v>0</v>
      </c>
      <c r="I170" s="48">
        <v>28338</v>
      </c>
      <c r="J170" s="48">
        <v>17333</v>
      </c>
      <c r="K170" s="48">
        <v>0</v>
      </c>
      <c r="L170" s="48">
        <v>-47</v>
      </c>
      <c r="M170" s="48">
        <v>0</v>
      </c>
      <c r="N170" s="48">
        <v>0</v>
      </c>
      <c r="O170" s="48">
        <v>0</v>
      </c>
      <c r="P170" s="48">
        <v>0</v>
      </c>
      <c r="Q170" s="48">
        <v>0</v>
      </c>
      <c r="R170"/>
    </row>
    <row r="171" spans="4:20" ht="15" x14ac:dyDescent="0.25">
      <c r="D171" s="64"/>
      <c r="E171" s="4" t="s">
        <v>130</v>
      </c>
      <c r="F171" s="48">
        <v>100</v>
      </c>
      <c r="G171" s="48">
        <v>0</v>
      </c>
      <c r="H171" s="48">
        <v>0</v>
      </c>
      <c r="I171" s="48">
        <v>14525</v>
      </c>
      <c r="J171" s="48">
        <v>6432</v>
      </c>
      <c r="K171" s="48">
        <v>0</v>
      </c>
      <c r="L171" s="48">
        <v>0</v>
      </c>
      <c r="M171" s="48">
        <v>0</v>
      </c>
      <c r="N171" s="48">
        <v>0</v>
      </c>
      <c r="O171" s="48">
        <v>0</v>
      </c>
      <c r="P171" s="48">
        <v>0</v>
      </c>
      <c r="Q171" s="48">
        <v>0</v>
      </c>
      <c r="R171"/>
    </row>
    <row r="172" spans="4:20" ht="15" x14ac:dyDescent="0.25">
      <c r="D172" s="65" t="s">
        <v>131</v>
      </c>
      <c r="E172" s="65"/>
      <c r="F172" s="65">
        <v>424</v>
      </c>
      <c r="G172" s="65">
        <v>168</v>
      </c>
      <c r="H172" s="65">
        <v>864</v>
      </c>
      <c r="I172" s="65">
        <v>510150</v>
      </c>
      <c r="J172" s="65">
        <v>267578</v>
      </c>
      <c r="K172" s="65">
        <v>206</v>
      </c>
      <c r="L172" s="65">
        <v>-47</v>
      </c>
      <c r="M172" s="65">
        <v>0</v>
      </c>
      <c r="N172" s="65">
        <v>0</v>
      </c>
      <c r="O172" s="53">
        <v>0</v>
      </c>
      <c r="P172" s="53">
        <v>0</v>
      </c>
      <c r="Q172" s="53">
        <v>0</v>
      </c>
      <c r="R172"/>
    </row>
    <row r="173" spans="4:20" ht="15" x14ac:dyDescent="0.25">
      <c r="D173"/>
      <c r="E173"/>
      <c r="F173"/>
      <c r="G173"/>
      <c r="H173"/>
      <c r="I173"/>
      <c r="J173"/>
      <c r="K173"/>
      <c r="L173"/>
      <c r="M173"/>
      <c r="N173" s="7"/>
      <c r="O173" s="7"/>
      <c r="P173" s="7"/>
      <c r="Q173" s="7"/>
      <c r="R173" s="55"/>
    </row>
    <row r="174" spans="4:20" ht="15.75" x14ac:dyDescent="0.25">
      <c r="D174"/>
      <c r="E174"/>
      <c r="F174"/>
      <c r="G174"/>
      <c r="H174"/>
      <c r="I174"/>
      <c r="J174"/>
      <c r="K174"/>
      <c r="L174"/>
      <c r="M174"/>
      <c r="N174" s="42" t="s">
        <v>166</v>
      </c>
    </row>
    <row r="175" spans="4:20" ht="15.75" x14ac:dyDescent="0.25">
      <c r="D175" s="63" t="s">
        <v>167</v>
      </c>
      <c r="E175"/>
      <c r="F175"/>
      <c r="G175"/>
      <c r="H175"/>
      <c r="I175"/>
      <c r="J175"/>
      <c r="K175"/>
      <c r="L175"/>
      <c r="M175"/>
      <c r="N175" s="44"/>
      <c r="O175" s="44"/>
      <c r="P175" s="44"/>
      <c r="Q175" s="44"/>
      <c r="R175" s="45" t="s">
        <v>168</v>
      </c>
      <c r="S175" s="46" t="s">
        <v>168</v>
      </c>
      <c r="T175" s="46" t="s">
        <v>168</v>
      </c>
    </row>
    <row r="176" spans="4:20" x14ac:dyDescent="0.2">
      <c r="D176" s="44"/>
      <c r="E176" s="44"/>
      <c r="F176" s="44" t="s">
        <v>117</v>
      </c>
      <c r="G176" s="44"/>
      <c r="H176" s="44"/>
      <c r="I176" s="44"/>
      <c r="J176" s="44"/>
      <c r="K176" s="44"/>
      <c r="L176" s="44"/>
      <c r="M176" s="44"/>
      <c r="N176" s="5"/>
      <c r="O176" s="5"/>
      <c r="P176" s="5"/>
      <c r="Q176" s="5"/>
      <c r="R176" s="45" t="s">
        <v>118</v>
      </c>
      <c r="S176" s="46" t="s">
        <v>119</v>
      </c>
      <c r="T176" s="46" t="s">
        <v>119</v>
      </c>
    </row>
    <row r="177" spans="2:20" x14ac:dyDescent="0.2">
      <c r="D177" s="5" t="s">
        <v>120</v>
      </c>
      <c r="E177" s="5" t="s">
        <v>40</v>
      </c>
      <c r="F177" s="5" t="s">
        <v>98</v>
      </c>
      <c r="G177" s="5" t="s">
        <v>99</v>
      </c>
      <c r="H177" s="5" t="s">
        <v>100</v>
      </c>
      <c r="I177" s="5" t="s">
        <v>101</v>
      </c>
      <c r="J177" s="5" t="s">
        <v>102</v>
      </c>
      <c r="K177" s="5" t="s">
        <v>103</v>
      </c>
      <c r="L177" s="5" t="s">
        <v>104</v>
      </c>
      <c r="M177" s="5" t="s">
        <v>105</v>
      </c>
      <c r="N177" s="5" t="s">
        <v>106</v>
      </c>
      <c r="O177" s="5" t="s">
        <v>107</v>
      </c>
      <c r="P177" s="5" t="s">
        <v>108</v>
      </c>
      <c r="Q177" s="5" t="s">
        <v>109</v>
      </c>
      <c r="R177" s="45" t="s">
        <v>127</v>
      </c>
      <c r="S177" s="46" t="s">
        <v>10</v>
      </c>
      <c r="T177" s="46" t="s">
        <v>128</v>
      </c>
    </row>
    <row r="178" spans="2:20" x14ac:dyDescent="0.2">
      <c r="B178" s="33" t="s">
        <v>46</v>
      </c>
      <c r="C178" s="33" t="s">
        <v>7</v>
      </c>
      <c r="D178" s="64" t="s">
        <v>165</v>
      </c>
      <c r="E178" s="4" t="s">
        <v>46</v>
      </c>
      <c r="F178" s="48">
        <v>14578</v>
      </c>
      <c r="G178" s="48">
        <v>11006</v>
      </c>
      <c r="H178" s="48">
        <v>13416</v>
      </c>
      <c r="I178" s="48">
        <v>47690</v>
      </c>
      <c r="J178" s="48">
        <v>52414</v>
      </c>
      <c r="K178" s="48">
        <v>47803</v>
      </c>
      <c r="L178" s="48">
        <v>35704</v>
      </c>
      <c r="M178" s="49">
        <v>45665.075034106419</v>
      </c>
      <c r="N178" s="49">
        <v>45665.075034106419</v>
      </c>
      <c r="O178" s="49">
        <v>50738.972260118244</v>
      </c>
      <c r="P178" s="49">
        <v>50738.972260118244</v>
      </c>
      <c r="Q178" s="49">
        <v>50738.972260118244</v>
      </c>
      <c r="R178" s="50">
        <v>466000</v>
      </c>
      <c r="S178" s="51">
        <v>615000</v>
      </c>
      <c r="T178" s="51">
        <v>51250</v>
      </c>
    </row>
    <row r="179" spans="2:20" x14ac:dyDescent="0.2">
      <c r="B179" s="33" t="s">
        <v>47</v>
      </c>
      <c r="C179" s="33" t="s">
        <v>7</v>
      </c>
      <c r="D179" s="64"/>
      <c r="E179" s="4" t="s">
        <v>47</v>
      </c>
      <c r="F179" s="48">
        <v>35129</v>
      </c>
      <c r="G179" s="48">
        <v>23304</v>
      </c>
      <c r="H179" s="48">
        <v>21726</v>
      </c>
      <c r="I179" s="48">
        <v>82559</v>
      </c>
      <c r="J179" s="48">
        <v>84561</v>
      </c>
      <c r="K179" s="48">
        <v>73672</v>
      </c>
      <c r="L179" s="48">
        <v>49823</v>
      </c>
      <c r="M179" s="49">
        <v>71333.706992230858</v>
      </c>
      <c r="N179" s="49">
        <v>71333.706992230858</v>
      </c>
      <c r="O179" s="49">
        <v>79259.674435812063</v>
      </c>
      <c r="P179" s="49">
        <v>79259.674435812063</v>
      </c>
      <c r="Q179" s="49">
        <v>79259.674435812063</v>
      </c>
      <c r="R179" s="50">
        <v>751000</v>
      </c>
      <c r="S179" s="51">
        <v>914000</v>
      </c>
      <c r="T179" s="51">
        <v>76166.666666666672</v>
      </c>
    </row>
    <row r="180" spans="2:20" x14ac:dyDescent="0.2">
      <c r="B180" s="33" t="s">
        <v>49</v>
      </c>
      <c r="C180" s="33" t="s">
        <v>7</v>
      </c>
      <c r="D180" s="64"/>
      <c r="E180" s="4" t="s">
        <v>49</v>
      </c>
      <c r="F180" s="48">
        <v>3182</v>
      </c>
      <c r="G180" s="48">
        <v>2438</v>
      </c>
      <c r="H180" s="48">
        <v>3254</v>
      </c>
      <c r="I180" s="48">
        <v>11216</v>
      </c>
      <c r="J180" s="48">
        <v>13720</v>
      </c>
      <c r="K180" s="48">
        <v>8490</v>
      </c>
      <c r="L180" s="48">
        <v>10967</v>
      </c>
      <c r="M180" s="49">
        <v>10399.741379310346</v>
      </c>
      <c r="N180" s="49">
        <v>10399.741379310346</v>
      </c>
      <c r="O180" s="49">
        <v>11555.268199233717</v>
      </c>
      <c r="P180" s="49">
        <v>11555.268199233717</v>
      </c>
      <c r="Q180" s="49">
        <v>11555.268199233717</v>
      </c>
      <c r="R180" s="50">
        <v>109000</v>
      </c>
      <c r="S180" s="51">
        <v>121000</v>
      </c>
      <c r="T180" s="51">
        <v>10083.333333333334</v>
      </c>
    </row>
    <row r="181" spans="2:20" x14ac:dyDescent="0.2">
      <c r="B181" s="33" t="s">
        <v>50</v>
      </c>
      <c r="C181" s="33" t="s">
        <v>7</v>
      </c>
      <c r="D181" s="64"/>
      <c r="E181" s="4" t="s">
        <v>50</v>
      </c>
      <c r="F181" s="48">
        <v>9472</v>
      </c>
      <c r="G181" s="48">
        <v>8570</v>
      </c>
      <c r="H181" s="48">
        <v>9014</v>
      </c>
      <c r="I181" s="48">
        <v>35636</v>
      </c>
      <c r="J181" s="48">
        <v>35530</v>
      </c>
      <c r="K181" s="48">
        <v>29419</v>
      </c>
      <c r="L181" s="48">
        <v>28917</v>
      </c>
      <c r="M181" s="49">
        <v>29373.019480519481</v>
      </c>
      <c r="N181" s="49">
        <v>29373.019480519481</v>
      </c>
      <c r="O181" s="49">
        <v>32636.688311688315</v>
      </c>
      <c r="P181" s="49">
        <v>32636.688311688315</v>
      </c>
      <c r="Q181" s="49">
        <v>32636.688311688315</v>
      </c>
      <c r="R181" s="50">
        <v>313000</v>
      </c>
      <c r="S181" s="51">
        <v>485000</v>
      </c>
      <c r="T181" s="51">
        <v>40416.666666666664</v>
      </c>
    </row>
    <row r="182" spans="2:20" x14ac:dyDescent="0.2">
      <c r="B182" s="33" t="s">
        <v>51</v>
      </c>
      <c r="C182" s="33" t="s">
        <v>7</v>
      </c>
      <c r="D182" s="64"/>
      <c r="E182" s="4" t="s">
        <v>51</v>
      </c>
      <c r="F182" s="48">
        <v>7362</v>
      </c>
      <c r="G182" s="48">
        <v>3955</v>
      </c>
      <c r="H182" s="48">
        <v>8946</v>
      </c>
      <c r="I182" s="48">
        <v>28966</v>
      </c>
      <c r="J182" s="48">
        <v>28240</v>
      </c>
      <c r="K182" s="48">
        <v>16736</v>
      </c>
      <c r="L182" s="48">
        <v>13232</v>
      </c>
      <c r="M182" s="49">
        <v>19746.734693877552</v>
      </c>
      <c r="N182" s="49">
        <v>19746.734693877552</v>
      </c>
      <c r="O182" s="49">
        <v>21940.81632653061</v>
      </c>
      <c r="P182" s="49">
        <v>21940.81632653061</v>
      </c>
      <c r="Q182" s="49">
        <v>21940.81632653061</v>
      </c>
      <c r="R182" s="50">
        <v>213000</v>
      </c>
      <c r="S182" s="51">
        <v>220000</v>
      </c>
      <c r="T182" s="51">
        <v>18333.333333333332</v>
      </c>
    </row>
    <row r="183" spans="2:20" x14ac:dyDescent="0.2">
      <c r="B183" s="33" t="s">
        <v>52</v>
      </c>
      <c r="C183" s="33" t="s">
        <v>7</v>
      </c>
      <c r="D183" s="64"/>
      <c r="E183" s="4" t="s">
        <v>52</v>
      </c>
      <c r="F183" s="48">
        <v>8910</v>
      </c>
      <c r="G183" s="48">
        <v>7294</v>
      </c>
      <c r="H183" s="48">
        <v>8245</v>
      </c>
      <c r="I183" s="48">
        <v>30941</v>
      </c>
      <c r="J183" s="48">
        <v>33605</v>
      </c>
      <c r="K183" s="48">
        <v>20808</v>
      </c>
      <c r="L183" s="48">
        <v>24205</v>
      </c>
      <c r="M183" s="49">
        <v>22879.72623966942</v>
      </c>
      <c r="N183" s="49">
        <v>22879.72623966942</v>
      </c>
      <c r="O183" s="49">
        <v>25421.918044077134</v>
      </c>
      <c r="P183" s="49">
        <v>25421.918044077134</v>
      </c>
      <c r="Q183" s="49">
        <v>25421.918044077134</v>
      </c>
      <c r="R183" s="50">
        <v>256000</v>
      </c>
      <c r="S183" s="51">
        <v>304000</v>
      </c>
      <c r="T183" s="51">
        <v>25333.333333333332</v>
      </c>
    </row>
    <row r="184" spans="2:20" x14ac:dyDescent="0.2">
      <c r="B184" s="33" t="s">
        <v>53</v>
      </c>
      <c r="C184" s="33" t="s">
        <v>7</v>
      </c>
      <c r="D184" s="64"/>
      <c r="E184" s="4" t="s">
        <v>53</v>
      </c>
      <c r="F184" s="48">
        <v>22254</v>
      </c>
      <c r="G184" s="48">
        <v>16143</v>
      </c>
      <c r="H184" s="48">
        <v>19360</v>
      </c>
      <c r="I184" s="48">
        <v>81287</v>
      </c>
      <c r="J184" s="48">
        <v>82082</v>
      </c>
      <c r="K184" s="48">
        <v>68432</v>
      </c>
      <c r="L184" s="48">
        <v>55471</v>
      </c>
      <c r="M184" s="49">
        <v>82303.172496984305</v>
      </c>
      <c r="N184" s="49">
        <v>82303.172496984305</v>
      </c>
      <c r="O184" s="49">
        <v>91447.969441093679</v>
      </c>
      <c r="P184" s="49">
        <v>91447.969441093679</v>
      </c>
      <c r="Q184" s="49">
        <v>91447.969441093679</v>
      </c>
      <c r="R184" s="50">
        <v>784000</v>
      </c>
      <c r="S184" s="51">
        <v>1036000</v>
      </c>
      <c r="T184" s="51">
        <v>86333.333333333328</v>
      </c>
    </row>
    <row r="185" spans="2:20" x14ac:dyDescent="0.2">
      <c r="B185" s="33" t="s">
        <v>54</v>
      </c>
      <c r="C185" s="33" t="s">
        <v>7</v>
      </c>
      <c r="D185" s="64"/>
      <c r="E185" s="4" t="s">
        <v>54</v>
      </c>
      <c r="F185" s="48">
        <v>1681</v>
      </c>
      <c r="G185" s="48">
        <v>1026</v>
      </c>
      <c r="H185" s="48">
        <v>2181</v>
      </c>
      <c r="I185" s="48">
        <v>4314</v>
      </c>
      <c r="J185" s="48">
        <v>7274</v>
      </c>
      <c r="K185" s="48">
        <v>9237</v>
      </c>
      <c r="L185" s="48">
        <v>6888</v>
      </c>
      <c r="M185" s="49">
        <v>6689.7841726618699</v>
      </c>
      <c r="N185" s="49">
        <v>6689.7841726618699</v>
      </c>
      <c r="O185" s="49">
        <v>7433.0935251798555</v>
      </c>
      <c r="P185" s="49">
        <v>7433.0935251798555</v>
      </c>
      <c r="Q185" s="49">
        <v>7433.0935251798555</v>
      </c>
      <c r="R185" s="50">
        <v>68000</v>
      </c>
      <c r="S185" s="51">
        <v>117000</v>
      </c>
      <c r="T185" s="51">
        <v>9750</v>
      </c>
    </row>
    <row r="186" spans="2:20" x14ac:dyDescent="0.2">
      <c r="B186" s="33" t="s">
        <v>55</v>
      </c>
      <c r="C186" s="33" t="s">
        <v>7</v>
      </c>
      <c r="D186" s="64"/>
      <c r="E186" s="4" t="s">
        <v>55</v>
      </c>
      <c r="F186" s="48">
        <v>12397</v>
      </c>
      <c r="G186" s="48">
        <v>8214</v>
      </c>
      <c r="H186" s="48">
        <v>10953</v>
      </c>
      <c r="I186" s="48">
        <v>31428</v>
      </c>
      <c r="J186" s="48">
        <v>33168</v>
      </c>
      <c r="K186" s="48">
        <v>30811</v>
      </c>
      <c r="L186" s="48">
        <v>22320</v>
      </c>
      <c r="M186" s="49">
        <v>18000</v>
      </c>
      <c r="N186" s="49">
        <v>18000</v>
      </c>
      <c r="O186" s="49">
        <v>20000</v>
      </c>
      <c r="P186" s="49">
        <v>20000</v>
      </c>
      <c r="Q186" s="49">
        <v>20000</v>
      </c>
      <c r="R186" s="50">
        <v>245000</v>
      </c>
      <c r="S186" s="51">
        <v>245000</v>
      </c>
      <c r="T186" s="51">
        <v>20416.666666666668</v>
      </c>
    </row>
    <row r="187" spans="2:20" x14ac:dyDescent="0.2">
      <c r="B187" s="33" t="s">
        <v>56</v>
      </c>
      <c r="C187" s="33" t="s">
        <v>7</v>
      </c>
      <c r="D187" s="64"/>
      <c r="E187" s="4" t="s">
        <v>56</v>
      </c>
      <c r="F187" s="48">
        <v>19421</v>
      </c>
      <c r="G187" s="48">
        <v>17275</v>
      </c>
      <c r="H187" s="48">
        <v>23799</v>
      </c>
      <c r="I187" s="48">
        <v>85486</v>
      </c>
      <c r="J187" s="48">
        <v>83043</v>
      </c>
      <c r="K187" s="48">
        <v>69857</v>
      </c>
      <c r="L187" s="48">
        <v>61142</v>
      </c>
      <c r="M187" s="49">
        <v>108045.45205479451</v>
      </c>
      <c r="N187" s="49">
        <v>108045.45205479451</v>
      </c>
      <c r="O187" s="49">
        <v>120050.50228310502</v>
      </c>
      <c r="P187" s="49">
        <v>120050.50228310502</v>
      </c>
      <c r="Q187" s="49">
        <v>120050.50228310502</v>
      </c>
      <c r="R187" s="50">
        <v>936000</v>
      </c>
      <c r="S187" s="51">
        <v>865000</v>
      </c>
      <c r="T187" s="51">
        <v>72083.333333333328</v>
      </c>
    </row>
    <row r="188" spans="2:20" x14ac:dyDescent="0.2">
      <c r="B188" s="33" t="s">
        <v>58</v>
      </c>
      <c r="C188" s="33" t="s">
        <v>7</v>
      </c>
      <c r="D188" s="64"/>
      <c r="E188" s="4" t="s">
        <v>58</v>
      </c>
      <c r="F188" s="48">
        <v>17992</v>
      </c>
      <c r="G188" s="48">
        <v>11309</v>
      </c>
      <c r="H188" s="48">
        <v>19347</v>
      </c>
      <c r="I188" s="48">
        <v>80211</v>
      </c>
      <c r="J188" s="48">
        <v>70395</v>
      </c>
      <c r="K188" s="48">
        <v>56743</v>
      </c>
      <c r="L188" s="48">
        <v>57311</v>
      </c>
      <c r="M188" s="49">
        <v>66375.933283358318</v>
      </c>
      <c r="N188" s="49">
        <v>66375.933283358318</v>
      </c>
      <c r="O188" s="49">
        <v>73751.036981509256</v>
      </c>
      <c r="P188" s="49">
        <v>73751.036981509256</v>
      </c>
      <c r="Q188" s="49">
        <v>73751.036981509256</v>
      </c>
      <c r="R188" s="50">
        <v>667000</v>
      </c>
      <c r="S188" s="51">
        <v>796000</v>
      </c>
      <c r="T188" s="51">
        <v>66333.333333333328</v>
      </c>
    </row>
    <row r="189" spans="2:20" x14ac:dyDescent="0.2">
      <c r="B189" s="33" t="s">
        <v>59</v>
      </c>
      <c r="C189" s="33" t="s">
        <v>7</v>
      </c>
      <c r="D189" s="64"/>
      <c r="E189" s="4" t="s">
        <v>59</v>
      </c>
      <c r="F189" s="48">
        <v>40625</v>
      </c>
      <c r="G189" s="48">
        <v>29288</v>
      </c>
      <c r="H189" s="48">
        <v>32593</v>
      </c>
      <c r="I189" s="48">
        <v>73297</v>
      </c>
      <c r="J189" s="48">
        <v>85253</v>
      </c>
      <c r="K189" s="48">
        <v>75577</v>
      </c>
      <c r="L189" s="48">
        <v>59968</v>
      </c>
      <c r="M189" s="49">
        <v>71727.388120423115</v>
      </c>
      <c r="N189" s="49">
        <v>71727.388120423115</v>
      </c>
      <c r="O189" s="49">
        <v>79697.097911581237</v>
      </c>
      <c r="P189" s="49">
        <v>79697.097911581237</v>
      </c>
      <c r="Q189" s="49">
        <v>79697.097911581237</v>
      </c>
      <c r="R189" s="50">
        <v>779000</v>
      </c>
      <c r="S189" s="51">
        <v>977000</v>
      </c>
      <c r="T189" s="51">
        <v>81416.666666666672</v>
      </c>
    </row>
    <row r="190" spans="2:20" x14ac:dyDescent="0.2">
      <c r="B190" s="33" t="s">
        <v>60</v>
      </c>
      <c r="C190" s="33" t="s">
        <v>7</v>
      </c>
      <c r="D190" s="64"/>
      <c r="E190" s="4" t="s">
        <v>60</v>
      </c>
      <c r="F190" s="48">
        <v>2346</v>
      </c>
      <c r="G190" s="48">
        <v>249</v>
      </c>
      <c r="H190" s="48">
        <v>2753</v>
      </c>
      <c r="I190" s="48">
        <v>10487</v>
      </c>
      <c r="J190" s="48">
        <v>12115</v>
      </c>
      <c r="K190" s="48">
        <v>5019</v>
      </c>
      <c r="L190" s="48">
        <v>7104</v>
      </c>
      <c r="M190" s="49">
        <v>10080</v>
      </c>
      <c r="N190" s="49">
        <v>10080</v>
      </c>
      <c r="O190" s="49">
        <v>11200</v>
      </c>
      <c r="P190" s="49">
        <v>11200</v>
      </c>
      <c r="Q190" s="49">
        <v>11200</v>
      </c>
      <c r="R190" s="50">
        <v>94000</v>
      </c>
      <c r="S190" s="51">
        <v>100000</v>
      </c>
      <c r="T190" s="51">
        <v>8333.3333333333339</v>
      </c>
    </row>
    <row r="191" spans="2:20" x14ac:dyDescent="0.2">
      <c r="B191" s="33" t="s">
        <v>61</v>
      </c>
      <c r="C191" s="33" t="s">
        <v>7</v>
      </c>
      <c r="D191" s="64"/>
      <c r="E191" s="4" t="s">
        <v>61</v>
      </c>
      <c r="F191" s="48">
        <v>4481</v>
      </c>
      <c r="G191" s="48">
        <v>2848</v>
      </c>
      <c r="H191" s="48">
        <v>4383</v>
      </c>
      <c r="I191" s="48">
        <v>14451</v>
      </c>
      <c r="J191" s="48">
        <v>13930</v>
      </c>
      <c r="K191" s="48">
        <v>9779</v>
      </c>
      <c r="L191" s="48">
        <v>12736</v>
      </c>
      <c r="M191" s="49">
        <v>10613.333333333334</v>
      </c>
      <c r="N191" s="49">
        <v>10613.333333333334</v>
      </c>
      <c r="O191" s="49">
        <v>11792.592592592593</v>
      </c>
      <c r="P191" s="49">
        <v>11792.592592592593</v>
      </c>
      <c r="Q191" s="49">
        <v>11792.592592592593</v>
      </c>
      <c r="R191" s="50">
        <v>119000</v>
      </c>
      <c r="S191" s="51">
        <v>116000</v>
      </c>
      <c r="T191" s="51">
        <v>9666.6666666666661</v>
      </c>
    </row>
    <row r="192" spans="2:20" x14ac:dyDescent="0.2">
      <c r="B192" s="33" t="s">
        <v>62</v>
      </c>
      <c r="C192" s="33" t="s">
        <v>7</v>
      </c>
      <c r="D192" s="64"/>
      <c r="E192" s="4" t="s">
        <v>62</v>
      </c>
      <c r="F192" s="48">
        <v>23670</v>
      </c>
      <c r="G192" s="48">
        <v>18953</v>
      </c>
      <c r="H192" s="48">
        <v>28275</v>
      </c>
      <c r="I192" s="48">
        <v>83682</v>
      </c>
      <c r="J192" s="48">
        <v>87031</v>
      </c>
      <c r="K192" s="48">
        <v>78973</v>
      </c>
      <c r="L192" s="48">
        <v>66641</v>
      </c>
      <c r="M192" s="49">
        <v>72198.848762968875</v>
      </c>
      <c r="N192" s="49">
        <v>72198.848762968875</v>
      </c>
      <c r="O192" s="49">
        <v>80220.943069965419</v>
      </c>
      <c r="P192" s="49">
        <v>80220.943069965419</v>
      </c>
      <c r="Q192" s="49">
        <v>80220.943069965419</v>
      </c>
      <c r="R192" s="50">
        <v>772000</v>
      </c>
      <c r="S192" s="51">
        <v>981000</v>
      </c>
      <c r="T192" s="51">
        <v>81750</v>
      </c>
    </row>
    <row r="193" spans="2:20" x14ac:dyDescent="0.2">
      <c r="B193" s="33" t="s">
        <v>63</v>
      </c>
      <c r="C193" s="33" t="s">
        <v>7</v>
      </c>
      <c r="D193" s="64"/>
      <c r="E193" s="4" t="s">
        <v>63</v>
      </c>
      <c r="F193" s="48">
        <v>7551</v>
      </c>
      <c r="G193" s="48">
        <v>7006</v>
      </c>
      <c r="H193" s="48">
        <v>6540</v>
      </c>
      <c r="I193" s="48">
        <v>34350</v>
      </c>
      <c r="J193" s="48">
        <v>31565</v>
      </c>
      <c r="K193" s="48">
        <v>25420</v>
      </c>
      <c r="L193" s="48">
        <v>13610</v>
      </c>
      <c r="M193" s="49">
        <v>28233.510638297874</v>
      </c>
      <c r="N193" s="49">
        <v>28233.510638297874</v>
      </c>
      <c r="O193" s="49">
        <v>31370.567375886527</v>
      </c>
      <c r="P193" s="49">
        <v>31370.567375886527</v>
      </c>
      <c r="Q193" s="49">
        <v>31370.567375886527</v>
      </c>
      <c r="R193" s="50">
        <v>277000</v>
      </c>
      <c r="S193" s="51">
        <v>346000</v>
      </c>
      <c r="T193" s="51">
        <v>28833.333333333332</v>
      </c>
    </row>
    <row r="194" spans="2:20" x14ac:dyDescent="0.2">
      <c r="B194" s="33" t="s">
        <v>25</v>
      </c>
      <c r="C194" s="33" t="s">
        <v>7</v>
      </c>
      <c r="D194" s="64"/>
      <c r="E194" s="4" t="s">
        <v>130</v>
      </c>
      <c r="F194" s="48">
        <v>11095</v>
      </c>
      <c r="G194" s="48">
        <v>10629</v>
      </c>
      <c r="H194" s="48">
        <v>11478</v>
      </c>
      <c r="I194" s="48">
        <v>28749</v>
      </c>
      <c r="J194" s="48">
        <v>30359</v>
      </c>
      <c r="K194" s="48">
        <v>28595</v>
      </c>
      <c r="L194" s="48">
        <v>26791</v>
      </c>
      <c r="M194" s="49">
        <v>32136.719720496898</v>
      </c>
      <c r="N194" s="49">
        <v>32136.719720496898</v>
      </c>
      <c r="O194" s="49">
        <v>35707.466356107667</v>
      </c>
      <c r="P194" s="49">
        <v>35707.466356107667</v>
      </c>
      <c r="Q194" s="49">
        <v>35707.466356107667</v>
      </c>
      <c r="R194" s="50">
        <v>319000</v>
      </c>
      <c r="S194" s="51">
        <v>394000</v>
      </c>
      <c r="T194" s="51">
        <v>32833.333333333336</v>
      </c>
    </row>
    <row r="195" spans="2:20" x14ac:dyDescent="0.2">
      <c r="B195" s="33">
        <v>0</v>
      </c>
      <c r="D195" s="65" t="s">
        <v>131</v>
      </c>
      <c r="E195" s="65"/>
      <c r="F195" s="65">
        <v>242146</v>
      </c>
      <c r="G195" s="65">
        <v>179507</v>
      </c>
      <c r="H195" s="65">
        <v>226263</v>
      </c>
      <c r="I195" s="65">
        <v>764750</v>
      </c>
      <c r="J195" s="65">
        <v>784285</v>
      </c>
      <c r="K195" s="65">
        <v>655371</v>
      </c>
      <c r="L195" s="65">
        <v>552830</v>
      </c>
      <c r="M195" s="53">
        <v>705802.14640303329</v>
      </c>
      <c r="N195" s="53">
        <v>705802.14640303329</v>
      </c>
      <c r="O195" s="53">
        <v>784224.60711448139</v>
      </c>
      <c r="P195" s="53">
        <v>784224.60711448139</v>
      </c>
      <c r="Q195" s="53">
        <v>784224.60711448139</v>
      </c>
      <c r="R195" s="53">
        <f>SUM(R178:R194)</f>
        <v>7168000</v>
      </c>
      <c r="S195" s="53">
        <v>8632000</v>
      </c>
      <c r="T195" s="53">
        <v>719333.33333333337</v>
      </c>
    </row>
    <row r="196" spans="2:20" ht="15" x14ac:dyDescent="0.25">
      <c r="B196" s="33">
        <v>0</v>
      </c>
      <c r="D196"/>
      <c r="E196"/>
      <c r="F196"/>
      <c r="G196"/>
      <c r="H196"/>
      <c r="I196"/>
      <c r="J196"/>
      <c r="K196"/>
      <c r="L196"/>
      <c r="M196"/>
      <c r="N196" s="7"/>
      <c r="O196" s="7"/>
      <c r="P196" s="7"/>
      <c r="Q196" s="7"/>
      <c r="R196" s="55"/>
    </row>
    <row r="197" spans="2:20" ht="15.75" x14ac:dyDescent="0.25">
      <c r="D197"/>
      <c r="E197"/>
      <c r="F197"/>
      <c r="G197"/>
      <c r="H197"/>
      <c r="I197"/>
      <c r="J197"/>
      <c r="K197"/>
      <c r="L197"/>
      <c r="M197"/>
      <c r="N197" s="42" t="s">
        <v>169</v>
      </c>
      <c r="R197" s="45" t="s">
        <v>170</v>
      </c>
      <c r="S197" s="46" t="s">
        <v>170</v>
      </c>
    </row>
    <row r="198" spans="2:20" ht="15.75" x14ac:dyDescent="0.25">
      <c r="D198" s="61" t="s">
        <v>171</v>
      </c>
      <c r="E198" s="61"/>
      <c r="F198" s="5" t="s">
        <v>117</v>
      </c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45" t="s">
        <v>118</v>
      </c>
      <c r="S198" s="46" t="s">
        <v>119</v>
      </c>
    </row>
    <row r="199" spans="2:20" x14ac:dyDescent="0.2">
      <c r="D199" s="5" t="s">
        <v>120</v>
      </c>
      <c r="E199" s="5" t="s">
        <v>40</v>
      </c>
      <c r="F199" s="5" t="s">
        <v>98</v>
      </c>
      <c r="G199" s="5" t="s">
        <v>99</v>
      </c>
      <c r="H199" s="5" t="s">
        <v>100</v>
      </c>
      <c r="I199" s="5" t="s">
        <v>101</v>
      </c>
      <c r="J199" s="5" t="s">
        <v>102</v>
      </c>
      <c r="K199" s="5" t="s">
        <v>103</v>
      </c>
      <c r="L199" s="5" t="s">
        <v>104</v>
      </c>
      <c r="M199" s="5" t="s">
        <v>105</v>
      </c>
      <c r="N199" s="5" t="s">
        <v>106</v>
      </c>
      <c r="O199" s="5" t="s">
        <v>107</v>
      </c>
      <c r="P199" s="5" t="s">
        <v>108</v>
      </c>
      <c r="Q199" s="5" t="s">
        <v>109</v>
      </c>
      <c r="R199" s="45" t="s">
        <v>127</v>
      </c>
      <c r="S199" s="46" t="s">
        <v>10</v>
      </c>
    </row>
    <row r="200" spans="2:20" x14ac:dyDescent="0.2">
      <c r="D200" s="4" t="s">
        <v>97</v>
      </c>
      <c r="E200" s="4" t="s">
        <v>46</v>
      </c>
      <c r="F200" s="48">
        <v>30.497907949790793</v>
      </c>
      <c r="G200" s="48">
        <v>20.53358208955224</v>
      </c>
      <c r="H200" s="48">
        <v>23.454545454545453</v>
      </c>
      <c r="I200" s="48">
        <v>66.699300699300693</v>
      </c>
      <c r="J200" s="48">
        <v>60.384792626728114</v>
      </c>
      <c r="K200" s="48">
        <v>48.828396322778346</v>
      </c>
      <c r="L200" s="48">
        <v>48.709413369713509</v>
      </c>
      <c r="M200" s="49">
        <v>48.709413369713509</v>
      </c>
      <c r="N200" s="49">
        <v>48.709413369713509</v>
      </c>
      <c r="O200" s="49">
        <v>48.709413369713509</v>
      </c>
      <c r="P200" s="49">
        <v>48.709413369713509</v>
      </c>
      <c r="Q200" s="49">
        <v>48.709413369713509</v>
      </c>
      <c r="R200" s="50">
        <v>47.165991902834008</v>
      </c>
      <c r="S200" s="51">
        <v>49.2</v>
      </c>
    </row>
    <row r="201" spans="2:20" x14ac:dyDescent="0.2">
      <c r="E201" s="4" t="s">
        <v>47</v>
      </c>
      <c r="F201" s="48">
        <v>47.600271002710031</v>
      </c>
      <c r="G201" s="48">
        <v>30.74406332453826</v>
      </c>
      <c r="H201" s="48">
        <v>24.858123569794049</v>
      </c>
      <c r="I201" s="48">
        <v>81.580039525691703</v>
      </c>
      <c r="J201" s="48">
        <v>76.595108695652172</v>
      </c>
      <c r="K201" s="48">
        <v>60.140408163265306</v>
      </c>
      <c r="L201" s="48">
        <v>55.297447280799112</v>
      </c>
      <c r="M201" s="49">
        <v>55.297447280799112</v>
      </c>
      <c r="N201" s="49">
        <v>55.297447280799112</v>
      </c>
      <c r="O201" s="49">
        <v>55.297447280799112</v>
      </c>
      <c r="P201" s="49">
        <v>55.297447280799112</v>
      </c>
      <c r="Q201" s="49">
        <v>55.297447280799112</v>
      </c>
      <c r="R201" s="50">
        <v>55.670867309117867</v>
      </c>
      <c r="S201" s="51">
        <v>53.139534883720927</v>
      </c>
    </row>
    <row r="202" spans="2:20" x14ac:dyDescent="0.2">
      <c r="E202" s="4" t="s">
        <v>49</v>
      </c>
      <c r="F202" s="48">
        <v>31.504950495049506</v>
      </c>
      <c r="G202" s="48">
        <v>22.574074074074073</v>
      </c>
      <c r="H202" s="48">
        <v>28.051724137931036</v>
      </c>
      <c r="I202" s="48">
        <v>89.015873015873012</v>
      </c>
      <c r="J202" s="48">
        <v>75.801104972375697</v>
      </c>
      <c r="K202" s="48">
        <v>55.490196078431374</v>
      </c>
      <c r="L202" s="48">
        <v>63.02873563218391</v>
      </c>
      <c r="M202" s="49">
        <v>63.02873563218391</v>
      </c>
      <c r="N202" s="49">
        <v>63.02873563218391</v>
      </c>
      <c r="O202" s="49">
        <v>63.02873563218391</v>
      </c>
      <c r="P202" s="49">
        <v>63.02873563218391</v>
      </c>
      <c r="Q202" s="49">
        <v>63.02873563218391</v>
      </c>
      <c r="R202" s="50">
        <v>59.239130434782609</v>
      </c>
      <c r="S202" s="51">
        <v>55</v>
      </c>
    </row>
    <row r="203" spans="2:20" x14ac:dyDescent="0.2">
      <c r="E203" s="4" t="s">
        <v>50</v>
      </c>
      <c r="F203" s="48">
        <v>28.61631419939577</v>
      </c>
      <c r="G203" s="48">
        <v>21.425000000000001</v>
      </c>
      <c r="H203" s="48">
        <v>22.422885572139304</v>
      </c>
      <c r="I203" s="48">
        <v>74.24166666666666</v>
      </c>
      <c r="J203" s="48">
        <v>70.918163672654686</v>
      </c>
      <c r="K203" s="48">
        <v>53.586520947176687</v>
      </c>
      <c r="L203" s="48">
        <v>53.649350649350652</v>
      </c>
      <c r="M203" s="49">
        <v>53.649350649350652</v>
      </c>
      <c r="N203" s="49">
        <v>53.649350649350652</v>
      </c>
      <c r="O203" s="49">
        <v>53.649350649350652</v>
      </c>
      <c r="P203" s="49">
        <v>53.649350649350652</v>
      </c>
      <c r="Q203" s="49">
        <v>53.649350649350652</v>
      </c>
      <c r="R203" s="50">
        <v>51.143790849673202</v>
      </c>
      <c r="S203" s="51">
        <v>66.438356164383563</v>
      </c>
    </row>
    <row r="204" spans="2:20" x14ac:dyDescent="0.2">
      <c r="E204" s="4" t="s">
        <v>51</v>
      </c>
      <c r="F204" s="48">
        <v>28.984251968503937</v>
      </c>
      <c r="G204" s="48">
        <v>16.209016393442624</v>
      </c>
      <c r="H204" s="48">
        <v>26.467455621301774</v>
      </c>
      <c r="I204" s="48">
        <v>91.375394321766564</v>
      </c>
      <c r="J204" s="48">
        <v>90.80385852090032</v>
      </c>
      <c r="K204" s="48">
        <v>56.732203389830509</v>
      </c>
      <c r="L204" s="48">
        <v>67.510204081632651</v>
      </c>
      <c r="M204" s="49">
        <v>67.510204081632651</v>
      </c>
      <c r="N204" s="49">
        <v>67.510204081632651</v>
      </c>
      <c r="O204" s="49">
        <v>67.510204081632651</v>
      </c>
      <c r="P204" s="49">
        <v>67.510204081632651</v>
      </c>
      <c r="Q204" s="49">
        <v>67.510204081632651</v>
      </c>
      <c r="R204" s="50">
        <v>60.511363636363633</v>
      </c>
      <c r="S204" s="51">
        <v>56.410256410256409</v>
      </c>
    </row>
    <row r="205" spans="2:20" x14ac:dyDescent="0.2">
      <c r="E205" s="4" t="s">
        <v>52</v>
      </c>
      <c r="F205" s="48">
        <v>31.045296167247386</v>
      </c>
      <c r="G205" s="48">
        <v>31.439655172413794</v>
      </c>
      <c r="H205" s="48">
        <v>30.424354243542435</v>
      </c>
      <c r="I205" s="48">
        <v>82.951742627345851</v>
      </c>
      <c r="J205" s="48">
        <v>79.257075471698116</v>
      </c>
      <c r="K205" s="48">
        <v>50.019230769230766</v>
      </c>
      <c r="L205" s="48">
        <v>50.010330578512395</v>
      </c>
      <c r="M205" s="49">
        <v>50.010330578512395</v>
      </c>
      <c r="N205" s="49">
        <v>50.010330578512395</v>
      </c>
      <c r="O205" s="49">
        <v>50.010330578512395</v>
      </c>
      <c r="P205" s="49">
        <v>50.010330578512395</v>
      </c>
      <c r="Q205" s="49">
        <v>50.010330578512395</v>
      </c>
      <c r="R205" s="50">
        <v>51.926977687626774</v>
      </c>
      <c r="S205" s="51">
        <v>49.83606557377049</v>
      </c>
    </row>
    <row r="206" spans="2:20" x14ac:dyDescent="0.2">
      <c r="E206" s="4" t="s">
        <v>53</v>
      </c>
      <c r="F206" s="48">
        <v>36.185365853658539</v>
      </c>
      <c r="G206" s="48">
        <v>25.382075471698112</v>
      </c>
      <c r="H206" s="48">
        <v>25.274151436031332</v>
      </c>
      <c r="I206" s="48">
        <v>109.69905533063428</v>
      </c>
      <c r="J206" s="48">
        <v>87.694444444444443</v>
      </c>
      <c r="K206" s="48">
        <v>65.673704414587334</v>
      </c>
      <c r="L206" s="48">
        <v>66.91314837153196</v>
      </c>
      <c r="M206" s="49">
        <v>66.91314837153196</v>
      </c>
      <c r="N206" s="49">
        <v>66.91314837153196</v>
      </c>
      <c r="O206" s="49">
        <v>66.91314837153196</v>
      </c>
      <c r="P206" s="49">
        <v>66.91314837153196</v>
      </c>
      <c r="Q206" s="49">
        <v>66.91314837153196</v>
      </c>
      <c r="R206" s="50">
        <v>64.63314097279472</v>
      </c>
      <c r="S206" s="51">
        <v>63.170731707317074</v>
      </c>
    </row>
    <row r="207" spans="2:20" x14ac:dyDescent="0.2">
      <c r="E207" s="4" t="s">
        <v>54</v>
      </c>
      <c r="F207" s="48">
        <v>32.32692307692308</v>
      </c>
      <c r="G207" s="48">
        <v>21.375</v>
      </c>
      <c r="H207" s="48">
        <v>29.472972972972972</v>
      </c>
      <c r="I207" s="48">
        <v>41.883495145631066</v>
      </c>
      <c r="J207" s="48">
        <v>49.821917808219176</v>
      </c>
      <c r="K207" s="48">
        <v>45.502463054187189</v>
      </c>
      <c r="L207" s="48">
        <v>49.553956834532372</v>
      </c>
      <c r="M207" s="49">
        <v>49.553956834532372</v>
      </c>
      <c r="N207" s="49">
        <v>49.553956834532372</v>
      </c>
      <c r="O207" s="49">
        <v>49.553956834532372</v>
      </c>
      <c r="P207" s="49">
        <v>49.553956834532372</v>
      </c>
      <c r="Q207" s="49">
        <v>49.553956834532372</v>
      </c>
      <c r="R207" s="50">
        <v>45.63758389261745</v>
      </c>
      <c r="S207" s="51">
        <v>65</v>
      </c>
    </row>
    <row r="208" spans="2:20" x14ac:dyDescent="0.2">
      <c r="E208" s="4" t="s">
        <v>55</v>
      </c>
      <c r="F208" s="48">
        <v>34.151515151515149</v>
      </c>
      <c r="G208" s="48">
        <v>23.535816618911173</v>
      </c>
      <c r="H208" s="48">
        <v>24.072527472527472</v>
      </c>
      <c r="I208" s="48">
        <v>68.921052631578945</v>
      </c>
      <c r="J208" s="48">
        <v>62.228893058161354</v>
      </c>
      <c r="K208" s="48">
        <v>47.62132921174652</v>
      </c>
      <c r="L208" s="48">
        <v>48</v>
      </c>
      <c r="M208" s="49">
        <v>48</v>
      </c>
      <c r="N208" s="49">
        <v>48</v>
      </c>
      <c r="O208" s="49">
        <v>48</v>
      </c>
      <c r="P208" s="49">
        <v>48</v>
      </c>
      <c r="Q208" s="49">
        <v>48</v>
      </c>
      <c r="R208" s="50">
        <v>46.489563567362431</v>
      </c>
      <c r="S208" s="51">
        <v>49</v>
      </c>
    </row>
    <row r="209" spans="2:19" x14ac:dyDescent="0.2">
      <c r="E209" s="4" t="s">
        <v>56</v>
      </c>
      <c r="F209" s="48">
        <v>44.852193995381064</v>
      </c>
      <c r="G209" s="48">
        <v>29.529914529914532</v>
      </c>
      <c r="H209" s="48">
        <v>32.96260387811634</v>
      </c>
      <c r="I209" s="48">
        <v>128.35735735735736</v>
      </c>
      <c r="J209" s="48">
        <v>109.7001321003963</v>
      </c>
      <c r="K209" s="48">
        <v>81.608644859813083</v>
      </c>
      <c r="L209" s="48">
        <v>83.756164383561639</v>
      </c>
      <c r="M209" s="49">
        <v>83.756164383561639</v>
      </c>
      <c r="N209" s="49">
        <v>83.756164383561639</v>
      </c>
      <c r="O209" s="49">
        <v>83.756164383561639</v>
      </c>
      <c r="P209" s="49">
        <v>83.756164383561639</v>
      </c>
      <c r="Q209" s="49">
        <v>83.756164383561639</v>
      </c>
      <c r="R209" s="50">
        <v>80.481513327601036</v>
      </c>
      <c r="S209" s="51">
        <v>50.290697674418603</v>
      </c>
    </row>
    <row r="210" spans="2:19" x14ac:dyDescent="0.2">
      <c r="E210" s="4" t="s">
        <v>58</v>
      </c>
      <c r="F210" s="48">
        <v>43.564164648910413</v>
      </c>
      <c r="G210" s="48">
        <v>26.484777517564403</v>
      </c>
      <c r="H210" s="48">
        <v>32.352842809364546</v>
      </c>
      <c r="I210" s="48">
        <v>141.71554770318022</v>
      </c>
      <c r="J210" s="48">
        <v>126.38240574506284</v>
      </c>
      <c r="K210" s="48">
        <v>79.69522471910112</v>
      </c>
      <c r="L210" s="48">
        <v>85.92353823088456</v>
      </c>
      <c r="M210" s="49">
        <v>85.92353823088456</v>
      </c>
      <c r="N210" s="49">
        <v>85.92353823088456</v>
      </c>
      <c r="O210" s="49">
        <v>85.92353823088456</v>
      </c>
      <c r="P210" s="49">
        <v>85.92353823088456</v>
      </c>
      <c r="Q210" s="49">
        <v>85.92353823088456</v>
      </c>
      <c r="R210" s="50">
        <v>82.754342431761785</v>
      </c>
      <c r="S210" s="51">
        <v>77.28155339805825</v>
      </c>
    </row>
    <row r="211" spans="2:19" x14ac:dyDescent="0.2">
      <c r="E211" s="4" t="s">
        <v>59</v>
      </c>
      <c r="F211" s="48">
        <v>46.481693363844393</v>
      </c>
      <c r="G211" s="48">
        <v>33.898148148148145</v>
      </c>
      <c r="H211" s="48">
        <v>30.206672845227061</v>
      </c>
      <c r="I211" s="48">
        <v>58.497206703910614</v>
      </c>
      <c r="J211" s="48">
        <v>59.575821104122994</v>
      </c>
      <c r="K211" s="48">
        <v>48.759354838709676</v>
      </c>
      <c r="L211" s="48">
        <v>48.794141578519124</v>
      </c>
      <c r="M211" s="49">
        <v>48.794141578519124</v>
      </c>
      <c r="N211" s="49">
        <v>48.794141578519124</v>
      </c>
      <c r="O211" s="49">
        <v>48.794141578519124</v>
      </c>
      <c r="P211" s="49">
        <v>48.794141578519124</v>
      </c>
      <c r="Q211" s="49">
        <v>48.794141578519124</v>
      </c>
      <c r="R211" s="50">
        <v>48.325062034739453</v>
      </c>
      <c r="S211" s="51">
        <v>49.846938775510203</v>
      </c>
    </row>
    <row r="212" spans="2:19" x14ac:dyDescent="0.2">
      <c r="E212" s="4" t="s">
        <v>60</v>
      </c>
      <c r="F212" s="48">
        <v>43.444444444444443</v>
      </c>
      <c r="G212" s="48">
        <v>5.0816326530612246</v>
      </c>
      <c r="H212" s="48">
        <v>36.223684210526315</v>
      </c>
      <c r="I212" s="48">
        <v>119.17045454545455</v>
      </c>
      <c r="J212" s="48">
        <v>189.296875</v>
      </c>
      <c r="K212" s="48">
        <v>76.045454545454547</v>
      </c>
      <c r="L212" s="48">
        <v>96</v>
      </c>
      <c r="M212" s="49">
        <v>96</v>
      </c>
      <c r="N212" s="49">
        <v>96</v>
      </c>
      <c r="O212" s="49">
        <v>96</v>
      </c>
      <c r="P212" s="49">
        <v>96</v>
      </c>
      <c r="Q212" s="49">
        <v>96</v>
      </c>
      <c r="R212" s="50">
        <v>91.262135922330103</v>
      </c>
      <c r="S212" s="51">
        <v>71.428571428571431</v>
      </c>
    </row>
    <row r="213" spans="2:19" x14ac:dyDescent="0.2">
      <c r="E213" s="4" t="s">
        <v>61</v>
      </c>
      <c r="F213" s="48">
        <v>30.69178082191781</v>
      </c>
      <c r="G213" s="48">
        <v>16.952380952380953</v>
      </c>
      <c r="H213" s="48">
        <v>21.698019801980198</v>
      </c>
      <c r="I213" s="48">
        <v>92.634615384615387</v>
      </c>
      <c r="J213" s="48">
        <v>74.491978609625662</v>
      </c>
      <c r="K213" s="48">
        <v>60.739130434782609</v>
      </c>
      <c r="L213" s="48">
        <v>58.962962962962962</v>
      </c>
      <c r="M213" s="49">
        <v>58.962962962962962</v>
      </c>
      <c r="N213" s="49">
        <v>58.962962962962962</v>
      </c>
      <c r="O213" s="49">
        <v>58.962962962962962</v>
      </c>
      <c r="P213" s="49">
        <v>58.962962962962962</v>
      </c>
      <c r="Q213" s="49">
        <v>58.962962962962962</v>
      </c>
      <c r="R213" s="50">
        <v>54.090909090909093</v>
      </c>
      <c r="S213" s="51">
        <v>48.333333333333336</v>
      </c>
    </row>
    <row r="214" spans="2:19" x14ac:dyDescent="0.2">
      <c r="E214" s="4" t="s">
        <v>62</v>
      </c>
      <c r="F214" s="48">
        <v>33.338028169014088</v>
      </c>
      <c r="G214" s="48">
        <v>23.42768850432633</v>
      </c>
      <c r="H214" s="48">
        <v>27.161383285302595</v>
      </c>
      <c r="I214" s="48">
        <v>76.491773308957946</v>
      </c>
      <c r="J214" s="48">
        <v>68.582348305752561</v>
      </c>
      <c r="K214" s="48">
        <v>55.30322128851541</v>
      </c>
      <c r="L214" s="48">
        <v>53.18515562649641</v>
      </c>
      <c r="M214" s="49">
        <v>53.18515562649641</v>
      </c>
      <c r="N214" s="49">
        <v>53.18515562649641</v>
      </c>
      <c r="O214" s="49">
        <v>53.18515562649641</v>
      </c>
      <c r="P214" s="49">
        <v>53.18515562649641</v>
      </c>
      <c r="Q214" s="49">
        <v>53.18515562649641</v>
      </c>
      <c r="R214" s="50">
        <v>52.021563342318061</v>
      </c>
      <c r="S214" s="51">
        <v>54.19889502762431</v>
      </c>
    </row>
    <row r="215" spans="2:19" x14ac:dyDescent="0.2">
      <c r="E215" s="4" t="s">
        <v>63</v>
      </c>
      <c r="F215" s="48">
        <v>62.404958677685947</v>
      </c>
      <c r="G215" s="48">
        <v>53.075757575757578</v>
      </c>
      <c r="H215" s="48">
        <v>45.734265734265733</v>
      </c>
      <c r="I215" s="48">
        <v>208.18181818181819</v>
      </c>
      <c r="J215" s="48">
        <v>204.96753246753246</v>
      </c>
      <c r="K215" s="48">
        <v>113.99103139013452</v>
      </c>
      <c r="L215" s="48">
        <v>96.524822695035468</v>
      </c>
      <c r="M215" s="49">
        <v>96.524822695035468</v>
      </c>
      <c r="N215" s="49">
        <v>96.524822695035468</v>
      </c>
      <c r="O215" s="49">
        <v>96.524822695035468</v>
      </c>
      <c r="P215" s="49">
        <v>96.524822695035468</v>
      </c>
      <c r="Q215" s="49">
        <v>96.524822695035468</v>
      </c>
      <c r="R215" s="50">
        <v>104.92424242424242</v>
      </c>
      <c r="S215" s="51">
        <v>88.717948717948715</v>
      </c>
    </row>
    <row r="216" spans="2:19" x14ac:dyDescent="0.2">
      <c r="E216" s="4" t="s">
        <v>130</v>
      </c>
      <c r="F216" s="48">
        <v>26.995133819951338</v>
      </c>
      <c r="G216" s="48">
        <v>23.207423580786028</v>
      </c>
      <c r="H216" s="48">
        <v>22.728712871287129</v>
      </c>
      <c r="I216" s="48">
        <v>53.337662337662337</v>
      </c>
      <c r="J216" s="48">
        <v>48.036392405063289</v>
      </c>
      <c r="K216" s="48">
        <v>38.331099195710458</v>
      </c>
      <c r="L216" s="48">
        <v>41.600931677018636</v>
      </c>
      <c r="M216" s="49">
        <v>41.600931677018636</v>
      </c>
      <c r="N216" s="49">
        <v>41.600931677018636</v>
      </c>
      <c r="O216" s="49">
        <v>41.600931677018636</v>
      </c>
      <c r="P216" s="49">
        <v>41.600931677018636</v>
      </c>
      <c r="Q216" s="49">
        <v>41.600931677018636</v>
      </c>
      <c r="R216" s="50">
        <v>39.578163771712155</v>
      </c>
      <c r="S216" s="51">
        <v>38.252427184466022</v>
      </c>
    </row>
    <row r="217" spans="2:19" x14ac:dyDescent="0.2">
      <c r="D217" s="53" t="s">
        <v>131</v>
      </c>
      <c r="E217" s="53"/>
      <c r="F217" s="53">
        <v>37.947970537533301</v>
      </c>
      <c r="G217" s="53">
        <v>26.386447155666616</v>
      </c>
      <c r="H217" s="53">
        <v>27.479111003157637</v>
      </c>
      <c r="I217" s="53">
        <v>86.412429378531073</v>
      </c>
      <c r="J217" s="53">
        <v>77.99950273495773</v>
      </c>
      <c r="K217" s="53">
        <v>58.250022220247089</v>
      </c>
      <c r="L217" s="53">
        <v>58.724240492882942</v>
      </c>
      <c r="M217" s="53">
        <v>58.724240492882942</v>
      </c>
      <c r="N217" s="53">
        <v>58.724240492882942</v>
      </c>
      <c r="O217" s="53">
        <v>58.724240492882942</v>
      </c>
      <c r="P217" s="53">
        <v>58.724240492882942</v>
      </c>
      <c r="Q217" s="53">
        <v>58.724240492882942</v>
      </c>
      <c r="R217" s="53">
        <v>58.158215010141987</v>
      </c>
      <c r="S217" s="53">
        <v>55.475578406169667</v>
      </c>
    </row>
    <row r="218" spans="2:19" ht="15" x14ac:dyDescent="0.25"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2:19" ht="15" x14ac:dyDescent="0.25">
      <c r="D219"/>
      <c r="E219"/>
      <c r="F219"/>
      <c r="G219"/>
      <c r="H219"/>
      <c r="I219"/>
      <c r="J219"/>
      <c r="K219"/>
      <c r="L219"/>
      <c r="M219"/>
      <c r="N219" s="44"/>
      <c r="O219" s="44"/>
      <c r="P219" s="44"/>
      <c r="Q219" s="44"/>
      <c r="R219" s="45" t="s">
        <v>172</v>
      </c>
      <c r="S219" s="46" t="s">
        <v>172</v>
      </c>
    </row>
    <row r="220" spans="2:19" ht="15.75" x14ac:dyDescent="0.25">
      <c r="D220" s="37" t="s">
        <v>173</v>
      </c>
      <c r="E220" s="37"/>
      <c r="F220" s="56"/>
      <c r="N220" s="5"/>
      <c r="O220" s="5"/>
      <c r="P220" s="5"/>
      <c r="Q220" s="5"/>
      <c r="R220" s="45" t="s">
        <v>118</v>
      </c>
      <c r="S220" s="46" t="s">
        <v>119</v>
      </c>
    </row>
    <row r="221" spans="2:19" x14ac:dyDescent="0.2">
      <c r="D221" s="57" t="s">
        <v>120</v>
      </c>
      <c r="E221" s="57" t="s">
        <v>40</v>
      </c>
      <c r="F221" s="5" t="s">
        <v>98</v>
      </c>
      <c r="G221" s="5" t="s">
        <v>99</v>
      </c>
      <c r="H221" s="5" t="s">
        <v>100</v>
      </c>
      <c r="I221" s="5" t="s">
        <v>101</v>
      </c>
      <c r="J221" s="5" t="s">
        <v>102</v>
      </c>
      <c r="K221" s="5" t="s">
        <v>103</v>
      </c>
      <c r="L221" s="5" t="s">
        <v>104</v>
      </c>
      <c r="M221" s="5" t="s">
        <v>105</v>
      </c>
      <c r="N221" s="5" t="s">
        <v>106</v>
      </c>
      <c r="O221" s="5" t="s">
        <v>107</v>
      </c>
      <c r="P221" s="5" t="s">
        <v>108</v>
      </c>
      <c r="Q221" s="5" t="s">
        <v>109</v>
      </c>
      <c r="R221" s="45" t="s">
        <v>127</v>
      </c>
      <c r="S221" s="46" t="s">
        <v>10</v>
      </c>
    </row>
    <row r="222" spans="2:19" x14ac:dyDescent="0.2">
      <c r="B222" s="33" t="s">
        <v>46</v>
      </c>
      <c r="C222" s="33" t="s">
        <v>174</v>
      </c>
      <c r="D222" s="4" t="s">
        <v>97</v>
      </c>
      <c r="E222" s="4" t="s">
        <v>46</v>
      </c>
      <c r="F222" s="48">
        <v>37059.64</v>
      </c>
      <c r="G222" s="48">
        <v>47066.69</v>
      </c>
      <c r="H222" s="48">
        <v>46153.249999999993</v>
      </c>
      <c r="I222" s="48">
        <v>27840.429999999993</v>
      </c>
      <c r="J222" s="48">
        <v>35251.51999999999</v>
      </c>
      <c r="K222" s="48">
        <v>52175.600000000006</v>
      </c>
      <c r="L222" s="48">
        <v>34519.58</v>
      </c>
      <c r="M222" s="49">
        <v>51879.482464211476</v>
      </c>
      <c r="N222" s="49">
        <v>51879.482464211476</v>
      </c>
      <c r="O222" s="49">
        <v>57643.869404679412</v>
      </c>
      <c r="P222" s="49">
        <v>57643.869404679412</v>
      </c>
      <c r="Q222" s="49">
        <v>57643.869404679412</v>
      </c>
      <c r="R222" s="50">
        <v>557000</v>
      </c>
      <c r="S222" s="51">
        <v>678000</v>
      </c>
    </row>
    <row r="223" spans="2:19" x14ac:dyDescent="0.2">
      <c r="B223" s="33" t="s">
        <v>47</v>
      </c>
      <c r="C223" s="33" t="s">
        <v>174</v>
      </c>
      <c r="E223" s="4" t="s">
        <v>47</v>
      </c>
      <c r="F223" s="48">
        <v>71525.97</v>
      </c>
      <c r="G223" s="48">
        <v>90925.05</v>
      </c>
      <c r="H223" s="48">
        <v>101646.09</v>
      </c>
      <c r="I223" s="48">
        <v>68527.37</v>
      </c>
      <c r="J223" s="48">
        <v>74365.569999999978</v>
      </c>
      <c r="K223" s="48">
        <v>102822.55000000002</v>
      </c>
      <c r="L223" s="48">
        <v>76794.739999999976</v>
      </c>
      <c r="M223" s="49">
        <v>118028.07339283063</v>
      </c>
      <c r="N223" s="49">
        <v>118028.07339283063</v>
      </c>
      <c r="O223" s="49">
        <v>131142.30376981181</v>
      </c>
      <c r="P223" s="49">
        <v>131142.30376981181</v>
      </c>
      <c r="Q223" s="49">
        <v>131142.30376981181</v>
      </c>
      <c r="R223" s="50">
        <v>1216000</v>
      </c>
      <c r="S223" s="51">
        <v>1177000</v>
      </c>
    </row>
    <row r="224" spans="2:19" x14ac:dyDescent="0.2">
      <c r="B224" s="33" t="s">
        <v>49</v>
      </c>
      <c r="C224" s="33" t="s">
        <v>174</v>
      </c>
      <c r="E224" s="4" t="s">
        <v>49</v>
      </c>
      <c r="F224" s="48">
        <v>12874.26</v>
      </c>
      <c r="G224" s="48">
        <v>13502.09</v>
      </c>
      <c r="H224" s="48">
        <v>17407.36</v>
      </c>
      <c r="I224" s="48">
        <v>11217.240000000002</v>
      </c>
      <c r="J224" s="48">
        <v>19915.510000000002</v>
      </c>
      <c r="K224" s="48">
        <v>16219.25</v>
      </c>
      <c r="L224" s="48">
        <v>19752.580000000002</v>
      </c>
      <c r="M224" s="49">
        <v>16749.611610691769</v>
      </c>
      <c r="N224" s="49">
        <v>16749.611610691769</v>
      </c>
      <c r="O224" s="49">
        <v>18610.679567435305</v>
      </c>
      <c r="P224" s="49">
        <v>18610.679567435305</v>
      </c>
      <c r="Q224" s="49">
        <v>18610.679567435305</v>
      </c>
      <c r="R224" s="50">
        <v>200000</v>
      </c>
      <c r="S224" s="51">
        <v>219000</v>
      </c>
    </row>
    <row r="225" spans="2:19" x14ac:dyDescent="0.2">
      <c r="B225" s="33" t="s">
        <v>50</v>
      </c>
      <c r="C225" s="33" t="s">
        <v>174</v>
      </c>
      <c r="E225" s="4" t="s">
        <v>50</v>
      </c>
      <c r="F225" s="48">
        <v>34295.65</v>
      </c>
      <c r="G225" s="48">
        <v>45028.83</v>
      </c>
      <c r="H225" s="48">
        <v>48170.99</v>
      </c>
      <c r="I225" s="48">
        <v>24871.379999999997</v>
      </c>
      <c r="J225" s="48">
        <v>34903.160000000003</v>
      </c>
      <c r="K225" s="48">
        <v>44310.86</v>
      </c>
      <c r="L225" s="48">
        <v>46786.51999999999</v>
      </c>
      <c r="M225" s="49">
        <v>45540.913067650807</v>
      </c>
      <c r="N225" s="49">
        <v>45540.913067650807</v>
      </c>
      <c r="O225" s="49">
        <v>50601.014519611999</v>
      </c>
      <c r="P225" s="49">
        <v>50601.014519611999</v>
      </c>
      <c r="Q225" s="49">
        <v>50601.014519611999</v>
      </c>
      <c r="R225" s="50">
        <v>520000</v>
      </c>
      <c r="S225" s="51">
        <v>451000</v>
      </c>
    </row>
    <row r="226" spans="2:19" x14ac:dyDescent="0.2">
      <c r="B226" s="33" t="s">
        <v>51</v>
      </c>
      <c r="C226" s="33" t="s">
        <v>174</v>
      </c>
      <c r="E226" s="4" t="s">
        <v>51</v>
      </c>
      <c r="F226" s="48">
        <v>13942.169999999998</v>
      </c>
      <c r="G226" s="48">
        <v>17440.22</v>
      </c>
      <c r="H226" s="48">
        <v>22959.33</v>
      </c>
      <c r="I226" s="48">
        <v>2022.8299999999981</v>
      </c>
      <c r="J226" s="48">
        <v>-456.22999999999956</v>
      </c>
      <c r="K226" s="48">
        <v>6088.2200000000012</v>
      </c>
      <c r="L226" s="48">
        <v>5810.18</v>
      </c>
      <c r="M226" s="49">
        <v>3310.4992757235741</v>
      </c>
      <c r="N226" s="49">
        <v>3310.4992757235741</v>
      </c>
      <c r="O226" s="49">
        <v>3678.3325285817518</v>
      </c>
      <c r="P226" s="49">
        <v>3678.3325285817518</v>
      </c>
      <c r="Q226" s="49">
        <v>3678.3325285817518</v>
      </c>
      <c r="R226" s="50">
        <v>85000</v>
      </c>
      <c r="S226" s="51">
        <v>107000</v>
      </c>
    </row>
    <row r="227" spans="2:19" x14ac:dyDescent="0.2">
      <c r="B227" s="33" t="s">
        <v>52</v>
      </c>
      <c r="C227" s="33" t="s">
        <v>174</v>
      </c>
      <c r="E227" s="4" t="s">
        <v>52</v>
      </c>
      <c r="F227" s="48">
        <v>38849.990000000005</v>
      </c>
      <c r="G227" s="48">
        <v>32585.879999999997</v>
      </c>
      <c r="H227" s="48">
        <v>36891.96</v>
      </c>
      <c r="I227" s="48">
        <v>32819.870000000003</v>
      </c>
      <c r="J227" s="48">
        <v>31546.700000000004</v>
      </c>
      <c r="K227" s="48">
        <v>39920</v>
      </c>
      <c r="L227" s="48">
        <v>56441.930000000008</v>
      </c>
      <c r="M227" s="49">
        <v>45164.95023090508</v>
      </c>
      <c r="N227" s="49">
        <v>45164.95023090508</v>
      </c>
      <c r="O227" s="49">
        <v>50183.278034338975</v>
      </c>
      <c r="P227" s="49">
        <v>50183.278034338975</v>
      </c>
      <c r="Q227" s="49">
        <v>50183.278034338975</v>
      </c>
      <c r="R227" s="50">
        <v>510000</v>
      </c>
      <c r="S227" s="51">
        <v>514000</v>
      </c>
    </row>
    <row r="228" spans="2:19" x14ac:dyDescent="0.2">
      <c r="B228" s="33" t="s">
        <v>53</v>
      </c>
      <c r="C228" s="33" t="s">
        <v>174</v>
      </c>
      <c r="E228" s="4" t="s">
        <v>53</v>
      </c>
      <c r="F228" s="48">
        <v>52317.210000000006</v>
      </c>
      <c r="G228" s="48">
        <v>53003.040000000008</v>
      </c>
      <c r="H228" s="48">
        <v>64384.539999999994</v>
      </c>
      <c r="I228" s="48">
        <v>1295.4300000000076</v>
      </c>
      <c r="J228" s="48">
        <v>29465.300000000003</v>
      </c>
      <c r="K228" s="48">
        <v>57105.59</v>
      </c>
      <c r="L228" s="48">
        <v>42681.340000000011</v>
      </c>
      <c r="M228" s="49">
        <v>68676.537496548321</v>
      </c>
      <c r="N228" s="49">
        <v>68676.537496548321</v>
      </c>
      <c r="O228" s="49">
        <v>76307.263885053719</v>
      </c>
      <c r="P228" s="49">
        <v>76307.263885053719</v>
      </c>
      <c r="Q228" s="49">
        <v>76307.263885053719</v>
      </c>
      <c r="R228" s="50">
        <v>667000</v>
      </c>
      <c r="S228" s="51">
        <v>718000</v>
      </c>
    </row>
    <row r="229" spans="2:19" x14ac:dyDescent="0.2">
      <c r="B229" s="33" t="s">
        <v>54</v>
      </c>
      <c r="C229" s="33" t="s">
        <v>174</v>
      </c>
      <c r="E229" s="4" t="s">
        <v>54</v>
      </c>
      <c r="F229" s="48">
        <v>5162.84</v>
      </c>
      <c r="G229" s="48">
        <v>5680.4599999999991</v>
      </c>
      <c r="H229" s="48">
        <v>9145.4</v>
      </c>
      <c r="I229" s="48">
        <v>6653.93</v>
      </c>
      <c r="J229" s="48">
        <v>9259.9700000000048</v>
      </c>
      <c r="K229" s="48">
        <v>19491.440000000002</v>
      </c>
      <c r="L229" s="48">
        <v>11205.560000000001</v>
      </c>
      <c r="M229" s="49">
        <v>12775.340139043083</v>
      </c>
      <c r="N229" s="49">
        <v>12775.340139043083</v>
      </c>
      <c r="O229" s="49">
        <v>14194.822376714535</v>
      </c>
      <c r="P229" s="49">
        <v>14194.822376714535</v>
      </c>
      <c r="Q229" s="49">
        <v>14194.822376714535</v>
      </c>
      <c r="R229" s="50">
        <v>135000</v>
      </c>
      <c r="S229" s="51">
        <v>104000</v>
      </c>
    </row>
    <row r="230" spans="2:19" x14ac:dyDescent="0.2">
      <c r="B230" s="33" t="s">
        <v>55</v>
      </c>
      <c r="C230" s="33" t="s">
        <v>174</v>
      </c>
      <c r="E230" s="4" t="s">
        <v>55</v>
      </c>
      <c r="F230" s="48">
        <v>42000.380000000005</v>
      </c>
      <c r="G230" s="48">
        <v>46278.17</v>
      </c>
      <c r="H230" s="48">
        <v>55630.009999999995</v>
      </c>
      <c r="I230" s="48">
        <v>30996.990000000005</v>
      </c>
      <c r="J230" s="48">
        <v>37318.180000000008</v>
      </c>
      <c r="K230" s="48">
        <v>58214.75</v>
      </c>
      <c r="L230" s="48">
        <v>45880.34</v>
      </c>
      <c r="M230" s="49">
        <v>34571.459655717481</v>
      </c>
      <c r="N230" s="49">
        <v>34571.459655717481</v>
      </c>
      <c r="O230" s="49">
        <v>38412.732950797203</v>
      </c>
      <c r="P230" s="49">
        <v>38412.732950797203</v>
      </c>
      <c r="Q230" s="49">
        <v>38412.732950797203</v>
      </c>
      <c r="R230" s="50">
        <v>501000</v>
      </c>
      <c r="S230" s="51">
        <v>399000</v>
      </c>
    </row>
    <row r="231" spans="2:19" x14ac:dyDescent="0.2">
      <c r="B231" s="33" t="s">
        <v>56</v>
      </c>
      <c r="C231" s="33" t="s">
        <v>174</v>
      </c>
      <c r="E231" s="4" t="s">
        <v>56</v>
      </c>
      <c r="F231" s="48">
        <v>36174.409999999996</v>
      </c>
      <c r="G231" s="48">
        <v>66480.759999999995</v>
      </c>
      <c r="H231" s="48">
        <v>71253.700000000012</v>
      </c>
      <c r="I231" s="48">
        <v>7431.4799999999959</v>
      </c>
      <c r="J231" s="48">
        <v>20264.800000000003</v>
      </c>
      <c r="K231" s="48">
        <v>54865.560000000012</v>
      </c>
      <c r="L231" s="48">
        <v>47892.499999999985</v>
      </c>
      <c r="M231" s="49">
        <v>83454.367610374888</v>
      </c>
      <c r="N231" s="49">
        <v>83454.367610374888</v>
      </c>
      <c r="O231" s="49">
        <v>92727.075122638751</v>
      </c>
      <c r="P231" s="49">
        <v>92727.075122638751</v>
      </c>
      <c r="Q231" s="49">
        <v>92727.075122638751</v>
      </c>
      <c r="R231" s="50">
        <v>749000</v>
      </c>
      <c r="S231" s="51">
        <v>1523000</v>
      </c>
    </row>
    <row r="232" spans="2:19" x14ac:dyDescent="0.2">
      <c r="B232" s="33" t="s">
        <v>58</v>
      </c>
      <c r="C232" s="33" t="s">
        <v>174</v>
      </c>
      <c r="E232" s="4" t="s">
        <v>58</v>
      </c>
      <c r="F232" s="48">
        <v>36908.160000000003</v>
      </c>
      <c r="G232" s="48">
        <v>45783.02</v>
      </c>
      <c r="H232" s="48">
        <v>62564.840000000011</v>
      </c>
      <c r="I232" s="48">
        <v>-4826.1700000000128</v>
      </c>
      <c r="J232" s="48">
        <v>-2613.6100000000006</v>
      </c>
      <c r="K232" s="48">
        <v>32969.11</v>
      </c>
      <c r="L232" s="48">
        <v>29417.190000000002</v>
      </c>
      <c r="M232" s="49">
        <v>32793.303991335895</v>
      </c>
      <c r="N232" s="49">
        <v>32793.303991335895</v>
      </c>
      <c r="O232" s="49">
        <v>36437.00443481766</v>
      </c>
      <c r="P232" s="49">
        <v>36437.00443481766</v>
      </c>
      <c r="Q232" s="49">
        <v>36437.00443481766</v>
      </c>
      <c r="R232" s="50">
        <v>375000</v>
      </c>
      <c r="S232" s="51">
        <v>456000</v>
      </c>
    </row>
    <row r="233" spans="2:19" x14ac:dyDescent="0.2">
      <c r="B233" s="33" t="s">
        <v>59</v>
      </c>
      <c r="C233" s="33" t="s">
        <v>174</v>
      </c>
      <c r="E233" s="4" t="s">
        <v>59</v>
      </c>
      <c r="F233" s="48">
        <v>75732.72</v>
      </c>
      <c r="G233" s="48">
        <v>73302.2</v>
      </c>
      <c r="H233" s="48">
        <v>89016.939999999988</v>
      </c>
      <c r="I233" s="48">
        <v>68017.830000000016</v>
      </c>
      <c r="J233" s="48">
        <v>72381.329999999987</v>
      </c>
      <c r="K233" s="48">
        <v>99902.1</v>
      </c>
      <c r="L233" s="48">
        <v>72584.59</v>
      </c>
      <c r="M233" s="49">
        <v>97830.673152351941</v>
      </c>
      <c r="N233" s="49">
        <v>97830.673152351941</v>
      </c>
      <c r="O233" s="49">
        <v>108700.74794705772</v>
      </c>
      <c r="P233" s="49">
        <v>108700.74794705772</v>
      </c>
      <c r="Q233" s="49">
        <v>108700.74794705772</v>
      </c>
      <c r="R233" s="50">
        <v>1073000</v>
      </c>
      <c r="S233" s="51">
        <v>1231000</v>
      </c>
    </row>
    <row r="234" spans="2:19" x14ac:dyDescent="0.2">
      <c r="B234" s="33" t="s">
        <v>60</v>
      </c>
      <c r="C234" s="33" t="s">
        <v>174</v>
      </c>
      <c r="E234" s="4" t="s">
        <v>60</v>
      </c>
      <c r="F234" s="48">
        <v>4480.25</v>
      </c>
      <c r="G234" s="48">
        <v>5176.2100000000009</v>
      </c>
      <c r="H234" s="48">
        <v>8834.99</v>
      </c>
      <c r="I234" s="48">
        <v>1275.7000000000007</v>
      </c>
      <c r="J234" s="48">
        <v>-305.60000000000036</v>
      </c>
      <c r="K234" s="48">
        <v>8424.08</v>
      </c>
      <c r="L234" s="48">
        <v>5329.1899999999987</v>
      </c>
      <c r="M234" s="49">
        <v>11709.715203827633</v>
      </c>
      <c r="N234" s="49">
        <v>11709.715203827633</v>
      </c>
      <c r="O234" s="49">
        <v>13010.794670919589</v>
      </c>
      <c r="P234" s="49">
        <v>13010.794670919589</v>
      </c>
      <c r="Q234" s="49">
        <v>13010.794670919589</v>
      </c>
      <c r="R234" s="50">
        <v>96000</v>
      </c>
      <c r="S234" s="51">
        <v>68000</v>
      </c>
    </row>
    <row r="235" spans="2:19" x14ac:dyDescent="0.2">
      <c r="B235" s="33" t="s">
        <v>61</v>
      </c>
      <c r="C235" s="33" t="s">
        <v>174</v>
      </c>
      <c r="E235" s="4" t="s">
        <v>61</v>
      </c>
      <c r="F235" s="48">
        <v>11807.75</v>
      </c>
      <c r="G235" s="48">
        <v>16521.620000000003</v>
      </c>
      <c r="H235" s="48">
        <v>23927.84</v>
      </c>
      <c r="I235" s="48">
        <v>4230.7700000000004</v>
      </c>
      <c r="J235" s="48">
        <v>10723.560000000001</v>
      </c>
      <c r="K235" s="48">
        <v>10290.39</v>
      </c>
      <c r="L235" s="48">
        <v>12565.589999999997</v>
      </c>
      <c r="M235" s="49">
        <v>12247.297416054562</v>
      </c>
      <c r="N235" s="49">
        <v>12247.297416054562</v>
      </c>
      <c r="O235" s="49">
        <v>13608.108240060623</v>
      </c>
      <c r="P235" s="49">
        <v>13608.108240060623</v>
      </c>
      <c r="Q235" s="49">
        <v>13608.108240060623</v>
      </c>
      <c r="R235" s="50">
        <v>156000</v>
      </c>
      <c r="S235" s="51">
        <v>107000</v>
      </c>
    </row>
    <row r="236" spans="2:19" x14ac:dyDescent="0.2">
      <c r="B236" s="33" t="s">
        <v>62</v>
      </c>
      <c r="C236" s="33" t="s">
        <v>174</v>
      </c>
      <c r="E236" s="4" t="s">
        <v>62</v>
      </c>
      <c r="F236" s="48">
        <v>79576.169999999984</v>
      </c>
      <c r="G236" s="48">
        <v>95929.34</v>
      </c>
      <c r="H236" s="48">
        <v>127519.02999999997</v>
      </c>
      <c r="I236" s="48">
        <v>73779.739999999991</v>
      </c>
      <c r="J236" s="48">
        <v>98873.00999999998</v>
      </c>
      <c r="K236" s="48">
        <v>129942.73999999999</v>
      </c>
      <c r="L236" s="48">
        <v>112613.68000000002</v>
      </c>
      <c r="M236" s="49">
        <v>130145.0900468264</v>
      </c>
      <c r="N236" s="49">
        <v>130145.0900468264</v>
      </c>
      <c r="O236" s="49">
        <v>144605.65560758486</v>
      </c>
      <c r="P236" s="49">
        <v>144605.65560758486</v>
      </c>
      <c r="Q236" s="49">
        <v>144605.65560758486</v>
      </c>
      <c r="R236" s="50">
        <v>1413000</v>
      </c>
      <c r="S236" s="51">
        <v>1396000</v>
      </c>
    </row>
    <row r="237" spans="2:19" x14ac:dyDescent="0.2">
      <c r="B237" s="33" t="s">
        <v>63</v>
      </c>
      <c r="C237" s="33" t="s">
        <v>174</v>
      </c>
      <c r="E237" s="4" t="s">
        <v>63</v>
      </c>
      <c r="F237" s="48">
        <v>6979.98</v>
      </c>
      <c r="G237" s="48">
        <v>15267.690000000002</v>
      </c>
      <c r="H237" s="48">
        <v>16141.75</v>
      </c>
      <c r="I237" s="48">
        <v>-10917.510000000002</v>
      </c>
      <c r="J237" s="48">
        <v>-12844.279999999999</v>
      </c>
      <c r="K237" s="48">
        <v>1793.5200000000004</v>
      </c>
      <c r="L237" s="48">
        <v>3561.2500000000036</v>
      </c>
      <c r="M237" s="49">
        <v>8133.9631906387258</v>
      </c>
      <c r="N237" s="49">
        <v>8133.9631906387258</v>
      </c>
      <c r="O237" s="49">
        <v>9037.736878487467</v>
      </c>
      <c r="P237" s="49">
        <v>9037.736878487467</v>
      </c>
      <c r="Q237" s="49">
        <v>9037.736878487467</v>
      </c>
      <c r="R237" s="50">
        <v>63000</v>
      </c>
      <c r="S237" s="51">
        <v>104000</v>
      </c>
    </row>
    <row r="238" spans="2:19" x14ac:dyDescent="0.2">
      <c r="B238" s="33" t="s">
        <v>25</v>
      </c>
      <c r="C238" s="33" t="s">
        <v>174</v>
      </c>
      <c r="E238" s="4" t="s">
        <v>130</v>
      </c>
      <c r="F238" s="48">
        <v>30562.690000000002</v>
      </c>
      <c r="G238" s="48">
        <v>34920.82</v>
      </c>
      <c r="H238" s="48">
        <v>38244.080000000002</v>
      </c>
      <c r="I238" s="48">
        <v>28778.519999999997</v>
      </c>
      <c r="J238" s="48">
        <v>32978.839999999997</v>
      </c>
      <c r="K238" s="48">
        <v>41168.720000000001</v>
      </c>
      <c r="L238" s="48">
        <v>43314.100000000006</v>
      </c>
      <c r="M238" s="49">
        <v>41466.480616429573</v>
      </c>
      <c r="N238" s="49">
        <v>41466.480616429573</v>
      </c>
      <c r="O238" s="49">
        <v>46073.867351588422</v>
      </c>
      <c r="P238" s="49">
        <v>46073.867351588422</v>
      </c>
      <c r="Q238" s="49">
        <v>46073.867351588422</v>
      </c>
      <c r="R238" s="50">
        <v>471000</v>
      </c>
      <c r="S238" s="51">
        <v>610000</v>
      </c>
    </row>
    <row r="239" spans="2:19" x14ac:dyDescent="0.2">
      <c r="B239" s="33">
        <v>0</v>
      </c>
      <c r="D239" s="53" t="s">
        <v>131</v>
      </c>
      <c r="E239" s="52"/>
      <c r="F239" s="52">
        <v>590250.23999999999</v>
      </c>
      <c r="G239" s="52">
        <v>704892.09</v>
      </c>
      <c r="H239" s="52">
        <v>839892.1</v>
      </c>
      <c r="I239" s="52">
        <v>374015.83</v>
      </c>
      <c r="J239" s="52">
        <v>491027.72999999986</v>
      </c>
      <c r="K239" s="52">
        <v>775704.48</v>
      </c>
      <c r="L239" s="52">
        <v>667150.8600000001</v>
      </c>
      <c r="M239" s="53">
        <v>814477.75856116181</v>
      </c>
      <c r="N239" s="53">
        <v>814477.75856116181</v>
      </c>
      <c r="O239" s="53">
        <v>904975.28729017987</v>
      </c>
      <c r="P239" s="53">
        <v>904975.28729017987</v>
      </c>
      <c r="Q239" s="53">
        <v>904975.28729017987</v>
      </c>
      <c r="R239" s="53">
        <f>SUM(R222:R238)</f>
        <v>8787000</v>
      </c>
      <c r="S239" s="53">
        <v>9862000</v>
      </c>
    </row>
    <row r="240" spans="2:19" x14ac:dyDescent="0.2">
      <c r="B240" s="33">
        <v>0</v>
      </c>
    </row>
    <row r="243" spans="5:19" x14ac:dyDescent="0.2">
      <c r="F243" s="227" t="s">
        <v>37</v>
      </c>
      <c r="G243" s="227"/>
      <c r="H243" s="227"/>
      <c r="I243" s="227"/>
      <c r="J243" s="228"/>
      <c r="K243" s="229" t="s">
        <v>175</v>
      </c>
      <c r="L243" s="227"/>
      <c r="M243" s="227"/>
      <c r="N243" s="227"/>
      <c r="O243" s="228"/>
      <c r="P243" s="229" t="s">
        <v>39</v>
      </c>
      <c r="Q243" s="227"/>
      <c r="R243" s="227"/>
      <c r="S243" s="227"/>
    </row>
    <row r="244" spans="5:19" x14ac:dyDescent="0.2">
      <c r="E244" s="5" t="s">
        <v>40</v>
      </c>
      <c r="F244" s="5" t="s">
        <v>41</v>
      </c>
      <c r="G244" s="5" t="s">
        <v>42</v>
      </c>
      <c r="H244" s="5" t="s">
        <v>43</v>
      </c>
      <c r="I244" s="5" t="s">
        <v>44</v>
      </c>
      <c r="J244" s="5" t="s">
        <v>45</v>
      </c>
      <c r="K244" s="6" t="s">
        <v>41</v>
      </c>
      <c r="L244" s="5" t="s">
        <v>42</v>
      </c>
      <c r="M244" s="5" t="s">
        <v>43</v>
      </c>
      <c r="N244" s="5" t="s">
        <v>44</v>
      </c>
      <c r="O244" s="5" t="s">
        <v>45</v>
      </c>
      <c r="P244" s="6" t="s">
        <v>41</v>
      </c>
      <c r="Q244" s="5" t="s">
        <v>43</v>
      </c>
      <c r="R244" s="5" t="s">
        <v>44</v>
      </c>
      <c r="S244" s="5" t="s">
        <v>45</v>
      </c>
    </row>
    <row r="245" spans="5:19" x14ac:dyDescent="0.2">
      <c r="E245" s="4" t="s">
        <v>46</v>
      </c>
      <c r="F245" s="7">
        <v>12500</v>
      </c>
      <c r="G245" s="7">
        <v>54.24</v>
      </c>
      <c r="H245" s="7">
        <v>678000</v>
      </c>
      <c r="I245" s="7">
        <v>615000</v>
      </c>
      <c r="J245" s="7">
        <v>1293000</v>
      </c>
      <c r="K245" s="8">
        <v>9900</v>
      </c>
      <c r="L245" s="7">
        <v>56.262626262626263</v>
      </c>
      <c r="M245" s="7">
        <v>557000</v>
      </c>
      <c r="N245" s="7">
        <v>466000</v>
      </c>
      <c r="O245" s="7">
        <f>+M245+N245</f>
        <v>1023000</v>
      </c>
      <c r="P245" s="8">
        <v>-2600</v>
      </c>
      <c r="Q245" s="7">
        <f>+M245-H245</f>
        <v>-121000</v>
      </c>
      <c r="R245" s="7">
        <f>+N245-I245</f>
        <v>-149000</v>
      </c>
      <c r="S245" s="7">
        <f>+Q245+R245</f>
        <v>-270000</v>
      </c>
    </row>
    <row r="246" spans="5:19" x14ac:dyDescent="0.2">
      <c r="E246" s="4" t="s">
        <v>47</v>
      </c>
      <c r="F246" s="7">
        <v>17200</v>
      </c>
      <c r="G246" s="7">
        <v>68.430232558139537</v>
      </c>
      <c r="H246" s="7">
        <v>1177000</v>
      </c>
      <c r="I246" s="7">
        <v>914000</v>
      </c>
      <c r="J246" s="7">
        <v>2091000</v>
      </c>
      <c r="K246" s="8">
        <v>13500</v>
      </c>
      <c r="L246" s="7">
        <v>90.074074074074076</v>
      </c>
      <c r="M246" s="7">
        <v>1216000</v>
      </c>
      <c r="N246" s="7">
        <v>751000</v>
      </c>
      <c r="O246" s="7">
        <f t="shared" ref="O246:O263" si="0">+M246+N246</f>
        <v>1967000</v>
      </c>
      <c r="P246" s="8">
        <v>-3700</v>
      </c>
      <c r="Q246" s="7">
        <f t="shared" ref="Q246:Q263" si="1">+M246-H246</f>
        <v>39000</v>
      </c>
      <c r="R246" s="7">
        <f t="shared" ref="R246:R263" si="2">+N246-I246</f>
        <v>-163000</v>
      </c>
      <c r="S246" s="7">
        <f t="shared" ref="S246:S263" si="3">+Q246+R246</f>
        <v>-124000</v>
      </c>
    </row>
    <row r="247" spans="5:19" x14ac:dyDescent="0.2">
      <c r="E247" s="4" t="s">
        <v>48</v>
      </c>
      <c r="F247" s="7">
        <v>0</v>
      </c>
      <c r="G247" s="7"/>
      <c r="H247" s="7">
        <v>0</v>
      </c>
      <c r="I247" s="7">
        <v>0</v>
      </c>
      <c r="J247" s="7">
        <v>0</v>
      </c>
      <c r="K247" s="8">
        <v>0</v>
      </c>
      <c r="L247" s="7"/>
      <c r="M247" s="7"/>
      <c r="N247" s="7">
        <v>0</v>
      </c>
      <c r="O247" s="7">
        <f t="shared" si="0"/>
        <v>0</v>
      </c>
      <c r="P247" s="8">
        <v>0</v>
      </c>
      <c r="Q247" s="7">
        <f t="shared" si="1"/>
        <v>0</v>
      </c>
      <c r="R247" s="7">
        <f t="shared" si="2"/>
        <v>0</v>
      </c>
      <c r="S247" s="7">
        <f t="shared" si="3"/>
        <v>0</v>
      </c>
    </row>
    <row r="248" spans="5:19" x14ac:dyDescent="0.2">
      <c r="E248" s="4" t="s">
        <v>49</v>
      </c>
      <c r="F248" s="7">
        <v>2200</v>
      </c>
      <c r="G248" s="7">
        <v>99.545454545454547</v>
      </c>
      <c r="H248" s="7">
        <v>219000</v>
      </c>
      <c r="I248" s="7">
        <v>121000</v>
      </c>
      <c r="J248" s="7">
        <v>340000</v>
      </c>
      <c r="K248" s="8">
        <v>1800</v>
      </c>
      <c r="L248" s="7">
        <v>111.11111111111111</v>
      </c>
      <c r="M248" s="7">
        <v>200000</v>
      </c>
      <c r="N248" s="7">
        <v>109000</v>
      </c>
      <c r="O248" s="7">
        <f t="shared" si="0"/>
        <v>309000</v>
      </c>
      <c r="P248" s="8">
        <v>-400</v>
      </c>
      <c r="Q248" s="7">
        <f t="shared" si="1"/>
        <v>-19000</v>
      </c>
      <c r="R248" s="7">
        <f t="shared" si="2"/>
        <v>-12000</v>
      </c>
      <c r="S248" s="7">
        <f t="shared" si="3"/>
        <v>-31000</v>
      </c>
    </row>
    <row r="249" spans="5:19" x14ac:dyDescent="0.2">
      <c r="E249" s="4" t="s">
        <v>50</v>
      </c>
      <c r="F249" s="7">
        <v>7300</v>
      </c>
      <c r="G249" s="7">
        <v>61.780821917808218</v>
      </c>
      <c r="H249" s="7">
        <v>451000</v>
      </c>
      <c r="I249" s="7">
        <v>485000</v>
      </c>
      <c r="J249" s="7">
        <v>936000</v>
      </c>
      <c r="K249" s="8">
        <v>6100</v>
      </c>
      <c r="L249" s="7">
        <v>85.409836065573771</v>
      </c>
      <c r="M249" s="7">
        <v>520000</v>
      </c>
      <c r="N249" s="7">
        <v>313000</v>
      </c>
      <c r="O249" s="7">
        <f t="shared" si="0"/>
        <v>833000</v>
      </c>
      <c r="P249" s="8">
        <v>-1200</v>
      </c>
      <c r="Q249" s="7">
        <f t="shared" si="1"/>
        <v>69000</v>
      </c>
      <c r="R249" s="7">
        <f t="shared" si="2"/>
        <v>-172000</v>
      </c>
      <c r="S249" s="7">
        <f t="shared" si="3"/>
        <v>-103000</v>
      </c>
    </row>
    <row r="250" spans="5:19" x14ac:dyDescent="0.2">
      <c r="E250" s="4" t="s">
        <v>51</v>
      </c>
      <c r="F250" s="7">
        <v>3900</v>
      </c>
      <c r="G250" s="7">
        <v>27.435897435897434</v>
      </c>
      <c r="H250" s="7">
        <v>107000</v>
      </c>
      <c r="I250" s="7">
        <v>220000</v>
      </c>
      <c r="J250" s="7">
        <v>327000</v>
      </c>
      <c r="K250" s="8">
        <v>3500</v>
      </c>
      <c r="L250" s="7">
        <v>24.285714285714285</v>
      </c>
      <c r="M250" s="7">
        <v>85000</v>
      </c>
      <c r="N250" s="7">
        <v>213000</v>
      </c>
      <c r="O250" s="7">
        <f t="shared" si="0"/>
        <v>298000</v>
      </c>
      <c r="P250" s="8">
        <v>-400</v>
      </c>
      <c r="Q250" s="7">
        <f t="shared" si="1"/>
        <v>-22000</v>
      </c>
      <c r="R250" s="7">
        <f t="shared" si="2"/>
        <v>-7000</v>
      </c>
      <c r="S250" s="7">
        <f t="shared" si="3"/>
        <v>-29000</v>
      </c>
    </row>
    <row r="251" spans="5:19" x14ac:dyDescent="0.2">
      <c r="E251" s="4" t="s">
        <v>52</v>
      </c>
      <c r="F251" s="7">
        <v>6100</v>
      </c>
      <c r="G251" s="7">
        <v>84.26229508196721</v>
      </c>
      <c r="H251" s="7">
        <v>514000</v>
      </c>
      <c r="I251" s="7">
        <v>304000</v>
      </c>
      <c r="J251" s="7">
        <v>818000</v>
      </c>
      <c r="K251" s="8">
        <v>4900</v>
      </c>
      <c r="L251" s="7">
        <v>104.08163265306122</v>
      </c>
      <c r="M251" s="7">
        <v>510000</v>
      </c>
      <c r="N251" s="7">
        <v>256000</v>
      </c>
      <c r="O251" s="7">
        <f t="shared" si="0"/>
        <v>766000</v>
      </c>
      <c r="P251" s="8">
        <v>-1200</v>
      </c>
      <c r="Q251" s="7">
        <f t="shared" si="1"/>
        <v>-4000</v>
      </c>
      <c r="R251" s="7">
        <f t="shared" si="2"/>
        <v>-48000</v>
      </c>
      <c r="S251" s="7">
        <f t="shared" si="3"/>
        <v>-52000</v>
      </c>
    </row>
    <row r="252" spans="5:19" x14ac:dyDescent="0.2">
      <c r="E252" s="4" t="s">
        <v>53</v>
      </c>
      <c r="F252" s="7">
        <v>16400</v>
      </c>
      <c r="G252" s="7">
        <v>43.780487804878049</v>
      </c>
      <c r="H252" s="7">
        <v>718000</v>
      </c>
      <c r="I252" s="7">
        <v>1036000</v>
      </c>
      <c r="J252" s="7">
        <v>1754000</v>
      </c>
      <c r="K252" s="8">
        <v>12100</v>
      </c>
      <c r="L252" s="7">
        <v>55.123966942148762</v>
      </c>
      <c r="M252" s="7">
        <v>667000</v>
      </c>
      <c r="N252" s="7">
        <v>784000</v>
      </c>
      <c r="O252" s="7">
        <f t="shared" si="0"/>
        <v>1451000</v>
      </c>
      <c r="P252" s="8">
        <v>-4300</v>
      </c>
      <c r="Q252" s="7">
        <f t="shared" si="1"/>
        <v>-51000</v>
      </c>
      <c r="R252" s="7">
        <f t="shared" si="2"/>
        <v>-252000</v>
      </c>
      <c r="S252" s="7">
        <f t="shared" si="3"/>
        <v>-303000</v>
      </c>
    </row>
    <row r="253" spans="5:19" x14ac:dyDescent="0.2">
      <c r="E253" s="4" t="s">
        <v>54</v>
      </c>
      <c r="F253" s="7">
        <v>1800</v>
      </c>
      <c r="G253" s="7">
        <v>57.777777777777779</v>
      </c>
      <c r="H253" s="7">
        <v>104000</v>
      </c>
      <c r="I253" s="7">
        <v>117000</v>
      </c>
      <c r="J253" s="7">
        <v>221000</v>
      </c>
      <c r="K253" s="8">
        <v>1500</v>
      </c>
      <c r="L253" s="7">
        <v>90</v>
      </c>
      <c r="M253" s="7">
        <v>135000</v>
      </c>
      <c r="N253" s="7">
        <v>68000</v>
      </c>
      <c r="O253" s="7">
        <f t="shared" si="0"/>
        <v>203000</v>
      </c>
      <c r="P253" s="8">
        <v>-300</v>
      </c>
      <c r="Q253" s="7">
        <f t="shared" si="1"/>
        <v>31000</v>
      </c>
      <c r="R253" s="7">
        <f t="shared" si="2"/>
        <v>-49000</v>
      </c>
      <c r="S253" s="7">
        <f t="shared" si="3"/>
        <v>-18000</v>
      </c>
    </row>
    <row r="254" spans="5:19" x14ac:dyDescent="0.2">
      <c r="E254" s="4" t="s">
        <v>55</v>
      </c>
      <c r="F254" s="7">
        <v>5000</v>
      </c>
      <c r="G254" s="7">
        <v>79.8</v>
      </c>
      <c r="H254" s="7">
        <v>399000</v>
      </c>
      <c r="I254" s="7">
        <v>245000</v>
      </c>
      <c r="J254" s="7">
        <v>644000</v>
      </c>
      <c r="K254" s="8">
        <v>5300</v>
      </c>
      <c r="L254" s="7">
        <v>94.528301886792448</v>
      </c>
      <c r="M254" s="7">
        <v>501000</v>
      </c>
      <c r="N254" s="7">
        <v>245000</v>
      </c>
      <c r="O254" s="7">
        <f t="shared" si="0"/>
        <v>746000</v>
      </c>
      <c r="P254" s="8">
        <v>300</v>
      </c>
      <c r="Q254" s="7">
        <f t="shared" si="1"/>
        <v>102000</v>
      </c>
      <c r="R254" s="7">
        <f t="shared" si="2"/>
        <v>0</v>
      </c>
      <c r="S254" s="7">
        <f t="shared" si="3"/>
        <v>102000</v>
      </c>
    </row>
    <row r="255" spans="5:19" x14ac:dyDescent="0.2">
      <c r="E255" s="4" t="s">
        <v>56</v>
      </c>
      <c r="F255" s="7">
        <v>17200</v>
      </c>
      <c r="G255" s="7">
        <v>88.54651162790698</v>
      </c>
      <c r="H255" s="7">
        <v>1523000</v>
      </c>
      <c r="I255" s="7">
        <v>865000</v>
      </c>
      <c r="J255" s="7">
        <v>2388000</v>
      </c>
      <c r="K255" s="8">
        <v>11600</v>
      </c>
      <c r="L255" s="7">
        <v>64.568965517241381</v>
      </c>
      <c r="M255" s="7">
        <v>749000</v>
      </c>
      <c r="N255" s="7">
        <v>936000</v>
      </c>
      <c r="O255" s="7">
        <f t="shared" si="0"/>
        <v>1685000</v>
      </c>
      <c r="P255" s="8">
        <v>-5600</v>
      </c>
      <c r="Q255" s="7">
        <f t="shared" si="1"/>
        <v>-774000</v>
      </c>
      <c r="R255" s="7">
        <f t="shared" si="2"/>
        <v>71000</v>
      </c>
      <c r="S255" s="7">
        <f t="shared" si="3"/>
        <v>-703000</v>
      </c>
    </row>
    <row r="256" spans="5:19" x14ac:dyDescent="0.2">
      <c r="E256" s="4" t="s">
        <v>57</v>
      </c>
      <c r="F256" s="7">
        <v>0</v>
      </c>
      <c r="G256" s="7"/>
      <c r="H256" s="7">
        <v>0</v>
      </c>
      <c r="I256" s="7">
        <v>0</v>
      </c>
      <c r="J256" s="7">
        <v>0</v>
      </c>
      <c r="K256" s="8">
        <v>0</v>
      </c>
      <c r="L256" s="7"/>
      <c r="M256" s="7"/>
      <c r="N256" s="7">
        <v>0</v>
      </c>
      <c r="O256" s="7">
        <f t="shared" si="0"/>
        <v>0</v>
      </c>
      <c r="P256" s="8">
        <v>0</v>
      </c>
      <c r="Q256" s="7">
        <f t="shared" si="1"/>
        <v>0</v>
      </c>
      <c r="R256" s="7">
        <f t="shared" si="2"/>
        <v>0</v>
      </c>
      <c r="S256" s="7">
        <f t="shared" si="3"/>
        <v>0</v>
      </c>
    </row>
    <row r="257" spans="5:19" x14ac:dyDescent="0.2">
      <c r="E257" s="4" t="s">
        <v>58</v>
      </c>
      <c r="F257" s="7">
        <v>10300</v>
      </c>
      <c r="G257" s="7">
        <v>44.271844660194176</v>
      </c>
      <c r="H257" s="7">
        <v>456000</v>
      </c>
      <c r="I257" s="7">
        <v>796000</v>
      </c>
      <c r="J257" s="7">
        <v>1252000</v>
      </c>
      <c r="K257" s="8">
        <v>8100</v>
      </c>
      <c r="L257" s="7">
        <v>46.296296296296298</v>
      </c>
      <c r="M257" s="7">
        <v>375000</v>
      </c>
      <c r="N257" s="7">
        <v>667000</v>
      </c>
      <c r="O257" s="7">
        <f t="shared" si="0"/>
        <v>1042000</v>
      </c>
      <c r="P257" s="8">
        <v>-2200</v>
      </c>
      <c r="Q257" s="7">
        <f t="shared" si="1"/>
        <v>-81000</v>
      </c>
      <c r="R257" s="7">
        <f t="shared" si="2"/>
        <v>-129000</v>
      </c>
      <c r="S257" s="7">
        <f t="shared" si="3"/>
        <v>-210000</v>
      </c>
    </row>
    <row r="258" spans="5:19" x14ac:dyDescent="0.2">
      <c r="E258" s="4" t="s">
        <v>59</v>
      </c>
      <c r="F258" s="7">
        <v>19600</v>
      </c>
      <c r="G258" s="7">
        <v>62.806122448979593</v>
      </c>
      <c r="H258" s="7">
        <v>1231000</v>
      </c>
      <c r="I258" s="7">
        <v>977000</v>
      </c>
      <c r="J258" s="7">
        <v>2208000</v>
      </c>
      <c r="K258" s="8">
        <v>16100</v>
      </c>
      <c r="L258" s="7">
        <v>66.645962732919259</v>
      </c>
      <c r="M258" s="7">
        <v>1073000</v>
      </c>
      <c r="N258" s="7">
        <v>779000</v>
      </c>
      <c r="O258" s="7">
        <f t="shared" si="0"/>
        <v>1852000</v>
      </c>
      <c r="P258" s="8">
        <v>-3500</v>
      </c>
      <c r="Q258" s="7">
        <f t="shared" si="1"/>
        <v>-158000</v>
      </c>
      <c r="R258" s="7">
        <f t="shared" si="2"/>
        <v>-198000</v>
      </c>
      <c r="S258" s="7">
        <f t="shared" si="3"/>
        <v>-356000</v>
      </c>
    </row>
    <row r="259" spans="5:19" x14ac:dyDescent="0.2">
      <c r="E259" s="4" t="s">
        <v>60</v>
      </c>
      <c r="F259" s="7">
        <v>1400</v>
      </c>
      <c r="G259" s="7">
        <v>48.571428571428569</v>
      </c>
      <c r="H259" s="7">
        <v>68000</v>
      </c>
      <c r="I259" s="7">
        <v>100000</v>
      </c>
      <c r="J259" s="7">
        <v>168000</v>
      </c>
      <c r="K259" s="8">
        <v>1000</v>
      </c>
      <c r="L259" s="7">
        <v>96</v>
      </c>
      <c r="M259" s="7">
        <v>96000</v>
      </c>
      <c r="N259" s="7">
        <v>94000</v>
      </c>
      <c r="O259" s="7">
        <f t="shared" si="0"/>
        <v>190000</v>
      </c>
      <c r="P259" s="8">
        <v>-400</v>
      </c>
      <c r="Q259" s="7">
        <f t="shared" si="1"/>
        <v>28000</v>
      </c>
      <c r="R259" s="7">
        <f t="shared" si="2"/>
        <v>-6000</v>
      </c>
      <c r="S259" s="7">
        <f t="shared" si="3"/>
        <v>22000</v>
      </c>
    </row>
    <row r="260" spans="5:19" x14ac:dyDescent="0.2">
      <c r="E260" s="4" t="s">
        <v>61</v>
      </c>
      <c r="F260" s="7">
        <v>2400</v>
      </c>
      <c r="G260" s="7">
        <v>44.583333333333336</v>
      </c>
      <c r="H260" s="7">
        <v>107000</v>
      </c>
      <c r="I260" s="7">
        <v>116000</v>
      </c>
      <c r="J260" s="7">
        <v>223000</v>
      </c>
      <c r="K260" s="8">
        <v>2200</v>
      </c>
      <c r="L260" s="7">
        <v>70.454545454545453</v>
      </c>
      <c r="M260" s="7">
        <v>156000</v>
      </c>
      <c r="N260" s="7">
        <v>119000</v>
      </c>
      <c r="O260" s="7">
        <f t="shared" si="0"/>
        <v>275000</v>
      </c>
      <c r="P260" s="8">
        <v>-200</v>
      </c>
      <c r="Q260" s="7">
        <f t="shared" si="1"/>
        <v>49000</v>
      </c>
      <c r="R260" s="7">
        <f t="shared" si="2"/>
        <v>3000</v>
      </c>
      <c r="S260" s="7">
        <f t="shared" si="3"/>
        <v>52000</v>
      </c>
    </row>
    <row r="261" spans="5:19" x14ac:dyDescent="0.2">
      <c r="E261" s="4" t="s">
        <v>62</v>
      </c>
      <c r="F261" s="7">
        <v>18100</v>
      </c>
      <c r="G261" s="7">
        <v>77.127071823204417</v>
      </c>
      <c r="H261" s="7">
        <v>1396000</v>
      </c>
      <c r="I261" s="7">
        <v>981000</v>
      </c>
      <c r="J261" s="7">
        <v>2377000</v>
      </c>
      <c r="K261" s="8">
        <v>14800</v>
      </c>
      <c r="L261" s="7">
        <v>95.405405405405403</v>
      </c>
      <c r="M261" s="7">
        <v>1413000</v>
      </c>
      <c r="N261" s="7">
        <v>772000</v>
      </c>
      <c r="O261" s="7">
        <f t="shared" si="0"/>
        <v>2185000</v>
      </c>
      <c r="P261" s="8">
        <v>-3300</v>
      </c>
      <c r="Q261" s="7">
        <f t="shared" si="1"/>
        <v>17000</v>
      </c>
      <c r="R261" s="7">
        <f t="shared" si="2"/>
        <v>-209000</v>
      </c>
      <c r="S261" s="7">
        <f t="shared" si="3"/>
        <v>-192000</v>
      </c>
    </row>
    <row r="262" spans="5:19" x14ac:dyDescent="0.2">
      <c r="E262" s="4" t="s">
        <v>63</v>
      </c>
      <c r="F262" s="7">
        <v>3900</v>
      </c>
      <c r="G262" s="7">
        <v>26.666666666666668</v>
      </c>
      <c r="H262" s="7">
        <v>104000</v>
      </c>
      <c r="I262" s="7">
        <v>346000</v>
      </c>
      <c r="J262" s="7">
        <v>450000</v>
      </c>
      <c r="K262" s="8">
        <v>2600</v>
      </c>
      <c r="L262" s="7">
        <v>24.23076923076923</v>
      </c>
      <c r="M262" s="7">
        <v>63000</v>
      </c>
      <c r="N262" s="7">
        <v>277000</v>
      </c>
      <c r="O262" s="7">
        <f t="shared" si="0"/>
        <v>340000</v>
      </c>
      <c r="P262" s="8">
        <v>-1300</v>
      </c>
      <c r="Q262" s="7">
        <f t="shared" si="1"/>
        <v>-41000</v>
      </c>
      <c r="R262" s="7">
        <f t="shared" si="2"/>
        <v>-69000</v>
      </c>
      <c r="S262" s="7">
        <f t="shared" si="3"/>
        <v>-110000</v>
      </c>
    </row>
    <row r="263" spans="5:19" x14ac:dyDescent="0.2">
      <c r="E263" s="4" t="s">
        <v>130</v>
      </c>
      <c r="F263" s="7">
        <v>10300</v>
      </c>
      <c r="G263" s="7">
        <v>59.223300970873787</v>
      </c>
      <c r="H263" s="7">
        <v>610000</v>
      </c>
      <c r="I263" s="7">
        <v>394000</v>
      </c>
      <c r="J263" s="7">
        <v>1004000</v>
      </c>
      <c r="K263" s="8">
        <v>8100</v>
      </c>
      <c r="L263" s="7">
        <v>58.148148148148145</v>
      </c>
      <c r="M263" s="7">
        <v>471000</v>
      </c>
      <c r="N263" s="7">
        <v>319000</v>
      </c>
      <c r="O263" s="7">
        <f t="shared" si="0"/>
        <v>790000</v>
      </c>
      <c r="P263" s="8">
        <v>-2200</v>
      </c>
      <c r="Q263" s="7">
        <f t="shared" si="1"/>
        <v>-139000</v>
      </c>
      <c r="R263" s="7">
        <f t="shared" si="2"/>
        <v>-75000</v>
      </c>
      <c r="S263" s="7">
        <f t="shared" si="3"/>
        <v>-214000</v>
      </c>
    </row>
    <row r="264" spans="5:19" x14ac:dyDescent="0.2">
      <c r="E264" s="9" t="s">
        <v>64</v>
      </c>
      <c r="F264" s="10">
        <f t="shared" ref="F264:K264" si="4">SUM(F245:F263)</f>
        <v>155600</v>
      </c>
      <c r="G264" s="10"/>
      <c r="H264" s="10">
        <f t="shared" si="4"/>
        <v>9862000</v>
      </c>
      <c r="I264" s="10">
        <f t="shared" si="4"/>
        <v>8632000</v>
      </c>
      <c r="J264" s="10">
        <f t="shared" si="4"/>
        <v>18494000</v>
      </c>
      <c r="K264" s="10">
        <f t="shared" si="4"/>
        <v>123100</v>
      </c>
      <c r="L264" s="10"/>
      <c r="M264" s="10">
        <f>SUM(M245:M263)</f>
        <v>8787000</v>
      </c>
      <c r="N264" s="10">
        <f t="shared" ref="N264:S264" si="5">SUM(N245:N263)</f>
        <v>7168000</v>
      </c>
      <c r="O264" s="10">
        <f t="shared" si="5"/>
        <v>15955000</v>
      </c>
      <c r="P264" s="10">
        <f t="shared" si="5"/>
        <v>-32500</v>
      </c>
      <c r="Q264" s="10">
        <f t="shared" si="5"/>
        <v>-1075000</v>
      </c>
      <c r="R264" s="10">
        <f t="shared" si="5"/>
        <v>-1464000</v>
      </c>
      <c r="S264" s="10">
        <f t="shared" si="5"/>
        <v>-2539000</v>
      </c>
    </row>
  </sheetData>
  <mergeCells count="4">
    <mergeCell ref="V83:V84"/>
    <mergeCell ref="F243:J243"/>
    <mergeCell ref="K243:O243"/>
    <mergeCell ref="P243:S243"/>
  </mergeCells>
  <conditionalFormatting sqref="M13:Q30 T85:T101 T178:T194">
    <cfRule type="expression" dxfId="48" priority="7">
      <formula>RIGHT($F13,5)="total"</formula>
    </cfRule>
  </conditionalFormatting>
  <conditionalFormatting sqref="S85:S102">
    <cfRule type="expression" dxfId="47" priority="2">
      <formula>RIGHT($F85,5)="total"</formula>
    </cfRule>
  </conditionalFormatting>
  <conditionalFormatting sqref="S178:S195">
    <cfRule type="expression" dxfId="46" priority="1">
      <formula>RIGHT($F178,5)="total"</formula>
    </cfRule>
  </conditionalFormatting>
  <conditionalFormatting sqref="S222:S239">
    <cfRule type="expression" dxfId="45" priority="3">
      <formula>RIGHT($F222,5)="total"</formula>
    </cfRule>
  </conditionalFormatting>
  <conditionalFormatting sqref="S13:T31">
    <cfRule type="expression" dxfId="44" priority="6">
      <formula>RIGHT($F13,5)="total"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FE5F0-2049-4B47-9E0C-61F5D0344D30}">
  <sheetPr codeName="Ark18"/>
  <dimension ref="A1:O143"/>
  <sheetViews>
    <sheetView workbookViewId="0">
      <selection activeCell="K11" sqref="K11"/>
    </sheetView>
  </sheetViews>
  <sheetFormatPr defaultRowHeight="15" x14ac:dyDescent="0.25"/>
  <cols>
    <col min="1" max="1" width="50" customWidth="1"/>
    <col min="2" max="2" width="40.42578125" bestFit="1" customWidth="1"/>
    <col min="3" max="5" width="13.140625" customWidth="1"/>
    <col min="6" max="6" width="15.140625" customWidth="1"/>
    <col min="7" max="7" width="2.5703125" customWidth="1"/>
    <col min="8" max="8" width="10.85546875" bestFit="1" customWidth="1"/>
    <col min="9" max="9" width="11.5703125" customWidth="1"/>
    <col min="10" max="10" width="18.140625" customWidth="1"/>
    <col min="11" max="11" width="14.140625" customWidth="1"/>
    <col min="12" max="13" width="12.42578125" customWidth="1"/>
    <col min="14" max="14" width="3" customWidth="1"/>
    <col min="15" max="15" width="22.42578125" customWidth="1"/>
  </cols>
  <sheetData>
    <row r="1" spans="1:15" ht="90" x14ac:dyDescent="0.25">
      <c r="A1" s="14" t="s">
        <v>68</v>
      </c>
      <c r="B1" s="15" t="s">
        <v>69</v>
      </c>
      <c r="C1" s="16" t="s">
        <v>70</v>
      </c>
      <c r="D1" s="16" t="s">
        <v>71</v>
      </c>
      <c r="E1" s="16" t="s">
        <v>72</v>
      </c>
      <c r="F1" s="16" t="s">
        <v>73</v>
      </c>
      <c r="G1" s="17"/>
      <c r="H1" s="18" t="s">
        <v>74</v>
      </c>
      <c r="O1" s="18" t="s">
        <v>75</v>
      </c>
    </row>
    <row r="2" spans="1:15" x14ac:dyDescent="0.25">
      <c r="A2" t="s">
        <v>8</v>
      </c>
      <c r="B2" s="19" t="s">
        <v>2</v>
      </c>
      <c r="C2" s="20">
        <v>12500</v>
      </c>
      <c r="D2" s="20">
        <v>0</v>
      </c>
      <c r="E2" s="20">
        <v>12500</v>
      </c>
      <c r="F2" s="20">
        <v>10390</v>
      </c>
      <c r="G2" s="17"/>
      <c r="H2" s="21"/>
      <c r="I2" s="22"/>
      <c r="J2" s="22"/>
      <c r="K2" s="22"/>
      <c r="L2" s="22"/>
      <c r="M2" s="22"/>
      <c r="N2" s="22"/>
      <c r="O2" s="20">
        <v>12500</v>
      </c>
    </row>
    <row r="3" spans="1:15" x14ac:dyDescent="0.25">
      <c r="A3" t="s">
        <v>8</v>
      </c>
      <c r="B3" s="19" t="s">
        <v>4</v>
      </c>
      <c r="C3" s="20">
        <v>17200</v>
      </c>
      <c r="D3" s="20">
        <v>0</v>
      </c>
      <c r="E3" s="20">
        <v>17200</v>
      </c>
      <c r="F3" s="20">
        <v>14480</v>
      </c>
      <c r="G3" s="17"/>
      <c r="H3" s="21">
        <v>0</v>
      </c>
      <c r="I3" s="22"/>
      <c r="J3" s="22"/>
      <c r="K3" s="22"/>
      <c r="L3" s="22"/>
      <c r="M3" s="22"/>
      <c r="N3" s="22"/>
      <c r="O3" s="20">
        <v>17200</v>
      </c>
    </row>
    <row r="4" spans="1:15" x14ac:dyDescent="0.25">
      <c r="A4" t="s">
        <v>8</v>
      </c>
      <c r="B4" s="19" t="s">
        <v>32</v>
      </c>
      <c r="C4" s="20">
        <v>0</v>
      </c>
      <c r="D4" s="20">
        <v>0</v>
      </c>
      <c r="E4" s="20">
        <v>0</v>
      </c>
      <c r="F4" s="20">
        <v>0</v>
      </c>
      <c r="G4" s="17"/>
      <c r="H4" s="21">
        <v>0</v>
      </c>
      <c r="I4" s="22"/>
      <c r="J4" s="22"/>
      <c r="K4" s="22"/>
      <c r="L4" s="22"/>
      <c r="M4" s="22"/>
      <c r="N4" s="22"/>
      <c r="O4" s="20">
        <v>0</v>
      </c>
    </row>
    <row r="5" spans="1:15" x14ac:dyDescent="0.25">
      <c r="A5" t="s">
        <v>8</v>
      </c>
      <c r="B5" s="19" t="s">
        <v>11</v>
      </c>
      <c r="C5" s="20">
        <v>2200</v>
      </c>
      <c r="D5" s="20">
        <v>0</v>
      </c>
      <c r="E5" s="20">
        <v>2200</v>
      </c>
      <c r="F5" s="20">
        <v>1870</v>
      </c>
      <c r="G5" s="17"/>
      <c r="H5" s="21">
        <v>0</v>
      </c>
      <c r="I5" s="22"/>
      <c r="J5" s="22"/>
      <c r="K5" s="22"/>
      <c r="L5" s="22"/>
      <c r="M5" s="22"/>
      <c r="N5" s="22"/>
      <c r="O5" s="20">
        <v>2200</v>
      </c>
    </row>
    <row r="6" spans="1:15" x14ac:dyDescent="0.25">
      <c r="A6" t="s">
        <v>8</v>
      </c>
      <c r="B6" s="19" t="s">
        <v>12</v>
      </c>
      <c r="C6" s="20">
        <v>7300</v>
      </c>
      <c r="D6" s="20">
        <v>0</v>
      </c>
      <c r="E6" s="20">
        <v>7300</v>
      </c>
      <c r="F6" s="20">
        <v>6270</v>
      </c>
      <c r="G6" s="17"/>
      <c r="H6" s="21">
        <v>0</v>
      </c>
      <c r="I6" s="22"/>
      <c r="J6" s="22"/>
      <c r="K6" s="22"/>
      <c r="L6" s="22"/>
      <c r="M6" s="22"/>
      <c r="N6" s="22"/>
      <c r="O6" s="20">
        <v>7300</v>
      </c>
    </row>
    <row r="7" spans="1:15" x14ac:dyDescent="0.25">
      <c r="A7" t="s">
        <v>8</v>
      </c>
      <c r="B7" s="19" t="s">
        <v>13</v>
      </c>
      <c r="C7" s="20">
        <v>3900</v>
      </c>
      <c r="D7" s="20">
        <v>0</v>
      </c>
      <c r="E7" s="20">
        <v>3900</v>
      </c>
      <c r="F7" s="20">
        <v>4480</v>
      </c>
      <c r="G7" s="17"/>
      <c r="H7" s="21">
        <v>600</v>
      </c>
      <c r="I7" s="22"/>
      <c r="J7" s="22"/>
      <c r="K7" s="22"/>
      <c r="L7" s="22"/>
      <c r="M7" s="22"/>
      <c r="N7" s="22"/>
      <c r="O7" s="20">
        <v>4500</v>
      </c>
    </row>
    <row r="8" spans="1:15" x14ac:dyDescent="0.25">
      <c r="A8" t="s">
        <v>8</v>
      </c>
      <c r="B8" s="19" t="s">
        <v>14</v>
      </c>
      <c r="C8" s="20">
        <v>6100</v>
      </c>
      <c r="D8" s="20">
        <v>0</v>
      </c>
      <c r="E8" s="20">
        <v>6100</v>
      </c>
      <c r="F8" s="20">
        <v>5090</v>
      </c>
      <c r="G8" s="17"/>
      <c r="H8" s="21">
        <v>0</v>
      </c>
      <c r="I8" s="22"/>
      <c r="J8" s="22"/>
      <c r="K8" s="22"/>
      <c r="L8" s="22"/>
      <c r="M8" s="22"/>
      <c r="N8" s="22"/>
      <c r="O8" s="20">
        <v>6100</v>
      </c>
    </row>
    <row r="9" spans="1:15" x14ac:dyDescent="0.25">
      <c r="A9" t="s">
        <v>8</v>
      </c>
      <c r="B9" s="19" t="s">
        <v>15</v>
      </c>
      <c r="C9" s="20">
        <v>16400</v>
      </c>
      <c r="D9" s="20">
        <v>0</v>
      </c>
      <c r="E9" s="20">
        <v>16400</v>
      </c>
      <c r="F9" s="20">
        <v>13570</v>
      </c>
      <c r="G9" s="17"/>
      <c r="H9" s="21">
        <v>0</v>
      </c>
      <c r="I9" s="22"/>
      <c r="J9" s="22"/>
      <c r="K9" s="22"/>
      <c r="L9" s="22"/>
      <c r="M9" s="22"/>
      <c r="N9" s="22"/>
      <c r="O9" s="20">
        <v>16400</v>
      </c>
    </row>
    <row r="10" spans="1:15" x14ac:dyDescent="0.25">
      <c r="A10" t="s">
        <v>8</v>
      </c>
      <c r="B10" s="19" t="s">
        <v>16</v>
      </c>
      <c r="C10" s="20">
        <v>1800</v>
      </c>
      <c r="D10" s="20">
        <v>0</v>
      </c>
      <c r="E10" s="20">
        <v>1800</v>
      </c>
      <c r="F10" s="20">
        <v>1440</v>
      </c>
      <c r="G10" s="17"/>
      <c r="H10" s="21">
        <v>0</v>
      </c>
      <c r="I10" s="22"/>
      <c r="J10" s="22"/>
      <c r="K10" s="22"/>
      <c r="L10" s="22"/>
      <c r="M10" s="22"/>
      <c r="N10" s="22"/>
      <c r="O10" s="20">
        <v>1800</v>
      </c>
    </row>
    <row r="11" spans="1:15" x14ac:dyDescent="0.25">
      <c r="A11" t="s">
        <v>8</v>
      </c>
      <c r="B11" s="19" t="s">
        <v>17</v>
      </c>
      <c r="C11" s="20">
        <v>5000</v>
      </c>
      <c r="D11" s="20">
        <v>0</v>
      </c>
      <c r="E11" s="20">
        <v>5000</v>
      </c>
      <c r="F11" s="20">
        <v>6040</v>
      </c>
      <c r="G11" s="17"/>
      <c r="H11" s="21">
        <v>1100</v>
      </c>
      <c r="I11" s="22"/>
      <c r="J11" s="22"/>
      <c r="K11" s="22"/>
      <c r="L11" s="22"/>
      <c r="M11" s="22"/>
      <c r="N11" s="22"/>
      <c r="O11" s="20">
        <v>6100</v>
      </c>
    </row>
    <row r="12" spans="1:15" x14ac:dyDescent="0.25">
      <c r="A12" t="s">
        <v>8</v>
      </c>
      <c r="B12" s="19" t="s">
        <v>18</v>
      </c>
      <c r="C12" s="20">
        <v>17200</v>
      </c>
      <c r="D12" s="20">
        <v>0</v>
      </c>
      <c r="E12" s="20">
        <v>17200</v>
      </c>
      <c r="F12" s="20">
        <v>13850</v>
      </c>
      <c r="G12" s="17"/>
      <c r="H12" s="21">
        <v>0</v>
      </c>
      <c r="I12" s="22"/>
      <c r="J12" s="22"/>
      <c r="K12" s="22"/>
      <c r="L12" s="22"/>
      <c r="M12" s="22"/>
      <c r="N12" s="22"/>
      <c r="O12" s="20">
        <v>17200</v>
      </c>
    </row>
    <row r="13" spans="1:15" x14ac:dyDescent="0.25">
      <c r="A13" t="s">
        <v>8</v>
      </c>
      <c r="B13" s="19" t="s">
        <v>33</v>
      </c>
      <c r="C13" s="20">
        <v>0</v>
      </c>
      <c r="D13" s="20">
        <v>0</v>
      </c>
      <c r="E13" s="20">
        <v>0</v>
      </c>
      <c r="F13" s="20">
        <v>0</v>
      </c>
      <c r="G13" s="17"/>
      <c r="H13" s="21">
        <v>0</v>
      </c>
      <c r="I13" s="22"/>
      <c r="J13" s="22"/>
      <c r="K13" s="22"/>
      <c r="L13" s="22"/>
      <c r="M13" s="22"/>
      <c r="N13" s="22"/>
      <c r="O13" s="20">
        <v>0</v>
      </c>
    </row>
    <row r="14" spans="1:15" x14ac:dyDescent="0.25">
      <c r="A14" t="s">
        <v>8</v>
      </c>
      <c r="B14" s="19" t="s">
        <v>19</v>
      </c>
      <c r="C14" s="20">
        <v>10300</v>
      </c>
      <c r="D14" s="20">
        <v>0</v>
      </c>
      <c r="E14" s="20">
        <v>10300</v>
      </c>
      <c r="F14" s="20">
        <v>8690</v>
      </c>
      <c r="G14" s="17"/>
      <c r="H14" s="21">
        <v>0</v>
      </c>
      <c r="I14" s="22"/>
      <c r="J14" s="22"/>
      <c r="K14" s="22"/>
      <c r="L14" s="22"/>
      <c r="M14" s="22"/>
      <c r="N14" s="22"/>
      <c r="O14" s="20">
        <v>10300</v>
      </c>
    </row>
    <row r="15" spans="1:15" x14ac:dyDescent="0.25">
      <c r="A15" t="s">
        <v>8</v>
      </c>
      <c r="B15" s="19" t="s">
        <v>20</v>
      </c>
      <c r="C15" s="20">
        <v>19600</v>
      </c>
      <c r="D15" s="20">
        <v>0</v>
      </c>
      <c r="E15" s="20">
        <v>19600</v>
      </c>
      <c r="F15" s="20">
        <v>16620</v>
      </c>
      <c r="G15" s="17"/>
      <c r="H15" s="21">
        <v>0</v>
      </c>
      <c r="I15" s="22"/>
      <c r="J15" s="22"/>
      <c r="K15" s="22"/>
      <c r="L15" s="22"/>
      <c r="M15" s="22"/>
      <c r="N15" s="22"/>
      <c r="O15" s="20">
        <v>19600</v>
      </c>
    </row>
    <row r="16" spans="1:15" x14ac:dyDescent="0.25">
      <c r="A16" t="s">
        <v>8</v>
      </c>
      <c r="B16" s="19" t="s">
        <v>21</v>
      </c>
      <c r="C16" s="20">
        <v>1400</v>
      </c>
      <c r="D16" s="20">
        <v>0</v>
      </c>
      <c r="E16" s="20">
        <v>1400</v>
      </c>
      <c r="F16" s="20">
        <v>1160</v>
      </c>
      <c r="G16" s="17"/>
      <c r="H16" s="21">
        <v>0</v>
      </c>
      <c r="I16" s="22"/>
      <c r="J16" s="22"/>
      <c r="K16" s="22"/>
      <c r="L16" s="22"/>
      <c r="M16" s="22"/>
      <c r="N16" s="22"/>
      <c r="O16" s="20">
        <v>1400</v>
      </c>
    </row>
    <row r="17" spans="1:15" x14ac:dyDescent="0.25">
      <c r="A17" t="s">
        <v>8</v>
      </c>
      <c r="B17" s="19" t="s">
        <v>22</v>
      </c>
      <c r="C17" s="20">
        <v>2400</v>
      </c>
      <c r="D17" s="20">
        <v>0</v>
      </c>
      <c r="E17" s="20">
        <v>2400</v>
      </c>
      <c r="F17" s="20">
        <v>2700</v>
      </c>
      <c r="G17" s="17"/>
      <c r="H17" s="21">
        <v>300</v>
      </c>
      <c r="I17" s="22"/>
      <c r="J17" s="22"/>
      <c r="K17" s="22"/>
      <c r="L17" s="22"/>
      <c r="M17" s="22"/>
      <c r="N17" s="22"/>
      <c r="O17" s="20">
        <v>2700</v>
      </c>
    </row>
    <row r="18" spans="1:15" x14ac:dyDescent="0.25">
      <c r="A18" t="s">
        <v>8</v>
      </c>
      <c r="B18" s="19" t="s">
        <v>23</v>
      </c>
      <c r="C18" s="20">
        <v>18100</v>
      </c>
      <c r="D18" s="20">
        <v>0</v>
      </c>
      <c r="E18" s="20">
        <v>18100</v>
      </c>
      <c r="F18" s="20">
        <v>15300</v>
      </c>
      <c r="G18" s="17"/>
      <c r="H18" s="21">
        <v>0</v>
      </c>
      <c r="I18" s="22"/>
      <c r="J18" s="22"/>
      <c r="K18" s="22"/>
      <c r="L18" s="22"/>
      <c r="M18" s="22"/>
      <c r="N18" s="22"/>
      <c r="O18" s="20">
        <v>18100</v>
      </c>
    </row>
    <row r="19" spans="1:15" x14ac:dyDescent="0.25">
      <c r="A19" t="s">
        <v>8</v>
      </c>
      <c r="B19" s="19" t="s">
        <v>24</v>
      </c>
      <c r="C19" s="20">
        <v>3900</v>
      </c>
      <c r="D19" s="20">
        <v>0</v>
      </c>
      <c r="E19" s="20">
        <v>3900</v>
      </c>
      <c r="F19" s="20">
        <v>3140</v>
      </c>
      <c r="G19" s="17"/>
      <c r="H19" s="21">
        <v>0</v>
      </c>
      <c r="I19" s="22"/>
      <c r="J19" s="22"/>
      <c r="K19" s="22"/>
      <c r="L19" s="22"/>
      <c r="M19" s="22"/>
      <c r="N19" s="22"/>
      <c r="O19" s="20">
        <v>3900</v>
      </c>
    </row>
    <row r="20" spans="1:15" x14ac:dyDescent="0.25">
      <c r="A20" t="s">
        <v>8</v>
      </c>
      <c r="B20" s="19" t="s">
        <v>25</v>
      </c>
      <c r="C20" s="20">
        <v>10300</v>
      </c>
      <c r="D20" s="20">
        <v>0</v>
      </c>
      <c r="E20" s="20">
        <v>10300</v>
      </c>
      <c r="F20" s="20">
        <v>8630</v>
      </c>
      <c r="G20" s="17"/>
      <c r="H20" s="21">
        <v>0</v>
      </c>
      <c r="I20" s="22"/>
      <c r="J20" s="22"/>
      <c r="K20" s="22"/>
      <c r="L20" s="22"/>
      <c r="M20" s="22"/>
      <c r="N20" s="22"/>
      <c r="O20" s="20">
        <v>10300</v>
      </c>
    </row>
    <row r="21" spans="1:15" x14ac:dyDescent="0.25">
      <c r="A21" t="s">
        <v>8</v>
      </c>
      <c r="B21" s="19" t="s">
        <v>76</v>
      </c>
      <c r="C21" s="20">
        <v>0</v>
      </c>
      <c r="D21" s="20">
        <v>0</v>
      </c>
      <c r="E21" s="20">
        <v>0</v>
      </c>
      <c r="F21" s="20">
        <v>0</v>
      </c>
      <c r="G21" s="17"/>
      <c r="H21" s="21">
        <v>0</v>
      </c>
      <c r="I21" s="22"/>
      <c r="J21" s="22"/>
      <c r="K21" s="22"/>
      <c r="L21" s="22"/>
      <c r="M21" s="22"/>
      <c r="N21" s="22"/>
      <c r="O21" s="20">
        <v>0</v>
      </c>
    </row>
    <row r="22" spans="1:15" x14ac:dyDescent="0.25">
      <c r="A22" t="s">
        <v>8</v>
      </c>
      <c r="B22" s="23" t="s">
        <v>77</v>
      </c>
      <c r="C22" s="24">
        <v>155600</v>
      </c>
      <c r="D22" s="24">
        <v>0</v>
      </c>
      <c r="E22" s="24">
        <v>155600</v>
      </c>
      <c r="F22" s="24">
        <v>133720</v>
      </c>
      <c r="G22" s="25"/>
      <c r="H22" s="26">
        <v>0</v>
      </c>
      <c r="I22" s="27"/>
      <c r="J22" s="27"/>
      <c r="K22" s="27"/>
      <c r="L22" s="27"/>
      <c r="M22" s="27"/>
      <c r="N22" s="27"/>
      <c r="O22" s="24">
        <v>157600</v>
      </c>
    </row>
    <row r="24" spans="1:15" x14ac:dyDescent="0.25">
      <c r="J24" s="28">
        <v>2.5999999999999999E-2</v>
      </c>
    </row>
    <row r="25" spans="1:15" ht="15.75" thickBot="1" x14ac:dyDescent="0.3">
      <c r="I25" s="29"/>
    </row>
    <row r="26" spans="1:15" ht="90" x14ac:dyDescent="0.25">
      <c r="A26" s="14" t="s">
        <v>68</v>
      </c>
      <c r="B26" s="15" t="s">
        <v>6</v>
      </c>
      <c r="C26" s="16" t="s">
        <v>70</v>
      </c>
      <c r="D26" s="16" t="s">
        <v>71</v>
      </c>
      <c r="E26" s="16" t="s">
        <v>72</v>
      </c>
      <c r="F26" s="16" t="s">
        <v>73</v>
      </c>
      <c r="G26" s="17"/>
      <c r="H26" s="18" t="s">
        <v>78</v>
      </c>
      <c r="I26" s="18" t="s">
        <v>79</v>
      </c>
      <c r="J26" s="18" t="s">
        <v>80</v>
      </c>
      <c r="K26" s="18" t="s">
        <v>81</v>
      </c>
      <c r="L26" s="18" t="s">
        <v>82</v>
      </c>
      <c r="M26" s="18" t="s">
        <v>83</v>
      </c>
      <c r="N26" s="17"/>
      <c r="O26" s="18" t="s">
        <v>84</v>
      </c>
    </row>
    <row r="27" spans="1:15" x14ac:dyDescent="0.25">
      <c r="A27" t="s">
        <v>6</v>
      </c>
      <c r="B27" s="19" t="s">
        <v>2</v>
      </c>
      <c r="C27" s="20">
        <v>1327000</v>
      </c>
      <c r="D27" s="20">
        <v>34000</v>
      </c>
      <c r="E27" s="20">
        <v>1293000</v>
      </c>
      <c r="F27" s="20">
        <v>1161000</v>
      </c>
      <c r="G27" s="17"/>
      <c r="H27" s="20">
        <v>12500</v>
      </c>
      <c r="I27" s="20">
        <v>103.44</v>
      </c>
      <c r="J27" s="30">
        <v>106.12944</v>
      </c>
      <c r="K27" s="31">
        <v>0</v>
      </c>
      <c r="L27" s="30">
        <v>106.12944</v>
      </c>
      <c r="M27" s="30">
        <v>12500</v>
      </c>
      <c r="N27" s="17"/>
      <c r="O27" s="20">
        <v>1327000</v>
      </c>
    </row>
    <row r="28" spans="1:15" x14ac:dyDescent="0.25">
      <c r="A28" t="s">
        <v>6</v>
      </c>
      <c r="B28" s="19" t="s">
        <v>4</v>
      </c>
      <c r="C28" s="20">
        <v>2150000</v>
      </c>
      <c r="D28" s="20">
        <v>59000</v>
      </c>
      <c r="E28" s="20">
        <v>2091000</v>
      </c>
      <c r="F28" s="20">
        <v>1948000</v>
      </c>
      <c r="G28" s="17"/>
      <c r="H28" s="20">
        <v>17200</v>
      </c>
      <c r="I28" s="20">
        <v>121.56976744186046</v>
      </c>
      <c r="J28" s="30">
        <v>124.73058139534884</v>
      </c>
      <c r="K28" s="31">
        <v>0</v>
      </c>
      <c r="L28" s="30">
        <v>124.73058139534884</v>
      </c>
      <c r="M28" s="30">
        <v>17200</v>
      </c>
      <c r="N28" s="17"/>
      <c r="O28" s="20">
        <v>2145000</v>
      </c>
    </row>
    <row r="29" spans="1:15" x14ac:dyDescent="0.25">
      <c r="A29" t="s">
        <v>6</v>
      </c>
      <c r="B29" s="19" t="s">
        <v>32</v>
      </c>
      <c r="C29" s="20">
        <v>0</v>
      </c>
      <c r="D29" s="20">
        <v>0</v>
      </c>
      <c r="E29" s="20">
        <v>0</v>
      </c>
      <c r="F29" s="20">
        <v>0</v>
      </c>
      <c r="G29" s="17"/>
      <c r="H29" s="20">
        <v>0</v>
      </c>
      <c r="I29" s="20">
        <v>0</v>
      </c>
      <c r="J29" s="30">
        <v>0</v>
      </c>
      <c r="K29" s="31">
        <v>0</v>
      </c>
      <c r="L29" s="30">
        <v>0</v>
      </c>
      <c r="M29" s="30">
        <v>0</v>
      </c>
      <c r="N29" s="17"/>
      <c r="O29" s="20">
        <v>0</v>
      </c>
    </row>
    <row r="30" spans="1:15" x14ac:dyDescent="0.25">
      <c r="A30" t="s">
        <v>6</v>
      </c>
      <c r="B30" s="19" t="s">
        <v>11</v>
      </c>
      <c r="C30" s="20">
        <v>351000</v>
      </c>
      <c r="D30" s="20">
        <v>11000</v>
      </c>
      <c r="E30" s="20">
        <v>340000</v>
      </c>
      <c r="F30" s="20">
        <v>313000</v>
      </c>
      <c r="G30" s="17"/>
      <c r="H30" s="20">
        <v>2200</v>
      </c>
      <c r="I30" s="20">
        <v>154.54545454545453</v>
      </c>
      <c r="J30" s="30">
        <v>158.56363636363636</v>
      </c>
      <c r="K30" s="31">
        <v>0</v>
      </c>
      <c r="L30" s="30">
        <v>158.56363636363636</v>
      </c>
      <c r="M30" s="30">
        <v>2200</v>
      </c>
      <c r="N30" s="17"/>
      <c r="O30" s="20">
        <v>349000</v>
      </c>
    </row>
    <row r="31" spans="1:15" x14ac:dyDescent="0.25">
      <c r="A31" t="s">
        <v>6</v>
      </c>
      <c r="B31" s="19" t="s">
        <v>12</v>
      </c>
      <c r="C31" s="20">
        <v>959000</v>
      </c>
      <c r="D31" s="20">
        <v>23000</v>
      </c>
      <c r="E31" s="20">
        <v>936000</v>
      </c>
      <c r="F31" s="20">
        <v>872000</v>
      </c>
      <c r="G31" s="17"/>
      <c r="H31" s="20">
        <v>7300</v>
      </c>
      <c r="I31" s="20">
        <v>128.21917808219177</v>
      </c>
      <c r="J31" s="30">
        <v>131.55287671232875</v>
      </c>
      <c r="K31" s="31">
        <v>0</v>
      </c>
      <c r="L31" s="30">
        <v>131.55287671232875</v>
      </c>
      <c r="M31" s="30">
        <v>7300</v>
      </c>
      <c r="N31" s="17"/>
      <c r="O31" s="20">
        <v>960000</v>
      </c>
    </row>
    <row r="32" spans="1:15" x14ac:dyDescent="0.25">
      <c r="A32" t="s">
        <v>6</v>
      </c>
      <c r="B32" s="19" t="s">
        <v>13</v>
      </c>
      <c r="C32" s="20">
        <v>332000</v>
      </c>
      <c r="D32" s="20">
        <v>5000</v>
      </c>
      <c r="E32" s="20">
        <v>327000</v>
      </c>
      <c r="F32" s="20">
        <v>408000</v>
      </c>
      <c r="G32" s="17"/>
      <c r="H32" s="20">
        <v>3900</v>
      </c>
      <c r="I32" s="20">
        <v>83.84615384615384</v>
      </c>
      <c r="J32" s="30">
        <v>86.026153846153846</v>
      </c>
      <c r="K32" s="31">
        <v>0</v>
      </c>
      <c r="L32" s="30">
        <v>86.026153846153846</v>
      </c>
      <c r="M32" s="30">
        <v>4500</v>
      </c>
      <c r="N32" s="17"/>
      <c r="O32" s="20">
        <v>387000</v>
      </c>
    </row>
    <row r="33" spans="1:15" x14ac:dyDescent="0.25">
      <c r="A33" t="s">
        <v>6</v>
      </c>
      <c r="B33" s="19" t="s">
        <v>14</v>
      </c>
      <c r="C33" s="20">
        <v>844000</v>
      </c>
      <c r="D33" s="20">
        <v>26000</v>
      </c>
      <c r="E33" s="20">
        <v>818000</v>
      </c>
      <c r="F33" s="20">
        <v>760000</v>
      </c>
      <c r="G33" s="17"/>
      <c r="H33" s="20">
        <v>6100</v>
      </c>
      <c r="I33" s="20">
        <v>134.09836065573771</v>
      </c>
      <c r="J33" s="30">
        <v>137.5849180327869</v>
      </c>
      <c r="K33" s="31">
        <v>0</v>
      </c>
      <c r="L33" s="30">
        <v>137.5849180327869</v>
      </c>
      <c r="M33" s="30">
        <v>6100</v>
      </c>
      <c r="N33" s="17"/>
      <c r="O33" s="20">
        <v>839000</v>
      </c>
    </row>
    <row r="34" spans="1:15" x14ac:dyDescent="0.25">
      <c r="A34" t="s">
        <v>6</v>
      </c>
      <c r="B34" s="19" t="s">
        <v>15</v>
      </c>
      <c r="C34" s="20">
        <v>1790000</v>
      </c>
      <c r="D34" s="20">
        <v>36000</v>
      </c>
      <c r="E34" s="20">
        <v>1754000</v>
      </c>
      <c r="F34" s="20">
        <v>1573000</v>
      </c>
      <c r="G34" s="17"/>
      <c r="H34" s="20">
        <v>16400</v>
      </c>
      <c r="I34" s="20">
        <v>106.95121951219512</v>
      </c>
      <c r="J34" s="30">
        <v>109.7319512195122</v>
      </c>
      <c r="K34" s="31">
        <v>0</v>
      </c>
      <c r="L34" s="30">
        <v>109.7319512195122</v>
      </c>
      <c r="M34" s="30">
        <v>16400</v>
      </c>
      <c r="N34" s="17"/>
      <c r="O34" s="20">
        <v>1800000</v>
      </c>
    </row>
    <row r="35" spans="1:15" x14ac:dyDescent="0.25">
      <c r="A35" t="s">
        <v>6</v>
      </c>
      <c r="B35" s="19" t="s">
        <v>16</v>
      </c>
      <c r="C35" s="20">
        <v>226000</v>
      </c>
      <c r="D35" s="20">
        <v>5000</v>
      </c>
      <c r="E35" s="20">
        <v>221000</v>
      </c>
      <c r="F35" s="20">
        <v>194000</v>
      </c>
      <c r="G35" s="17"/>
      <c r="H35" s="20">
        <v>1800</v>
      </c>
      <c r="I35" s="20">
        <v>122.77777777777777</v>
      </c>
      <c r="J35" s="30">
        <v>125.97</v>
      </c>
      <c r="K35" s="31">
        <v>0</v>
      </c>
      <c r="L35" s="30">
        <v>125.97</v>
      </c>
      <c r="M35" s="30">
        <v>1800</v>
      </c>
      <c r="N35" s="17"/>
      <c r="O35" s="20">
        <v>227000</v>
      </c>
    </row>
    <row r="36" spans="1:15" x14ac:dyDescent="0.25">
      <c r="A36" t="s">
        <v>6</v>
      </c>
      <c r="B36" s="19" t="s">
        <v>17</v>
      </c>
      <c r="C36" s="20">
        <v>659000</v>
      </c>
      <c r="D36" s="20">
        <v>15000</v>
      </c>
      <c r="E36" s="20">
        <v>644000</v>
      </c>
      <c r="F36" s="20">
        <v>859000</v>
      </c>
      <c r="G36" s="17"/>
      <c r="H36" s="20">
        <v>5000</v>
      </c>
      <c r="I36" s="20">
        <v>128.80000000000001</v>
      </c>
      <c r="J36" s="30">
        <v>132.14880000000002</v>
      </c>
      <c r="K36" s="31">
        <v>0</v>
      </c>
      <c r="L36" s="30">
        <v>132.14880000000002</v>
      </c>
      <c r="M36" s="30">
        <v>6100</v>
      </c>
      <c r="N36" s="17"/>
      <c r="O36" s="20">
        <v>806000</v>
      </c>
    </row>
    <row r="37" spans="1:15" x14ac:dyDescent="0.25">
      <c r="A37" t="s">
        <v>6</v>
      </c>
      <c r="B37" s="19" t="s">
        <v>18</v>
      </c>
      <c r="C37" s="20">
        <v>2464000</v>
      </c>
      <c r="D37" s="20">
        <v>76000</v>
      </c>
      <c r="E37" s="20">
        <v>2388000</v>
      </c>
      <c r="F37" s="20">
        <v>2066000</v>
      </c>
      <c r="G37" s="17"/>
      <c r="H37" s="20">
        <v>17200</v>
      </c>
      <c r="I37" s="20">
        <v>138.83720930232559</v>
      </c>
      <c r="J37" s="30">
        <v>142.44697674418606</v>
      </c>
      <c r="K37" s="31">
        <v>0</v>
      </c>
      <c r="L37" s="30">
        <v>142.44697674418606</v>
      </c>
      <c r="M37" s="30">
        <v>17200</v>
      </c>
      <c r="N37" s="17"/>
      <c r="O37" s="20">
        <v>2450000</v>
      </c>
    </row>
    <row r="38" spans="1:15" x14ac:dyDescent="0.25">
      <c r="A38" t="s">
        <v>6</v>
      </c>
      <c r="B38" s="19" t="s">
        <v>33</v>
      </c>
      <c r="C38" s="20">
        <v>0</v>
      </c>
      <c r="D38" s="20">
        <v>0</v>
      </c>
      <c r="E38" s="20">
        <v>0</v>
      </c>
      <c r="F38" s="20">
        <v>0</v>
      </c>
      <c r="G38" s="17"/>
      <c r="H38" s="20">
        <v>0</v>
      </c>
      <c r="I38" s="20">
        <v>0</v>
      </c>
      <c r="J38" s="30">
        <v>0</v>
      </c>
      <c r="K38" s="31">
        <v>0</v>
      </c>
      <c r="L38" s="30">
        <v>0</v>
      </c>
      <c r="M38" s="30">
        <v>0</v>
      </c>
      <c r="N38" s="17"/>
      <c r="O38" s="20">
        <v>0</v>
      </c>
    </row>
    <row r="39" spans="1:15" x14ac:dyDescent="0.25">
      <c r="A39" t="s">
        <v>6</v>
      </c>
      <c r="B39" s="19" t="s">
        <v>19</v>
      </c>
      <c r="C39" s="20">
        <v>1275000</v>
      </c>
      <c r="D39" s="20">
        <v>23000</v>
      </c>
      <c r="E39" s="20">
        <v>1252000</v>
      </c>
      <c r="F39" s="20">
        <v>1154000</v>
      </c>
      <c r="G39" s="17"/>
      <c r="H39" s="20">
        <v>10300</v>
      </c>
      <c r="I39" s="20">
        <v>121.55339805825243</v>
      </c>
      <c r="J39" s="30">
        <v>124.71378640776699</v>
      </c>
      <c r="K39" s="31">
        <v>0</v>
      </c>
      <c r="L39" s="30">
        <v>124.71378640776699</v>
      </c>
      <c r="M39" s="30">
        <v>10300</v>
      </c>
      <c r="N39" s="17"/>
      <c r="O39" s="20">
        <v>1285000</v>
      </c>
    </row>
    <row r="40" spans="1:15" x14ac:dyDescent="0.25">
      <c r="A40" t="s">
        <v>6</v>
      </c>
      <c r="B40" s="19" t="s">
        <v>20</v>
      </c>
      <c r="C40" s="20">
        <v>2269000</v>
      </c>
      <c r="D40" s="20">
        <v>61000</v>
      </c>
      <c r="E40" s="20">
        <v>2208000</v>
      </c>
      <c r="F40" s="20">
        <v>2034000</v>
      </c>
      <c r="G40" s="17"/>
      <c r="H40" s="20">
        <v>19600</v>
      </c>
      <c r="I40" s="20">
        <v>112.65306122448979</v>
      </c>
      <c r="J40" s="30">
        <v>115.58204081632653</v>
      </c>
      <c r="K40" s="31">
        <v>0</v>
      </c>
      <c r="L40" s="30">
        <v>115.58204081632653</v>
      </c>
      <c r="M40" s="30">
        <v>19600</v>
      </c>
      <c r="N40" s="17"/>
      <c r="O40" s="20">
        <v>2265000</v>
      </c>
    </row>
    <row r="41" spans="1:15" x14ac:dyDescent="0.25">
      <c r="A41" t="s">
        <v>6</v>
      </c>
      <c r="B41" s="19" t="s">
        <v>21</v>
      </c>
      <c r="C41" s="20">
        <v>171000</v>
      </c>
      <c r="D41" s="20">
        <v>3000</v>
      </c>
      <c r="E41" s="20">
        <v>168000</v>
      </c>
      <c r="F41" s="20">
        <v>153000</v>
      </c>
      <c r="G41" s="17"/>
      <c r="H41" s="20">
        <v>1400</v>
      </c>
      <c r="I41" s="20">
        <v>120</v>
      </c>
      <c r="J41" s="30">
        <v>123.12</v>
      </c>
      <c r="K41" s="31">
        <v>0</v>
      </c>
      <c r="L41" s="30">
        <v>123.12</v>
      </c>
      <c r="M41" s="30">
        <v>1400</v>
      </c>
      <c r="N41" s="17"/>
      <c r="O41" s="20">
        <v>172000</v>
      </c>
    </row>
    <row r="42" spans="1:15" x14ac:dyDescent="0.25">
      <c r="A42" t="s">
        <v>6</v>
      </c>
      <c r="B42" s="19" t="s">
        <v>22</v>
      </c>
      <c r="C42" s="20">
        <v>228000</v>
      </c>
      <c r="D42" s="20">
        <v>5000</v>
      </c>
      <c r="E42" s="20">
        <v>223000</v>
      </c>
      <c r="F42" s="20">
        <v>285000</v>
      </c>
      <c r="G42" s="17"/>
      <c r="H42" s="20">
        <v>2400</v>
      </c>
      <c r="I42" s="20">
        <v>92.916666666666671</v>
      </c>
      <c r="J42" s="30">
        <v>95.33250000000001</v>
      </c>
      <c r="K42" s="31">
        <v>0</v>
      </c>
      <c r="L42" s="30">
        <v>95.33250000000001</v>
      </c>
      <c r="M42" s="30">
        <v>2700</v>
      </c>
      <c r="N42" s="17"/>
      <c r="O42" s="20">
        <v>257000</v>
      </c>
    </row>
    <row r="43" spans="1:15" x14ac:dyDescent="0.25">
      <c r="A43" t="s">
        <v>6</v>
      </c>
      <c r="B43" s="19" t="s">
        <v>23</v>
      </c>
      <c r="C43" s="20">
        <v>2447000</v>
      </c>
      <c r="D43" s="20">
        <v>70000</v>
      </c>
      <c r="E43" s="20">
        <v>2377000</v>
      </c>
      <c r="F43" s="20">
        <v>2197000</v>
      </c>
      <c r="G43" s="17"/>
      <c r="H43" s="20">
        <v>18100</v>
      </c>
      <c r="I43" s="20">
        <v>131.32596685082873</v>
      </c>
      <c r="J43" s="30">
        <v>134.74044198895029</v>
      </c>
      <c r="K43" s="31">
        <v>0</v>
      </c>
      <c r="L43" s="30">
        <v>134.74044198895029</v>
      </c>
      <c r="M43" s="30">
        <v>18100</v>
      </c>
      <c r="N43" s="17"/>
      <c r="O43" s="20">
        <v>2439000</v>
      </c>
    </row>
    <row r="44" spans="1:15" x14ac:dyDescent="0.25">
      <c r="A44" t="s">
        <v>6</v>
      </c>
      <c r="B44" s="19" t="s">
        <v>24</v>
      </c>
      <c r="C44" s="20">
        <v>455000</v>
      </c>
      <c r="D44" s="20">
        <v>5000</v>
      </c>
      <c r="E44" s="20">
        <v>450000</v>
      </c>
      <c r="F44" s="20">
        <v>405000</v>
      </c>
      <c r="G44" s="17"/>
      <c r="H44" s="20">
        <v>3900</v>
      </c>
      <c r="I44" s="20">
        <v>115.38461538461539</v>
      </c>
      <c r="J44" s="30">
        <v>118.38461538461539</v>
      </c>
      <c r="K44" s="31">
        <v>0</v>
      </c>
      <c r="L44" s="30">
        <v>118.38461538461539</v>
      </c>
      <c r="M44" s="30">
        <v>3900</v>
      </c>
      <c r="N44" s="17"/>
      <c r="O44" s="20">
        <v>462000</v>
      </c>
    </row>
    <row r="45" spans="1:15" x14ac:dyDescent="0.25">
      <c r="A45" t="s">
        <v>6</v>
      </c>
      <c r="B45" s="19" t="s">
        <v>25</v>
      </c>
      <c r="C45" s="20">
        <v>1035000</v>
      </c>
      <c r="D45" s="20">
        <v>31000</v>
      </c>
      <c r="E45" s="20">
        <v>1004000</v>
      </c>
      <c r="F45" s="20">
        <v>907000</v>
      </c>
      <c r="G45" s="17"/>
      <c r="H45" s="20">
        <v>10300</v>
      </c>
      <c r="I45" s="20">
        <v>97.475728155339809</v>
      </c>
      <c r="J45" s="30">
        <v>100.01009708737864</v>
      </c>
      <c r="K45" s="31">
        <v>0</v>
      </c>
      <c r="L45" s="30">
        <v>100.01009708737864</v>
      </c>
      <c r="M45" s="30">
        <v>10300</v>
      </c>
      <c r="N45" s="17"/>
      <c r="O45" s="20">
        <v>1030000</v>
      </c>
    </row>
    <row r="46" spans="1:15" x14ac:dyDescent="0.25">
      <c r="A46" t="s">
        <v>6</v>
      </c>
      <c r="B46" s="19" t="s">
        <v>76</v>
      </c>
      <c r="C46" s="20">
        <v>0</v>
      </c>
      <c r="D46" s="20">
        <v>0</v>
      </c>
      <c r="E46" s="20">
        <v>0</v>
      </c>
      <c r="F46" s="20">
        <v>0</v>
      </c>
      <c r="G46" s="17"/>
      <c r="H46" s="20">
        <v>0</v>
      </c>
      <c r="I46" s="20">
        <v>0</v>
      </c>
      <c r="J46" s="30">
        <v>0</v>
      </c>
      <c r="K46" s="31">
        <v>0</v>
      </c>
      <c r="L46" s="30">
        <v>0</v>
      </c>
      <c r="M46" s="30">
        <v>0</v>
      </c>
      <c r="N46" s="17"/>
      <c r="O46" s="20">
        <v>0</v>
      </c>
    </row>
    <row r="47" spans="1:15" x14ac:dyDescent="0.25">
      <c r="A47" t="s">
        <v>6</v>
      </c>
      <c r="B47" s="23" t="s">
        <v>77</v>
      </c>
      <c r="C47" s="24">
        <v>18982000</v>
      </c>
      <c r="D47" s="24">
        <v>488000</v>
      </c>
      <c r="E47" s="24">
        <v>18494000</v>
      </c>
      <c r="F47" s="24">
        <v>17289000</v>
      </c>
      <c r="G47" s="17"/>
      <c r="H47" s="24">
        <v>155600</v>
      </c>
      <c r="I47" s="24">
        <v>118.8560411311054</v>
      </c>
      <c r="J47" s="24">
        <v>121.94629820051415</v>
      </c>
      <c r="K47" s="24">
        <v>0</v>
      </c>
      <c r="L47" s="24">
        <v>121.94629820051415</v>
      </c>
      <c r="M47" s="24">
        <v>157600</v>
      </c>
      <c r="N47" s="24"/>
      <c r="O47" s="24">
        <v>19200000</v>
      </c>
    </row>
    <row r="49" spans="1:15" ht="15.75" thickBot="1" x14ac:dyDescent="0.3"/>
    <row r="50" spans="1:15" ht="90" x14ac:dyDescent="0.25">
      <c r="A50" s="14" t="s">
        <v>68</v>
      </c>
      <c r="B50" s="15" t="s">
        <v>7</v>
      </c>
      <c r="C50" s="16" t="s">
        <v>70</v>
      </c>
      <c r="D50" s="16" t="s">
        <v>71</v>
      </c>
      <c r="E50" s="16" t="s">
        <v>72</v>
      </c>
      <c r="F50" s="16" t="s">
        <v>73</v>
      </c>
      <c r="G50" s="17"/>
      <c r="H50" s="18" t="s">
        <v>78</v>
      </c>
      <c r="I50" s="18" t="s">
        <v>85</v>
      </c>
      <c r="J50" s="18" t="s">
        <v>86</v>
      </c>
      <c r="K50" s="18" t="s">
        <v>81</v>
      </c>
      <c r="L50" s="18" t="s">
        <v>87</v>
      </c>
      <c r="M50" s="18" t="s">
        <v>83</v>
      </c>
      <c r="N50" s="17"/>
      <c r="O50" s="18" t="s">
        <v>88</v>
      </c>
    </row>
    <row r="51" spans="1:15" x14ac:dyDescent="0.25">
      <c r="A51" t="s">
        <v>7</v>
      </c>
      <c r="B51" s="19" t="s">
        <v>2</v>
      </c>
      <c r="C51" s="20">
        <v>615000</v>
      </c>
      <c r="D51" s="20">
        <v>0</v>
      </c>
      <c r="E51" s="20">
        <v>615000</v>
      </c>
      <c r="F51" s="20">
        <v>585000</v>
      </c>
      <c r="G51" s="17"/>
      <c r="H51" s="20">
        <v>12500</v>
      </c>
      <c r="I51" s="20">
        <v>49.2</v>
      </c>
      <c r="J51" s="30">
        <v>50.479200000000006</v>
      </c>
      <c r="K51" s="31">
        <v>0</v>
      </c>
      <c r="L51" s="30">
        <v>50.479200000000006</v>
      </c>
      <c r="M51" s="30">
        <v>12500</v>
      </c>
      <c r="N51" s="17"/>
      <c r="O51" s="20">
        <v>631000</v>
      </c>
    </row>
    <row r="52" spans="1:15" x14ac:dyDescent="0.25">
      <c r="A52" t="s">
        <v>7</v>
      </c>
      <c r="B52" s="19" t="s">
        <v>4</v>
      </c>
      <c r="C52" s="20">
        <v>914000</v>
      </c>
      <c r="D52" s="20">
        <v>0</v>
      </c>
      <c r="E52" s="20">
        <v>914000</v>
      </c>
      <c r="F52" s="20">
        <v>796000</v>
      </c>
      <c r="G52" s="17"/>
      <c r="H52" s="20">
        <v>17200</v>
      </c>
      <c r="I52" s="20">
        <v>53.139534883720927</v>
      </c>
      <c r="J52" s="30">
        <v>54.521162790697673</v>
      </c>
      <c r="K52" s="31">
        <v>0</v>
      </c>
      <c r="L52" s="30">
        <v>54.521162790697673</v>
      </c>
      <c r="M52" s="30">
        <v>17200</v>
      </c>
      <c r="N52" s="17"/>
      <c r="O52" s="20">
        <v>938000</v>
      </c>
    </row>
    <row r="53" spans="1:15" x14ac:dyDescent="0.25">
      <c r="A53" t="s">
        <v>7</v>
      </c>
      <c r="B53" s="19" t="s">
        <v>32</v>
      </c>
      <c r="C53" s="20">
        <v>0</v>
      </c>
      <c r="D53" s="20">
        <v>0</v>
      </c>
      <c r="E53" s="20">
        <v>0</v>
      </c>
      <c r="F53" s="20">
        <v>0</v>
      </c>
      <c r="G53" s="17"/>
      <c r="H53" s="20">
        <v>0</v>
      </c>
      <c r="I53" s="20">
        <v>0</v>
      </c>
      <c r="J53" s="30">
        <v>0</v>
      </c>
      <c r="K53" s="31">
        <v>0</v>
      </c>
      <c r="L53" s="30">
        <v>0</v>
      </c>
      <c r="M53" s="30">
        <v>0</v>
      </c>
      <c r="N53" s="17"/>
      <c r="O53" s="20">
        <v>0</v>
      </c>
    </row>
    <row r="54" spans="1:15" x14ac:dyDescent="0.25">
      <c r="A54" t="s">
        <v>7</v>
      </c>
      <c r="B54" s="19" t="s">
        <v>11</v>
      </c>
      <c r="C54" s="20">
        <v>121000</v>
      </c>
      <c r="D54" s="20">
        <v>0</v>
      </c>
      <c r="E54" s="20">
        <v>121000</v>
      </c>
      <c r="F54" s="20">
        <v>102000</v>
      </c>
      <c r="G54" s="17"/>
      <c r="H54" s="20">
        <v>2200</v>
      </c>
      <c r="I54" s="20">
        <v>55</v>
      </c>
      <c r="J54" s="30">
        <v>56.43</v>
      </c>
      <c r="K54" s="31">
        <v>0</v>
      </c>
      <c r="L54" s="30">
        <v>56.43</v>
      </c>
      <c r="M54" s="30">
        <v>2200</v>
      </c>
      <c r="N54" s="17"/>
      <c r="O54" s="20">
        <v>124000</v>
      </c>
    </row>
    <row r="55" spans="1:15" x14ac:dyDescent="0.25">
      <c r="A55" t="s">
        <v>7</v>
      </c>
      <c r="B55" s="19" t="s">
        <v>12</v>
      </c>
      <c r="C55" s="20">
        <v>485000</v>
      </c>
      <c r="D55" s="20">
        <v>0</v>
      </c>
      <c r="E55" s="20">
        <v>485000</v>
      </c>
      <c r="F55" s="20">
        <v>395000</v>
      </c>
      <c r="G55" s="17"/>
      <c r="H55" s="20">
        <v>7300</v>
      </c>
      <c r="I55" s="20">
        <v>66.438356164383563</v>
      </c>
      <c r="J55" s="30">
        <v>68.165753424657538</v>
      </c>
      <c r="K55" s="31">
        <v>0</v>
      </c>
      <c r="L55" s="30">
        <v>68.165753424657538</v>
      </c>
      <c r="M55" s="30">
        <v>7300</v>
      </c>
      <c r="N55" s="17"/>
      <c r="O55" s="20">
        <v>498000</v>
      </c>
    </row>
    <row r="56" spans="1:15" x14ac:dyDescent="0.25">
      <c r="A56" t="s">
        <v>7</v>
      </c>
      <c r="B56" s="19" t="s">
        <v>13</v>
      </c>
      <c r="C56" s="20">
        <v>220000</v>
      </c>
      <c r="D56" s="20">
        <v>0</v>
      </c>
      <c r="E56" s="20">
        <v>220000</v>
      </c>
      <c r="F56" s="20">
        <v>156000</v>
      </c>
      <c r="G56" s="17"/>
      <c r="H56" s="20">
        <v>3900</v>
      </c>
      <c r="I56" s="20">
        <v>56.410256410256409</v>
      </c>
      <c r="J56" s="30">
        <v>57.876923076923077</v>
      </c>
      <c r="K56" s="31">
        <v>0</v>
      </c>
      <c r="L56" s="30">
        <v>57.876923076923077</v>
      </c>
      <c r="M56" s="30">
        <v>4500</v>
      </c>
      <c r="N56" s="17"/>
      <c r="O56" s="20">
        <v>260000</v>
      </c>
    </row>
    <row r="57" spans="1:15" x14ac:dyDescent="0.25">
      <c r="A57" t="s">
        <v>7</v>
      </c>
      <c r="B57" s="19" t="s">
        <v>14</v>
      </c>
      <c r="C57" s="20">
        <v>304000</v>
      </c>
      <c r="D57" s="20">
        <v>0</v>
      </c>
      <c r="E57" s="20">
        <v>304000</v>
      </c>
      <c r="F57" s="20">
        <v>297000</v>
      </c>
      <c r="G57" s="17"/>
      <c r="H57" s="20">
        <v>6100</v>
      </c>
      <c r="I57" s="20">
        <v>49.83606557377049</v>
      </c>
      <c r="J57" s="30">
        <v>51.131803278688523</v>
      </c>
      <c r="K57" s="31">
        <v>0</v>
      </c>
      <c r="L57" s="30">
        <v>51.131803278688523</v>
      </c>
      <c r="M57" s="30">
        <v>6100</v>
      </c>
      <c r="N57" s="17"/>
      <c r="O57" s="20">
        <v>312000</v>
      </c>
    </row>
    <row r="58" spans="1:15" x14ac:dyDescent="0.25">
      <c r="A58" t="s">
        <v>7</v>
      </c>
      <c r="B58" s="19" t="s">
        <v>15</v>
      </c>
      <c r="C58" s="20">
        <v>1036000</v>
      </c>
      <c r="D58" s="20">
        <v>0</v>
      </c>
      <c r="E58" s="20">
        <v>1036000</v>
      </c>
      <c r="F58" s="20">
        <v>969000</v>
      </c>
      <c r="G58" s="17"/>
      <c r="H58" s="20">
        <v>16400</v>
      </c>
      <c r="I58" s="20">
        <v>63.170731707317074</v>
      </c>
      <c r="J58" s="30">
        <v>64.813170731707316</v>
      </c>
      <c r="K58" s="31">
        <v>0</v>
      </c>
      <c r="L58" s="30">
        <v>64.813170731707316</v>
      </c>
      <c r="M58" s="30">
        <v>16400</v>
      </c>
      <c r="N58" s="17"/>
      <c r="O58" s="20">
        <v>1063000</v>
      </c>
    </row>
    <row r="59" spans="1:15" x14ac:dyDescent="0.25">
      <c r="A59" t="s">
        <v>7</v>
      </c>
      <c r="B59" s="19" t="s">
        <v>16</v>
      </c>
      <c r="C59" s="20">
        <v>117000</v>
      </c>
      <c r="D59" s="20">
        <v>0</v>
      </c>
      <c r="E59" s="20">
        <v>117000</v>
      </c>
      <c r="F59" s="20">
        <v>122000</v>
      </c>
      <c r="G59" s="17"/>
      <c r="H59" s="20">
        <v>1800</v>
      </c>
      <c r="I59" s="20">
        <v>65</v>
      </c>
      <c r="J59" s="30">
        <v>66.69</v>
      </c>
      <c r="K59" s="31">
        <v>0</v>
      </c>
      <c r="L59" s="30">
        <v>66.69</v>
      </c>
      <c r="M59" s="30">
        <v>1800</v>
      </c>
      <c r="N59" s="17"/>
      <c r="O59" s="20">
        <v>120000</v>
      </c>
    </row>
    <row r="60" spans="1:15" x14ac:dyDescent="0.25">
      <c r="A60" t="s">
        <v>7</v>
      </c>
      <c r="B60" s="19" t="s">
        <v>17</v>
      </c>
      <c r="C60" s="20">
        <v>245000</v>
      </c>
      <c r="D60" s="20">
        <v>0</v>
      </c>
      <c r="E60" s="20">
        <v>245000</v>
      </c>
      <c r="F60" s="20">
        <v>173000</v>
      </c>
      <c r="G60" s="17"/>
      <c r="H60" s="20">
        <v>5000</v>
      </c>
      <c r="I60" s="20">
        <v>49</v>
      </c>
      <c r="J60" s="30">
        <v>50.274000000000001</v>
      </c>
      <c r="K60" s="31">
        <v>0</v>
      </c>
      <c r="L60" s="30">
        <v>50.274000000000001</v>
      </c>
      <c r="M60" s="30">
        <v>6100</v>
      </c>
      <c r="N60" s="17"/>
      <c r="O60" s="20">
        <v>307000</v>
      </c>
    </row>
    <row r="61" spans="1:15" x14ac:dyDescent="0.25">
      <c r="A61" t="s">
        <v>7</v>
      </c>
      <c r="B61" s="19" t="s">
        <v>18</v>
      </c>
      <c r="C61" s="20">
        <v>865000</v>
      </c>
      <c r="D61" s="20">
        <v>0</v>
      </c>
      <c r="E61" s="20">
        <v>865000</v>
      </c>
      <c r="F61" s="20">
        <v>887000</v>
      </c>
      <c r="G61" s="17"/>
      <c r="H61" s="20">
        <v>17200</v>
      </c>
      <c r="I61" s="20">
        <v>50.290697674418603</v>
      </c>
      <c r="J61" s="30">
        <v>51.598255813953486</v>
      </c>
      <c r="K61" s="31">
        <v>0</v>
      </c>
      <c r="L61" s="30">
        <v>51.598255813953486</v>
      </c>
      <c r="M61" s="30">
        <v>17200</v>
      </c>
      <c r="N61" s="17"/>
      <c r="O61" s="20">
        <v>887000</v>
      </c>
    </row>
    <row r="62" spans="1:15" x14ac:dyDescent="0.25">
      <c r="A62" t="s">
        <v>7</v>
      </c>
      <c r="B62" s="19" t="s">
        <v>33</v>
      </c>
      <c r="C62" s="20">
        <v>0</v>
      </c>
      <c r="D62" s="20">
        <v>0</v>
      </c>
      <c r="E62" s="20">
        <v>0</v>
      </c>
      <c r="F62" s="20">
        <v>0</v>
      </c>
      <c r="G62" s="17"/>
      <c r="H62" s="20">
        <v>0</v>
      </c>
      <c r="I62" s="20">
        <v>0</v>
      </c>
      <c r="J62" s="30">
        <v>0</v>
      </c>
      <c r="K62" s="31">
        <v>0</v>
      </c>
      <c r="L62" s="30">
        <v>0</v>
      </c>
      <c r="M62" s="30">
        <v>0</v>
      </c>
      <c r="N62" s="17"/>
      <c r="O62" s="20">
        <v>0</v>
      </c>
    </row>
    <row r="63" spans="1:15" x14ac:dyDescent="0.25">
      <c r="A63" t="s">
        <v>7</v>
      </c>
      <c r="B63" s="19" t="s">
        <v>19</v>
      </c>
      <c r="C63" s="20">
        <v>796000</v>
      </c>
      <c r="D63" s="20">
        <v>0</v>
      </c>
      <c r="E63" s="20">
        <v>796000</v>
      </c>
      <c r="F63" s="20">
        <v>620000</v>
      </c>
      <c r="G63" s="17"/>
      <c r="H63" s="20">
        <v>10300</v>
      </c>
      <c r="I63" s="20">
        <v>77.28155339805825</v>
      </c>
      <c r="J63" s="30">
        <v>79.290873786407772</v>
      </c>
      <c r="K63" s="31">
        <v>0</v>
      </c>
      <c r="L63" s="30">
        <v>79.290873786407772</v>
      </c>
      <c r="M63" s="30">
        <v>10300</v>
      </c>
      <c r="N63" s="17"/>
      <c r="O63" s="20">
        <v>817000</v>
      </c>
    </row>
    <row r="64" spans="1:15" x14ac:dyDescent="0.25">
      <c r="A64" t="s">
        <v>7</v>
      </c>
      <c r="B64" s="19" t="s">
        <v>20</v>
      </c>
      <c r="C64" s="20">
        <v>977000</v>
      </c>
      <c r="D64" s="20">
        <v>0</v>
      </c>
      <c r="E64" s="20">
        <v>977000</v>
      </c>
      <c r="F64" s="20">
        <v>796000</v>
      </c>
      <c r="G64" s="17"/>
      <c r="H64" s="20">
        <v>19600</v>
      </c>
      <c r="I64" s="20">
        <v>49.846938775510203</v>
      </c>
      <c r="J64" s="30">
        <v>51.142959183673469</v>
      </c>
      <c r="K64" s="31">
        <v>0</v>
      </c>
      <c r="L64" s="30">
        <v>51.142959183673469</v>
      </c>
      <c r="M64" s="30">
        <v>19600</v>
      </c>
      <c r="N64" s="17"/>
      <c r="O64" s="20">
        <v>1002000</v>
      </c>
    </row>
    <row r="65" spans="1:15" x14ac:dyDescent="0.25">
      <c r="A65" t="s">
        <v>7</v>
      </c>
      <c r="B65" s="19" t="s">
        <v>21</v>
      </c>
      <c r="C65" s="20">
        <v>100000</v>
      </c>
      <c r="D65" s="20">
        <v>0</v>
      </c>
      <c r="E65" s="20">
        <v>100000</v>
      </c>
      <c r="F65" s="20">
        <v>82000</v>
      </c>
      <c r="G65" s="17"/>
      <c r="H65" s="20">
        <v>1400</v>
      </c>
      <c r="I65" s="20">
        <v>71.428571428571431</v>
      </c>
      <c r="J65" s="30">
        <v>73.285714285714292</v>
      </c>
      <c r="K65" s="31">
        <v>0</v>
      </c>
      <c r="L65" s="30">
        <v>73.285714285714292</v>
      </c>
      <c r="M65" s="30">
        <v>1400</v>
      </c>
      <c r="N65" s="17"/>
      <c r="O65" s="20">
        <v>103000</v>
      </c>
    </row>
    <row r="66" spans="1:15" x14ac:dyDescent="0.25">
      <c r="A66" t="s">
        <v>7</v>
      </c>
      <c r="B66" s="19" t="s">
        <v>22</v>
      </c>
      <c r="C66" s="20">
        <v>116000</v>
      </c>
      <c r="D66" s="20">
        <v>0</v>
      </c>
      <c r="E66" s="20">
        <v>116000</v>
      </c>
      <c r="F66" s="20">
        <v>82000</v>
      </c>
      <c r="G66" s="17"/>
      <c r="H66" s="20">
        <v>2400</v>
      </c>
      <c r="I66" s="20">
        <v>48.333333333333336</v>
      </c>
      <c r="J66" s="30">
        <v>49.59</v>
      </c>
      <c r="K66" s="31">
        <v>0</v>
      </c>
      <c r="L66" s="30">
        <v>49.59</v>
      </c>
      <c r="M66" s="30">
        <v>2700</v>
      </c>
      <c r="N66" s="17"/>
      <c r="O66" s="20">
        <v>134000</v>
      </c>
    </row>
    <row r="67" spans="1:15" x14ac:dyDescent="0.25">
      <c r="A67" t="s">
        <v>7</v>
      </c>
      <c r="B67" s="19" t="s">
        <v>23</v>
      </c>
      <c r="C67" s="20">
        <v>981000</v>
      </c>
      <c r="D67" s="20">
        <v>0</v>
      </c>
      <c r="E67" s="20">
        <v>981000</v>
      </c>
      <c r="F67" s="20">
        <v>771000</v>
      </c>
      <c r="G67" s="17"/>
      <c r="H67" s="20">
        <v>18100</v>
      </c>
      <c r="I67" s="20">
        <v>54.19889502762431</v>
      </c>
      <c r="J67" s="30">
        <v>55.608066298342543</v>
      </c>
      <c r="K67" s="31">
        <v>0</v>
      </c>
      <c r="L67" s="30">
        <v>55.608066298342543</v>
      </c>
      <c r="M67" s="30">
        <v>18100</v>
      </c>
      <c r="N67" s="17"/>
      <c r="O67" s="20">
        <v>1007000</v>
      </c>
    </row>
    <row r="68" spans="1:15" x14ac:dyDescent="0.25">
      <c r="A68" t="s">
        <v>7</v>
      </c>
      <c r="B68" s="19" t="s">
        <v>24</v>
      </c>
      <c r="C68" s="20">
        <v>346000</v>
      </c>
      <c r="D68" s="20">
        <v>0</v>
      </c>
      <c r="E68" s="20">
        <v>346000</v>
      </c>
      <c r="F68" s="20">
        <v>399000</v>
      </c>
      <c r="G68" s="17"/>
      <c r="H68" s="20">
        <v>3900</v>
      </c>
      <c r="I68" s="20">
        <v>88.717948717948715</v>
      </c>
      <c r="J68" s="30">
        <v>91.024615384615387</v>
      </c>
      <c r="K68" s="31">
        <v>0</v>
      </c>
      <c r="L68" s="30">
        <v>91.024615384615387</v>
      </c>
      <c r="M68" s="30">
        <v>3900</v>
      </c>
      <c r="N68" s="17"/>
      <c r="O68" s="20">
        <v>355000</v>
      </c>
    </row>
    <row r="69" spans="1:15" x14ac:dyDescent="0.25">
      <c r="A69" t="s">
        <v>7</v>
      </c>
      <c r="B69" s="19" t="s">
        <v>25</v>
      </c>
      <c r="C69" s="20">
        <v>394000</v>
      </c>
      <c r="D69" s="20">
        <v>0</v>
      </c>
      <c r="E69" s="20">
        <v>394000</v>
      </c>
      <c r="F69" s="20">
        <v>354000</v>
      </c>
      <c r="G69" s="17"/>
      <c r="H69" s="20">
        <v>10300</v>
      </c>
      <c r="I69" s="20">
        <v>38.252427184466022</v>
      </c>
      <c r="J69" s="30">
        <v>39.246990291262136</v>
      </c>
      <c r="K69" s="31">
        <v>0</v>
      </c>
      <c r="L69" s="30">
        <v>39.246990291262136</v>
      </c>
      <c r="M69" s="30">
        <v>10300</v>
      </c>
      <c r="N69" s="17"/>
      <c r="O69" s="20">
        <v>404000</v>
      </c>
    </row>
    <row r="70" spans="1:15" x14ac:dyDescent="0.25">
      <c r="A70" t="s">
        <v>7</v>
      </c>
      <c r="B70" s="19" t="s">
        <v>76</v>
      </c>
      <c r="C70" s="20">
        <v>0</v>
      </c>
      <c r="D70" s="20">
        <v>0</v>
      </c>
      <c r="E70" s="20">
        <v>0</v>
      </c>
      <c r="F70" s="20">
        <v>0</v>
      </c>
      <c r="G70" s="17"/>
      <c r="H70" s="20">
        <v>0</v>
      </c>
      <c r="I70" s="20">
        <v>0</v>
      </c>
      <c r="J70" s="30">
        <v>0</v>
      </c>
      <c r="K70" s="31">
        <v>0</v>
      </c>
      <c r="L70" s="30">
        <v>0</v>
      </c>
      <c r="M70" s="30">
        <v>0</v>
      </c>
      <c r="N70" s="17"/>
      <c r="O70" s="20">
        <v>0</v>
      </c>
    </row>
    <row r="71" spans="1:15" x14ac:dyDescent="0.25">
      <c r="A71" t="s">
        <v>7</v>
      </c>
      <c r="B71" s="23" t="s">
        <v>77</v>
      </c>
      <c r="C71" s="24">
        <v>8632000</v>
      </c>
      <c r="D71" s="24">
        <v>0</v>
      </c>
      <c r="E71" s="24">
        <v>8632000</v>
      </c>
      <c r="F71" s="24">
        <v>7586000</v>
      </c>
      <c r="G71" s="17"/>
      <c r="H71" s="24">
        <v>155600</v>
      </c>
      <c r="I71" s="24">
        <v>55.475578406169667</v>
      </c>
      <c r="J71" s="24">
        <v>56.917943444730078</v>
      </c>
      <c r="K71" s="24">
        <v>0</v>
      </c>
      <c r="L71" s="24">
        <v>56.917943444730078</v>
      </c>
      <c r="M71" s="24">
        <v>157600</v>
      </c>
      <c r="N71" s="17"/>
      <c r="O71" s="24">
        <v>8962000</v>
      </c>
    </row>
    <row r="73" spans="1:15" ht="15.75" thickBot="1" x14ac:dyDescent="0.3">
      <c r="C73">
        <v>2</v>
      </c>
      <c r="D73">
        <v>3</v>
      </c>
      <c r="E73">
        <v>4</v>
      </c>
      <c r="F73">
        <v>5</v>
      </c>
      <c r="G73">
        <v>6</v>
      </c>
      <c r="H73">
        <v>7</v>
      </c>
      <c r="I73">
        <v>8</v>
      </c>
      <c r="J73">
        <v>9</v>
      </c>
      <c r="K73">
        <v>10</v>
      </c>
      <c r="L73">
        <v>11</v>
      </c>
      <c r="M73">
        <v>12</v>
      </c>
      <c r="N73">
        <v>13</v>
      </c>
      <c r="O73">
        <v>14</v>
      </c>
    </row>
    <row r="74" spans="1:15" ht="90" x14ac:dyDescent="0.25">
      <c r="A74" s="14" t="s">
        <v>68</v>
      </c>
      <c r="B74" s="15" t="s">
        <v>43</v>
      </c>
      <c r="C74" s="16" t="s">
        <v>70</v>
      </c>
      <c r="D74" s="16" t="s">
        <v>71</v>
      </c>
      <c r="E74" s="16" t="s">
        <v>72</v>
      </c>
      <c r="F74" s="16" t="s">
        <v>73</v>
      </c>
      <c r="G74" s="17"/>
      <c r="N74" s="17"/>
      <c r="O74" s="18" t="s">
        <v>89</v>
      </c>
    </row>
    <row r="75" spans="1:15" x14ac:dyDescent="0.25">
      <c r="A75" t="s">
        <v>43</v>
      </c>
      <c r="B75" s="19" t="s">
        <v>2</v>
      </c>
      <c r="C75" s="20">
        <v>712000</v>
      </c>
      <c r="D75" s="20">
        <v>34000</v>
      </c>
      <c r="E75" s="20">
        <v>678000</v>
      </c>
      <c r="F75" s="20">
        <v>576000</v>
      </c>
      <c r="G75" s="17"/>
      <c r="N75" s="17"/>
      <c r="O75" s="20">
        <v>696000</v>
      </c>
    </row>
    <row r="76" spans="1:15" x14ac:dyDescent="0.25">
      <c r="A76" t="s">
        <v>43</v>
      </c>
      <c r="B76" s="19" t="s">
        <v>4</v>
      </c>
      <c r="C76" s="20">
        <v>1236000</v>
      </c>
      <c r="D76" s="20">
        <v>59000</v>
      </c>
      <c r="E76" s="20">
        <v>1177000</v>
      </c>
      <c r="F76" s="20">
        <v>1152000</v>
      </c>
      <c r="G76" s="17"/>
      <c r="N76" s="17"/>
      <c r="O76" s="20">
        <v>1207000</v>
      </c>
    </row>
    <row r="77" spans="1:15" x14ac:dyDescent="0.25">
      <c r="A77" t="s">
        <v>43</v>
      </c>
      <c r="B77" s="19" t="s">
        <v>32</v>
      </c>
      <c r="C77" s="20">
        <v>0</v>
      </c>
      <c r="D77" s="20">
        <v>0</v>
      </c>
      <c r="E77" s="20">
        <v>0</v>
      </c>
      <c r="F77" s="20">
        <v>0</v>
      </c>
      <c r="G77" s="17"/>
      <c r="N77" s="17"/>
      <c r="O77" s="20">
        <v>0</v>
      </c>
    </row>
    <row r="78" spans="1:15" x14ac:dyDescent="0.25">
      <c r="A78" t="s">
        <v>43</v>
      </c>
      <c r="B78" s="19" t="s">
        <v>11</v>
      </c>
      <c r="C78" s="20">
        <v>230000</v>
      </c>
      <c r="D78" s="20">
        <v>11000</v>
      </c>
      <c r="E78" s="20">
        <v>219000</v>
      </c>
      <c r="F78" s="20">
        <v>211000</v>
      </c>
      <c r="G78" s="17"/>
      <c r="N78" s="17"/>
      <c r="O78" s="20">
        <v>225000</v>
      </c>
    </row>
    <row r="79" spans="1:15" x14ac:dyDescent="0.25">
      <c r="A79" t="s">
        <v>43</v>
      </c>
      <c r="B79" s="19" t="s">
        <v>12</v>
      </c>
      <c r="C79" s="20">
        <v>474000</v>
      </c>
      <c r="D79" s="20">
        <v>23000</v>
      </c>
      <c r="E79" s="20">
        <v>451000</v>
      </c>
      <c r="F79" s="20">
        <v>477000</v>
      </c>
      <c r="G79" s="17"/>
      <c r="N79" s="17"/>
      <c r="O79" s="20">
        <v>462000</v>
      </c>
    </row>
    <row r="80" spans="1:15" x14ac:dyDescent="0.25">
      <c r="A80" t="s">
        <v>43</v>
      </c>
      <c r="B80" s="19" t="s">
        <v>13</v>
      </c>
      <c r="C80" s="20">
        <v>112000</v>
      </c>
      <c r="D80" s="20">
        <v>5000</v>
      </c>
      <c r="E80" s="20">
        <v>107000</v>
      </c>
      <c r="F80" s="20">
        <v>252000</v>
      </c>
      <c r="G80" s="17"/>
      <c r="N80" s="17"/>
      <c r="O80" s="20">
        <v>127000</v>
      </c>
    </row>
    <row r="81" spans="1:15" x14ac:dyDescent="0.25">
      <c r="A81" t="s">
        <v>43</v>
      </c>
      <c r="B81" s="19" t="s">
        <v>14</v>
      </c>
      <c r="C81" s="20">
        <v>540000</v>
      </c>
      <c r="D81" s="20">
        <v>26000</v>
      </c>
      <c r="E81" s="20">
        <v>514000</v>
      </c>
      <c r="F81" s="20">
        <v>463000</v>
      </c>
      <c r="G81" s="17"/>
      <c r="N81" s="17"/>
      <c r="O81" s="20">
        <v>527000</v>
      </c>
    </row>
    <row r="82" spans="1:15" x14ac:dyDescent="0.25">
      <c r="A82" t="s">
        <v>43</v>
      </c>
      <c r="B82" s="19" t="s">
        <v>15</v>
      </c>
      <c r="C82" s="20">
        <v>754000</v>
      </c>
      <c r="D82" s="20">
        <v>36000</v>
      </c>
      <c r="E82" s="20">
        <v>718000</v>
      </c>
      <c r="F82" s="20">
        <v>604000</v>
      </c>
      <c r="G82" s="17"/>
      <c r="N82" s="17"/>
      <c r="O82" s="20">
        <v>737000</v>
      </c>
    </row>
    <row r="83" spans="1:15" x14ac:dyDescent="0.25">
      <c r="A83" t="s">
        <v>43</v>
      </c>
      <c r="B83" s="19" t="s">
        <v>16</v>
      </c>
      <c r="C83" s="20">
        <v>109000</v>
      </c>
      <c r="D83" s="20">
        <v>5000</v>
      </c>
      <c r="E83" s="20">
        <v>104000</v>
      </c>
      <c r="F83" s="20">
        <v>72000</v>
      </c>
      <c r="G83" s="17"/>
      <c r="N83" s="17"/>
      <c r="O83" s="20">
        <v>107000</v>
      </c>
    </row>
    <row r="84" spans="1:15" x14ac:dyDescent="0.25">
      <c r="A84" t="s">
        <v>43</v>
      </c>
      <c r="B84" s="19" t="s">
        <v>17</v>
      </c>
      <c r="C84" s="20">
        <v>414000</v>
      </c>
      <c r="D84" s="20">
        <v>15000</v>
      </c>
      <c r="E84" s="20">
        <v>399000</v>
      </c>
      <c r="F84" s="20">
        <v>686000</v>
      </c>
      <c r="G84" s="17"/>
      <c r="N84" s="17"/>
      <c r="O84" s="20">
        <v>499000</v>
      </c>
    </row>
    <row r="85" spans="1:15" x14ac:dyDescent="0.25">
      <c r="A85" t="s">
        <v>43</v>
      </c>
      <c r="B85" s="19" t="s">
        <v>18</v>
      </c>
      <c r="C85" s="20">
        <v>1599000</v>
      </c>
      <c r="D85" s="20">
        <v>76000</v>
      </c>
      <c r="E85" s="20">
        <v>1523000</v>
      </c>
      <c r="F85" s="20">
        <v>1179000</v>
      </c>
      <c r="G85" s="17"/>
      <c r="N85" s="17"/>
      <c r="O85" s="20">
        <v>1563000</v>
      </c>
    </row>
    <row r="86" spans="1:15" x14ac:dyDescent="0.25">
      <c r="A86" t="s">
        <v>43</v>
      </c>
      <c r="B86" s="19" t="s">
        <v>33</v>
      </c>
      <c r="C86" s="20">
        <v>0</v>
      </c>
      <c r="D86" s="20">
        <v>0</v>
      </c>
      <c r="E86" s="20">
        <v>0</v>
      </c>
      <c r="F86" s="20">
        <v>0</v>
      </c>
      <c r="G86" s="17"/>
      <c r="N86" s="17"/>
      <c r="O86" s="20">
        <v>0</v>
      </c>
    </row>
    <row r="87" spans="1:15" x14ac:dyDescent="0.25">
      <c r="A87" t="s">
        <v>43</v>
      </c>
      <c r="B87" s="19" t="s">
        <v>19</v>
      </c>
      <c r="C87" s="20">
        <v>479000</v>
      </c>
      <c r="D87" s="20">
        <v>23000</v>
      </c>
      <c r="E87" s="20">
        <v>456000</v>
      </c>
      <c r="F87" s="20">
        <v>534000</v>
      </c>
      <c r="G87" s="17"/>
      <c r="N87" s="17"/>
      <c r="O87" s="20">
        <v>468000</v>
      </c>
    </row>
    <row r="88" spans="1:15" x14ac:dyDescent="0.25">
      <c r="A88" t="s">
        <v>43</v>
      </c>
      <c r="B88" s="19" t="s">
        <v>20</v>
      </c>
      <c r="C88" s="20">
        <v>1292000</v>
      </c>
      <c r="D88" s="20">
        <v>61000</v>
      </c>
      <c r="E88" s="20">
        <v>1231000</v>
      </c>
      <c r="F88" s="20">
        <v>1238000</v>
      </c>
      <c r="G88" s="17"/>
      <c r="N88" s="17"/>
      <c r="O88" s="20">
        <v>1263000</v>
      </c>
    </row>
    <row r="89" spans="1:15" x14ac:dyDescent="0.25">
      <c r="A89" t="s">
        <v>43</v>
      </c>
      <c r="B89" s="19" t="s">
        <v>21</v>
      </c>
      <c r="C89" s="20">
        <v>71000</v>
      </c>
      <c r="D89" s="20">
        <v>3000</v>
      </c>
      <c r="E89" s="20">
        <v>68000</v>
      </c>
      <c r="F89" s="20">
        <v>71000</v>
      </c>
      <c r="G89" s="17"/>
      <c r="N89" s="17"/>
      <c r="O89" s="20">
        <v>69000</v>
      </c>
    </row>
    <row r="90" spans="1:15" x14ac:dyDescent="0.25">
      <c r="A90" t="s">
        <v>43</v>
      </c>
      <c r="B90" s="19" t="s">
        <v>22</v>
      </c>
      <c r="C90" s="20">
        <v>112000</v>
      </c>
      <c r="D90" s="20">
        <v>5000</v>
      </c>
      <c r="E90" s="20">
        <v>107000</v>
      </c>
      <c r="F90" s="20">
        <v>203000</v>
      </c>
      <c r="G90" s="17"/>
      <c r="N90" s="17"/>
      <c r="O90" s="20">
        <v>123000</v>
      </c>
    </row>
    <row r="91" spans="1:15" x14ac:dyDescent="0.25">
      <c r="A91" t="s">
        <v>43</v>
      </c>
      <c r="B91" s="19" t="s">
        <v>23</v>
      </c>
      <c r="C91" s="20">
        <v>1466000</v>
      </c>
      <c r="D91" s="20">
        <v>70000</v>
      </c>
      <c r="E91" s="20">
        <v>1396000</v>
      </c>
      <c r="F91" s="20">
        <v>1426000</v>
      </c>
      <c r="G91" s="17"/>
      <c r="N91" s="17"/>
      <c r="O91" s="20">
        <v>1432000</v>
      </c>
    </row>
    <row r="92" spans="1:15" x14ac:dyDescent="0.25">
      <c r="A92" t="s">
        <v>43</v>
      </c>
      <c r="B92" s="19" t="s">
        <v>24</v>
      </c>
      <c r="C92" s="20">
        <v>109000</v>
      </c>
      <c r="D92" s="20">
        <v>5000</v>
      </c>
      <c r="E92" s="20">
        <v>104000</v>
      </c>
      <c r="F92" s="20">
        <v>6000</v>
      </c>
      <c r="G92" s="17"/>
      <c r="N92" s="17"/>
      <c r="O92" s="20">
        <v>107000</v>
      </c>
    </row>
    <row r="93" spans="1:15" x14ac:dyDescent="0.25">
      <c r="A93" t="s">
        <v>43</v>
      </c>
      <c r="B93" s="19" t="s">
        <v>25</v>
      </c>
      <c r="C93" s="20">
        <v>641000</v>
      </c>
      <c r="D93" s="20">
        <v>31000</v>
      </c>
      <c r="E93" s="20">
        <v>610000</v>
      </c>
      <c r="F93" s="20">
        <v>553000</v>
      </c>
      <c r="G93" s="17"/>
      <c r="N93" s="17"/>
      <c r="O93" s="20">
        <v>626000</v>
      </c>
    </row>
    <row r="94" spans="1:15" x14ac:dyDescent="0.25">
      <c r="A94" t="s">
        <v>43</v>
      </c>
      <c r="B94" s="19" t="s">
        <v>76</v>
      </c>
      <c r="C94" s="20">
        <v>0</v>
      </c>
      <c r="D94" s="20">
        <v>0</v>
      </c>
      <c r="E94" s="20">
        <v>0</v>
      </c>
      <c r="F94" s="20">
        <v>0</v>
      </c>
      <c r="G94" s="17"/>
      <c r="N94" s="17"/>
      <c r="O94" s="20">
        <v>0</v>
      </c>
    </row>
    <row r="95" spans="1:15" x14ac:dyDescent="0.25">
      <c r="A95" t="s">
        <v>43</v>
      </c>
      <c r="B95" s="23" t="s">
        <v>77</v>
      </c>
      <c r="C95" s="24">
        <v>10350000</v>
      </c>
      <c r="D95" s="24">
        <v>488000</v>
      </c>
      <c r="E95" s="24">
        <v>9862000</v>
      </c>
      <c r="F95" s="24">
        <v>9703000</v>
      </c>
      <c r="G95" s="17"/>
      <c r="N95" s="17"/>
      <c r="O95" s="24">
        <v>10238000</v>
      </c>
    </row>
    <row r="97" spans="1:15" x14ac:dyDescent="0.25">
      <c r="J97" s="32" t="s">
        <v>90</v>
      </c>
      <c r="K97" s="32"/>
      <c r="L97" s="32">
        <v>28.13</v>
      </c>
    </row>
    <row r="98" spans="1:15" ht="15.75" thickBot="1" x14ac:dyDescent="0.3"/>
    <row r="99" spans="1:15" ht="90" x14ac:dyDescent="0.25">
      <c r="A99" s="14" t="s">
        <v>68</v>
      </c>
      <c r="B99" s="15" t="s">
        <v>91</v>
      </c>
      <c r="C99" s="16" t="s">
        <v>70</v>
      </c>
      <c r="D99" s="16" t="s">
        <v>71</v>
      </c>
      <c r="E99" s="16" t="s">
        <v>72</v>
      </c>
      <c r="F99" s="16" t="s">
        <v>73</v>
      </c>
      <c r="G99" s="17"/>
      <c r="H99" s="18" t="s">
        <v>83</v>
      </c>
      <c r="N99" s="17"/>
      <c r="O99" s="18" t="s">
        <v>92</v>
      </c>
    </row>
    <row r="100" spans="1:15" x14ac:dyDescent="0.25">
      <c r="A100" t="s">
        <v>27</v>
      </c>
      <c r="B100" s="19" t="s">
        <v>2</v>
      </c>
      <c r="C100" s="20">
        <v>344000</v>
      </c>
      <c r="D100" s="20">
        <v>13000</v>
      </c>
      <c r="E100" s="20">
        <v>331000</v>
      </c>
      <c r="F100" s="20">
        <v>344000</v>
      </c>
      <c r="G100" s="17"/>
      <c r="H100" s="30">
        <v>12500</v>
      </c>
      <c r="N100" s="17"/>
      <c r="O100" s="20">
        <v>352000</v>
      </c>
    </row>
    <row r="101" spans="1:15" x14ac:dyDescent="0.25">
      <c r="A101" t="s">
        <v>27</v>
      </c>
      <c r="B101" s="19" t="s">
        <v>4</v>
      </c>
      <c r="C101" s="20">
        <v>474000</v>
      </c>
      <c r="D101" s="20">
        <v>17000</v>
      </c>
      <c r="E101" s="20">
        <v>457000</v>
      </c>
      <c r="F101" s="20">
        <v>474000</v>
      </c>
      <c r="G101" s="17"/>
      <c r="H101" s="30">
        <v>17200</v>
      </c>
      <c r="N101" s="17"/>
      <c r="O101" s="20">
        <v>484000</v>
      </c>
    </row>
    <row r="102" spans="1:15" x14ac:dyDescent="0.25">
      <c r="A102" t="s">
        <v>27</v>
      </c>
      <c r="B102" s="19" t="s">
        <v>32</v>
      </c>
      <c r="C102" s="20">
        <v>0</v>
      </c>
      <c r="D102" s="20">
        <v>0</v>
      </c>
      <c r="E102" s="20">
        <v>0</v>
      </c>
      <c r="F102" s="20">
        <v>0</v>
      </c>
      <c r="G102" s="17"/>
      <c r="H102" s="30">
        <v>0</v>
      </c>
      <c r="N102" s="17"/>
      <c r="O102" s="20">
        <v>0</v>
      </c>
    </row>
    <row r="103" spans="1:15" x14ac:dyDescent="0.25">
      <c r="A103" t="s">
        <v>27</v>
      </c>
      <c r="B103" s="19" t="s">
        <v>11</v>
      </c>
      <c r="C103" s="20">
        <v>61000</v>
      </c>
      <c r="D103" s="20">
        <v>2000</v>
      </c>
      <c r="E103" s="20">
        <v>59000</v>
      </c>
      <c r="F103" s="20">
        <v>61000</v>
      </c>
      <c r="G103" s="17"/>
      <c r="H103" s="30">
        <v>2200</v>
      </c>
      <c r="N103" s="17"/>
      <c r="O103" s="20">
        <v>62000</v>
      </c>
    </row>
    <row r="104" spans="1:15" x14ac:dyDescent="0.25">
      <c r="A104" t="s">
        <v>27</v>
      </c>
      <c r="B104" s="19" t="s">
        <v>12</v>
      </c>
      <c r="C104" s="20">
        <v>201000</v>
      </c>
      <c r="D104" s="20">
        <v>7000</v>
      </c>
      <c r="E104" s="20">
        <v>194000</v>
      </c>
      <c r="F104" s="20">
        <v>201000</v>
      </c>
      <c r="G104" s="17"/>
      <c r="H104" s="30">
        <v>7300</v>
      </c>
      <c r="N104" s="17"/>
      <c r="O104" s="20">
        <v>205000</v>
      </c>
    </row>
    <row r="105" spans="1:15" x14ac:dyDescent="0.25">
      <c r="A105" t="s">
        <v>27</v>
      </c>
      <c r="B105" s="19" t="s">
        <v>13</v>
      </c>
      <c r="C105" s="20">
        <v>107000</v>
      </c>
      <c r="D105" s="20">
        <v>4000</v>
      </c>
      <c r="E105" s="20">
        <v>103000</v>
      </c>
      <c r="F105" s="20">
        <v>107000</v>
      </c>
      <c r="G105" s="17"/>
      <c r="H105" s="30">
        <v>4500</v>
      </c>
      <c r="N105" s="17"/>
      <c r="O105" s="20">
        <v>127000</v>
      </c>
    </row>
    <row r="106" spans="1:15" x14ac:dyDescent="0.25">
      <c r="A106" t="s">
        <v>27</v>
      </c>
      <c r="B106" s="19" t="s">
        <v>14</v>
      </c>
      <c r="C106" s="20">
        <v>168000</v>
      </c>
      <c r="D106" s="20">
        <v>6000</v>
      </c>
      <c r="E106" s="20">
        <v>162000</v>
      </c>
      <c r="F106" s="20">
        <v>168000</v>
      </c>
      <c r="G106" s="17"/>
      <c r="H106" s="30">
        <v>6100</v>
      </c>
      <c r="N106" s="17"/>
      <c r="O106" s="20">
        <v>172000</v>
      </c>
    </row>
    <row r="107" spans="1:15" x14ac:dyDescent="0.25">
      <c r="A107" t="s">
        <v>27</v>
      </c>
      <c r="B107" s="19" t="s">
        <v>15</v>
      </c>
      <c r="C107" s="20">
        <v>452000</v>
      </c>
      <c r="D107" s="20">
        <v>16000</v>
      </c>
      <c r="E107" s="20">
        <v>436000</v>
      </c>
      <c r="F107" s="20">
        <v>452000</v>
      </c>
      <c r="G107" s="17"/>
      <c r="H107" s="30">
        <v>16400</v>
      </c>
      <c r="N107" s="17"/>
      <c r="O107" s="20">
        <v>461000</v>
      </c>
    </row>
    <row r="108" spans="1:15" x14ac:dyDescent="0.25">
      <c r="A108" t="s">
        <v>27</v>
      </c>
      <c r="B108" s="19" t="s">
        <v>16</v>
      </c>
      <c r="C108" s="20">
        <v>50000</v>
      </c>
      <c r="D108" s="20">
        <v>2000</v>
      </c>
      <c r="E108" s="20">
        <v>48000</v>
      </c>
      <c r="F108" s="20">
        <v>50000</v>
      </c>
      <c r="G108" s="17"/>
      <c r="H108" s="30">
        <v>1800</v>
      </c>
      <c r="N108" s="17"/>
      <c r="O108" s="20">
        <v>51000</v>
      </c>
    </row>
    <row r="109" spans="1:15" x14ac:dyDescent="0.25">
      <c r="A109" t="s">
        <v>27</v>
      </c>
      <c r="B109" s="19" t="s">
        <v>17</v>
      </c>
      <c r="C109" s="20">
        <v>138000</v>
      </c>
      <c r="D109" s="20">
        <v>5000</v>
      </c>
      <c r="E109" s="20">
        <v>133000</v>
      </c>
      <c r="F109" s="20">
        <v>138000</v>
      </c>
      <c r="G109" s="17"/>
      <c r="H109" s="30">
        <v>6100</v>
      </c>
      <c r="N109" s="17"/>
      <c r="O109" s="20">
        <v>172000</v>
      </c>
    </row>
    <row r="110" spans="1:15" x14ac:dyDescent="0.25">
      <c r="A110" t="s">
        <v>27</v>
      </c>
      <c r="B110" s="19" t="s">
        <v>18</v>
      </c>
      <c r="C110" s="20">
        <v>474000</v>
      </c>
      <c r="D110" s="20">
        <v>17000</v>
      </c>
      <c r="E110" s="20">
        <v>457000</v>
      </c>
      <c r="F110" s="20">
        <v>474000</v>
      </c>
      <c r="G110" s="17"/>
      <c r="H110" s="30">
        <v>17200</v>
      </c>
      <c r="N110" s="17"/>
      <c r="O110" s="20">
        <v>484000</v>
      </c>
    </row>
    <row r="111" spans="1:15" x14ac:dyDescent="0.25">
      <c r="A111" t="s">
        <v>27</v>
      </c>
      <c r="B111" s="19" t="s">
        <v>33</v>
      </c>
      <c r="C111" s="20">
        <v>0</v>
      </c>
      <c r="D111" s="20">
        <v>0</v>
      </c>
      <c r="E111" s="20">
        <v>0</v>
      </c>
      <c r="F111" s="20">
        <v>0</v>
      </c>
      <c r="G111" s="17"/>
      <c r="H111" s="30">
        <v>0</v>
      </c>
      <c r="N111" s="17"/>
      <c r="O111" s="20">
        <v>0</v>
      </c>
    </row>
    <row r="112" spans="1:15" x14ac:dyDescent="0.25">
      <c r="A112" t="s">
        <v>27</v>
      </c>
      <c r="B112" s="19" t="s">
        <v>19</v>
      </c>
      <c r="C112" s="20">
        <v>284000</v>
      </c>
      <c r="D112" s="20">
        <v>10000</v>
      </c>
      <c r="E112" s="20">
        <v>274000</v>
      </c>
      <c r="F112" s="20">
        <v>284000</v>
      </c>
      <c r="G112" s="17"/>
      <c r="H112" s="30">
        <v>10300</v>
      </c>
      <c r="N112" s="17"/>
      <c r="O112" s="20">
        <v>290000</v>
      </c>
    </row>
    <row r="113" spans="1:15" x14ac:dyDescent="0.25">
      <c r="A113" t="s">
        <v>27</v>
      </c>
      <c r="B113" s="19" t="s">
        <v>20</v>
      </c>
      <c r="C113" s="20">
        <v>541000</v>
      </c>
      <c r="D113" s="20">
        <v>19000</v>
      </c>
      <c r="E113" s="20">
        <v>522000</v>
      </c>
      <c r="F113" s="20">
        <v>541000</v>
      </c>
      <c r="G113" s="17"/>
      <c r="H113" s="30">
        <v>19600</v>
      </c>
      <c r="N113" s="17"/>
      <c r="O113" s="20">
        <v>551000</v>
      </c>
    </row>
    <row r="114" spans="1:15" x14ac:dyDescent="0.25">
      <c r="A114" t="s">
        <v>27</v>
      </c>
      <c r="B114" s="19" t="s">
        <v>21</v>
      </c>
      <c r="C114" s="20">
        <v>39000</v>
      </c>
      <c r="D114" s="20">
        <v>1000</v>
      </c>
      <c r="E114" s="20">
        <v>38000</v>
      </c>
      <c r="F114" s="20">
        <v>39000</v>
      </c>
      <c r="G114" s="17"/>
      <c r="H114" s="30">
        <v>1400</v>
      </c>
      <c r="N114" s="17"/>
      <c r="O114" s="20">
        <v>39000</v>
      </c>
    </row>
    <row r="115" spans="1:15" x14ac:dyDescent="0.25">
      <c r="A115" t="s">
        <v>27</v>
      </c>
      <c r="B115" s="19" t="s">
        <v>22</v>
      </c>
      <c r="C115" s="20">
        <v>66000</v>
      </c>
      <c r="D115" s="20">
        <v>2000</v>
      </c>
      <c r="E115" s="20">
        <v>64000</v>
      </c>
      <c r="F115" s="20">
        <v>66000</v>
      </c>
      <c r="G115" s="17"/>
      <c r="H115" s="30">
        <v>2700</v>
      </c>
      <c r="N115" s="17"/>
      <c r="O115" s="20">
        <v>76000</v>
      </c>
    </row>
    <row r="116" spans="1:15" x14ac:dyDescent="0.25">
      <c r="A116" t="s">
        <v>27</v>
      </c>
      <c r="B116" s="19" t="s">
        <v>23</v>
      </c>
      <c r="C116" s="20">
        <v>498000</v>
      </c>
      <c r="D116" s="20">
        <v>18000</v>
      </c>
      <c r="E116" s="20">
        <v>480000</v>
      </c>
      <c r="F116" s="20">
        <v>498000</v>
      </c>
      <c r="G116" s="17"/>
      <c r="H116" s="30">
        <v>18100</v>
      </c>
      <c r="N116" s="17"/>
      <c r="O116" s="20">
        <v>509000</v>
      </c>
    </row>
    <row r="117" spans="1:15" x14ac:dyDescent="0.25">
      <c r="A117" t="s">
        <v>27</v>
      </c>
      <c r="B117" s="19" t="s">
        <v>24</v>
      </c>
      <c r="C117" s="20">
        <v>107000</v>
      </c>
      <c r="D117" s="20">
        <v>4000</v>
      </c>
      <c r="E117" s="20">
        <v>103000</v>
      </c>
      <c r="F117" s="20">
        <v>107000</v>
      </c>
      <c r="G117" s="17"/>
      <c r="H117" s="30">
        <v>3900</v>
      </c>
      <c r="N117" s="17"/>
      <c r="O117" s="20">
        <v>110000</v>
      </c>
    </row>
    <row r="118" spans="1:15" x14ac:dyDescent="0.25">
      <c r="A118" t="s">
        <v>27</v>
      </c>
      <c r="B118" s="19" t="s">
        <v>25</v>
      </c>
      <c r="C118" s="20">
        <v>284000</v>
      </c>
      <c r="D118" s="20">
        <v>10000</v>
      </c>
      <c r="E118" s="20">
        <v>274000</v>
      </c>
      <c r="F118" s="20">
        <v>284000</v>
      </c>
      <c r="G118" s="17"/>
      <c r="H118" s="30">
        <v>10300</v>
      </c>
      <c r="N118" s="17"/>
      <c r="O118" s="20">
        <v>290000</v>
      </c>
    </row>
    <row r="119" spans="1:15" x14ac:dyDescent="0.25">
      <c r="A119" t="s">
        <v>27</v>
      </c>
      <c r="B119" s="19" t="s">
        <v>76</v>
      </c>
      <c r="C119" s="20">
        <v>0</v>
      </c>
      <c r="D119" s="20">
        <v>0</v>
      </c>
      <c r="E119" s="20">
        <v>0</v>
      </c>
      <c r="F119" s="20">
        <v>0</v>
      </c>
      <c r="G119" s="17"/>
      <c r="H119" s="30">
        <v>0</v>
      </c>
      <c r="N119" s="17"/>
      <c r="O119" s="20">
        <v>0</v>
      </c>
    </row>
    <row r="120" spans="1:15" x14ac:dyDescent="0.25">
      <c r="A120" t="s">
        <v>27</v>
      </c>
      <c r="B120" s="24" t="s">
        <v>77</v>
      </c>
      <c r="C120" s="24">
        <v>4288000</v>
      </c>
      <c r="D120" s="24">
        <v>153000</v>
      </c>
      <c r="E120" s="24">
        <v>4135000</v>
      </c>
      <c r="F120" s="24">
        <v>4288000</v>
      </c>
      <c r="G120" s="24"/>
      <c r="H120" s="24">
        <v>157600</v>
      </c>
      <c r="I120" s="24"/>
      <c r="J120" s="24"/>
      <c r="K120" s="24"/>
      <c r="L120" s="24"/>
      <c r="M120" s="24"/>
      <c r="N120" s="24"/>
      <c r="O120" s="24">
        <v>4435000</v>
      </c>
    </row>
    <row r="121" spans="1:15" ht="15.75" thickBot="1" x14ac:dyDescent="0.3"/>
    <row r="122" spans="1:15" ht="90" x14ac:dyDescent="0.25">
      <c r="A122" s="14" t="s">
        <v>68</v>
      </c>
      <c r="B122" s="15" t="s">
        <v>67</v>
      </c>
      <c r="C122" s="16" t="s">
        <v>70</v>
      </c>
      <c r="D122" s="16" t="s">
        <v>71</v>
      </c>
      <c r="E122" s="16" t="s">
        <v>72</v>
      </c>
      <c r="F122" s="16" t="s">
        <v>73</v>
      </c>
      <c r="G122" s="17"/>
      <c r="H122" s="18" t="s">
        <v>83</v>
      </c>
      <c r="J122" s="18" t="s">
        <v>93</v>
      </c>
      <c r="N122" s="17"/>
      <c r="O122" s="18" t="s">
        <v>94</v>
      </c>
    </row>
    <row r="123" spans="1:15" x14ac:dyDescent="0.25">
      <c r="A123" t="s">
        <v>67</v>
      </c>
      <c r="B123" s="19" t="s">
        <v>2</v>
      </c>
      <c r="C123" s="20">
        <v>1056000</v>
      </c>
      <c r="D123" s="20">
        <v>47000</v>
      </c>
      <c r="E123" s="20">
        <v>1009000</v>
      </c>
      <c r="F123" s="20">
        <v>920000</v>
      </c>
      <c r="G123" s="17"/>
      <c r="H123" s="30">
        <v>12500</v>
      </c>
      <c r="J123" s="30">
        <v>83.84</v>
      </c>
      <c r="N123" s="17"/>
      <c r="O123" s="20">
        <v>1048000</v>
      </c>
    </row>
    <row r="124" spans="1:15" x14ac:dyDescent="0.25">
      <c r="A124" t="s">
        <v>67</v>
      </c>
      <c r="B124" s="19" t="s">
        <v>4</v>
      </c>
      <c r="C124" s="20">
        <v>1710000</v>
      </c>
      <c r="D124" s="20">
        <v>76000</v>
      </c>
      <c r="E124" s="20">
        <v>1634000</v>
      </c>
      <c r="F124" s="20">
        <v>1626000</v>
      </c>
      <c r="G124" s="17"/>
      <c r="H124" s="30">
        <v>17200</v>
      </c>
      <c r="J124" s="30">
        <v>98.313953488372093</v>
      </c>
      <c r="N124" s="17"/>
      <c r="O124" s="20">
        <v>1691000</v>
      </c>
    </row>
    <row r="125" spans="1:15" x14ac:dyDescent="0.25">
      <c r="A125" t="s">
        <v>67</v>
      </c>
      <c r="B125" s="19" t="s">
        <v>32</v>
      </c>
      <c r="C125" s="20">
        <v>0</v>
      </c>
      <c r="D125" s="20">
        <v>0</v>
      </c>
      <c r="E125" s="20">
        <v>0</v>
      </c>
      <c r="F125" s="20">
        <v>0</v>
      </c>
      <c r="G125" s="17"/>
      <c r="H125" s="30">
        <v>0</v>
      </c>
      <c r="J125" s="30" t="e">
        <v>#DIV/0!</v>
      </c>
      <c r="N125" s="17"/>
      <c r="O125" s="20">
        <v>0</v>
      </c>
    </row>
    <row r="126" spans="1:15" x14ac:dyDescent="0.25">
      <c r="A126" t="s">
        <v>67</v>
      </c>
      <c r="B126" s="19" t="s">
        <v>11</v>
      </c>
      <c r="C126" s="20">
        <v>291000</v>
      </c>
      <c r="D126" s="20">
        <v>13000</v>
      </c>
      <c r="E126" s="20">
        <v>278000</v>
      </c>
      <c r="F126" s="20">
        <v>272000</v>
      </c>
      <c r="G126" s="17"/>
      <c r="H126" s="30">
        <v>2200</v>
      </c>
      <c r="J126" s="30">
        <v>130.45454545454547</v>
      </c>
      <c r="N126" s="17"/>
      <c r="O126" s="20">
        <v>287000</v>
      </c>
    </row>
    <row r="127" spans="1:15" x14ac:dyDescent="0.25">
      <c r="A127" t="s">
        <v>67</v>
      </c>
      <c r="B127" s="19" t="s">
        <v>12</v>
      </c>
      <c r="C127" s="20">
        <v>675000</v>
      </c>
      <c r="D127" s="20">
        <v>30000</v>
      </c>
      <c r="E127" s="20">
        <v>645000</v>
      </c>
      <c r="F127" s="20">
        <v>678000</v>
      </c>
      <c r="G127" s="17"/>
      <c r="H127" s="30">
        <v>7300</v>
      </c>
      <c r="J127" s="30">
        <v>91.369863013698634</v>
      </c>
      <c r="N127" s="17"/>
      <c r="O127" s="20">
        <v>667000</v>
      </c>
    </row>
    <row r="128" spans="1:15" x14ac:dyDescent="0.25">
      <c r="A128" t="s">
        <v>67</v>
      </c>
      <c r="B128" s="19" t="s">
        <v>13</v>
      </c>
      <c r="C128" s="20">
        <v>219000</v>
      </c>
      <c r="D128" s="20">
        <v>9000</v>
      </c>
      <c r="E128" s="20">
        <v>210000</v>
      </c>
      <c r="F128" s="20">
        <v>359000</v>
      </c>
      <c r="G128" s="17"/>
      <c r="H128" s="30">
        <v>4500</v>
      </c>
      <c r="J128" s="30">
        <v>56.444444444444443</v>
      </c>
      <c r="N128" s="17"/>
      <c r="O128" s="20">
        <v>254000</v>
      </c>
    </row>
    <row r="129" spans="1:15" x14ac:dyDescent="0.25">
      <c r="A129" t="s">
        <v>67</v>
      </c>
      <c r="B129" s="19" t="s">
        <v>14</v>
      </c>
      <c r="C129" s="20">
        <v>708000</v>
      </c>
      <c r="D129" s="20">
        <v>32000</v>
      </c>
      <c r="E129" s="20">
        <v>676000</v>
      </c>
      <c r="F129" s="20">
        <v>631000</v>
      </c>
      <c r="G129" s="17"/>
      <c r="H129" s="30">
        <v>6100</v>
      </c>
      <c r="J129" s="30">
        <v>114.59016393442623</v>
      </c>
      <c r="N129" s="17"/>
      <c r="O129" s="20">
        <v>699000</v>
      </c>
    </row>
    <row r="130" spans="1:15" x14ac:dyDescent="0.25">
      <c r="A130" t="s">
        <v>67</v>
      </c>
      <c r="B130" s="19" t="s">
        <v>15</v>
      </c>
      <c r="C130" s="20">
        <v>1206000</v>
      </c>
      <c r="D130" s="20">
        <v>52000</v>
      </c>
      <c r="E130" s="20">
        <v>1154000</v>
      </c>
      <c r="F130" s="20">
        <v>1056000</v>
      </c>
      <c r="G130" s="17"/>
      <c r="H130" s="30">
        <v>16400</v>
      </c>
      <c r="J130" s="30">
        <v>73.048780487804876</v>
      </c>
      <c r="N130" s="17"/>
      <c r="O130" s="20">
        <v>1198000</v>
      </c>
    </row>
    <row r="131" spans="1:15" x14ac:dyDescent="0.25">
      <c r="A131" t="s">
        <v>67</v>
      </c>
      <c r="B131" s="19" t="s">
        <v>16</v>
      </c>
      <c r="C131" s="20">
        <v>159000</v>
      </c>
      <c r="D131" s="20">
        <v>7000</v>
      </c>
      <c r="E131" s="20">
        <v>152000</v>
      </c>
      <c r="F131" s="20">
        <v>122000</v>
      </c>
      <c r="G131" s="17"/>
      <c r="H131" s="30">
        <v>1800</v>
      </c>
      <c r="J131" s="30">
        <v>87.777777777777771</v>
      </c>
      <c r="N131" s="17"/>
      <c r="O131" s="20">
        <v>158000</v>
      </c>
    </row>
    <row r="132" spans="1:15" x14ac:dyDescent="0.25">
      <c r="A132" t="s">
        <v>67</v>
      </c>
      <c r="B132" s="19" t="s">
        <v>17</v>
      </c>
      <c r="C132" s="20">
        <v>552000</v>
      </c>
      <c r="D132" s="20">
        <v>20000</v>
      </c>
      <c r="E132" s="20">
        <v>532000</v>
      </c>
      <c r="F132" s="20">
        <v>824000</v>
      </c>
      <c r="G132" s="17"/>
      <c r="H132" s="30">
        <v>6100</v>
      </c>
      <c r="J132" s="30">
        <v>110</v>
      </c>
      <c r="N132" s="17"/>
      <c r="O132" s="20">
        <v>671000</v>
      </c>
    </row>
    <row r="133" spans="1:15" x14ac:dyDescent="0.25">
      <c r="A133" t="s">
        <v>67</v>
      </c>
      <c r="B133" s="19" t="s">
        <v>18</v>
      </c>
      <c r="C133" s="20">
        <v>2073000</v>
      </c>
      <c r="D133" s="20">
        <v>93000</v>
      </c>
      <c r="E133" s="20">
        <v>1980000</v>
      </c>
      <c r="F133" s="20">
        <v>1653000</v>
      </c>
      <c r="G133" s="17"/>
      <c r="H133" s="30">
        <v>17200</v>
      </c>
      <c r="J133" s="30">
        <v>119.01162790697674</v>
      </c>
      <c r="N133" s="17"/>
      <c r="O133" s="20">
        <v>2047000</v>
      </c>
    </row>
    <row r="134" spans="1:15" x14ac:dyDescent="0.25">
      <c r="A134" t="s">
        <v>67</v>
      </c>
      <c r="B134" s="19" t="s">
        <v>33</v>
      </c>
      <c r="C134" s="20">
        <v>0</v>
      </c>
      <c r="D134" s="20">
        <v>0</v>
      </c>
      <c r="E134" s="20">
        <v>0</v>
      </c>
      <c r="F134" s="20">
        <v>0</v>
      </c>
      <c r="G134" s="17"/>
      <c r="H134" s="30">
        <v>0</v>
      </c>
      <c r="J134" s="30" t="e">
        <v>#DIV/0!</v>
      </c>
      <c r="N134" s="17"/>
      <c r="O134" s="20">
        <v>0</v>
      </c>
    </row>
    <row r="135" spans="1:15" x14ac:dyDescent="0.25">
      <c r="A135" t="s">
        <v>67</v>
      </c>
      <c r="B135" s="19" t="s">
        <v>19</v>
      </c>
      <c r="C135" s="20">
        <v>763000</v>
      </c>
      <c r="D135" s="20">
        <v>33000</v>
      </c>
      <c r="E135" s="20">
        <v>730000</v>
      </c>
      <c r="F135" s="20">
        <v>818000</v>
      </c>
      <c r="G135" s="17"/>
      <c r="H135" s="30">
        <v>10300</v>
      </c>
      <c r="J135" s="30">
        <v>73.592233009708735</v>
      </c>
      <c r="N135" s="17"/>
      <c r="O135" s="20">
        <v>758000</v>
      </c>
    </row>
    <row r="136" spans="1:15" x14ac:dyDescent="0.25">
      <c r="A136" t="s">
        <v>67</v>
      </c>
      <c r="B136" s="19" t="s">
        <v>20</v>
      </c>
      <c r="C136" s="20">
        <v>1833000</v>
      </c>
      <c r="D136" s="20">
        <v>80000</v>
      </c>
      <c r="E136" s="20">
        <v>1753000</v>
      </c>
      <c r="F136" s="20">
        <v>1779000</v>
      </c>
      <c r="G136" s="17"/>
      <c r="H136" s="30">
        <v>19600</v>
      </c>
      <c r="J136" s="30">
        <v>92.551020408163268</v>
      </c>
      <c r="N136" s="17"/>
      <c r="O136" s="20">
        <v>1814000</v>
      </c>
    </row>
    <row r="137" spans="1:15" x14ac:dyDescent="0.25">
      <c r="A137" t="s">
        <v>67</v>
      </c>
      <c r="B137" s="19" t="s">
        <v>21</v>
      </c>
      <c r="C137" s="20">
        <v>110000</v>
      </c>
      <c r="D137" s="20">
        <v>4000</v>
      </c>
      <c r="E137" s="20">
        <v>106000</v>
      </c>
      <c r="F137" s="20">
        <v>110000</v>
      </c>
      <c r="G137" s="17"/>
      <c r="H137" s="30">
        <v>1400</v>
      </c>
      <c r="J137" s="30">
        <v>77.142857142857139</v>
      </c>
      <c r="N137" s="17"/>
      <c r="O137" s="20">
        <v>108000</v>
      </c>
    </row>
    <row r="138" spans="1:15" x14ac:dyDescent="0.25">
      <c r="A138" t="s">
        <v>67</v>
      </c>
      <c r="B138" s="19" t="s">
        <v>22</v>
      </c>
      <c r="C138" s="20">
        <v>178000</v>
      </c>
      <c r="D138" s="20">
        <v>7000</v>
      </c>
      <c r="E138" s="20">
        <v>171000</v>
      </c>
      <c r="F138" s="20">
        <v>269000</v>
      </c>
      <c r="G138" s="17"/>
      <c r="H138" s="30">
        <v>2700</v>
      </c>
      <c r="J138" s="30">
        <v>73.703703703703709</v>
      </c>
      <c r="N138" s="17"/>
      <c r="O138" s="20">
        <v>199000</v>
      </c>
    </row>
    <row r="139" spans="1:15" x14ac:dyDescent="0.25">
      <c r="A139" t="s">
        <v>67</v>
      </c>
      <c r="B139" s="19" t="s">
        <v>23</v>
      </c>
      <c r="C139" s="20">
        <v>1964000</v>
      </c>
      <c r="D139" s="20">
        <v>88000</v>
      </c>
      <c r="E139" s="20">
        <v>1876000</v>
      </c>
      <c r="F139" s="20">
        <v>1924000</v>
      </c>
      <c r="G139" s="17"/>
      <c r="H139" s="30">
        <v>18100</v>
      </c>
      <c r="J139" s="30">
        <v>107.23756906077348</v>
      </c>
      <c r="N139" s="17"/>
      <c r="O139" s="20">
        <v>1941000</v>
      </c>
    </row>
    <row r="140" spans="1:15" x14ac:dyDescent="0.25">
      <c r="A140" t="s">
        <v>67</v>
      </c>
      <c r="B140" s="19" t="s">
        <v>24</v>
      </c>
      <c r="C140" s="20">
        <v>216000</v>
      </c>
      <c r="D140" s="20">
        <v>9000</v>
      </c>
      <c r="E140" s="20">
        <v>207000</v>
      </c>
      <c r="F140" s="20">
        <v>113000</v>
      </c>
      <c r="G140" s="17"/>
      <c r="H140" s="30">
        <v>3900</v>
      </c>
      <c r="J140" s="30">
        <v>55.641025641025642</v>
      </c>
      <c r="N140" s="17"/>
      <c r="O140" s="20">
        <v>217000</v>
      </c>
    </row>
    <row r="141" spans="1:15" x14ac:dyDescent="0.25">
      <c r="A141" t="s">
        <v>67</v>
      </c>
      <c r="B141" s="19" t="s">
        <v>25</v>
      </c>
      <c r="C141" s="20">
        <v>925000</v>
      </c>
      <c r="D141" s="20">
        <v>41000</v>
      </c>
      <c r="E141" s="20">
        <v>884000</v>
      </c>
      <c r="F141" s="20">
        <v>837000</v>
      </c>
      <c r="G141" s="17"/>
      <c r="H141" s="30">
        <v>10300</v>
      </c>
      <c r="J141" s="30">
        <v>88.932038834951456</v>
      </c>
      <c r="N141" s="17"/>
      <c r="O141" s="20">
        <v>916000</v>
      </c>
    </row>
    <row r="142" spans="1:15" x14ac:dyDescent="0.25">
      <c r="A142" t="s">
        <v>67</v>
      </c>
      <c r="B142" s="19" t="s">
        <v>76</v>
      </c>
      <c r="C142" s="20">
        <v>0</v>
      </c>
      <c r="D142" s="20">
        <v>0</v>
      </c>
      <c r="E142" s="20">
        <v>0</v>
      </c>
      <c r="F142" s="20">
        <v>0</v>
      </c>
      <c r="G142" s="17"/>
      <c r="H142" s="30">
        <v>0</v>
      </c>
      <c r="J142" s="30" t="e">
        <v>#DIV/0!</v>
      </c>
      <c r="N142" s="17"/>
      <c r="O142" s="20">
        <v>0</v>
      </c>
    </row>
    <row r="143" spans="1:15" x14ac:dyDescent="0.25">
      <c r="A143" t="s">
        <v>67</v>
      </c>
      <c r="B143" s="24" t="s">
        <v>77</v>
      </c>
      <c r="C143" s="24">
        <v>14638000</v>
      </c>
      <c r="D143" s="24">
        <v>641000</v>
      </c>
      <c r="E143" s="24">
        <v>13997000</v>
      </c>
      <c r="F143" s="24">
        <v>13991000</v>
      </c>
      <c r="G143" s="24"/>
      <c r="H143" s="24">
        <v>157600</v>
      </c>
      <c r="I143" s="24"/>
      <c r="J143" s="24">
        <v>93.102791878172596</v>
      </c>
      <c r="K143" s="24"/>
      <c r="L143" s="24"/>
      <c r="M143" s="24"/>
      <c r="N143" s="24"/>
      <c r="O143" s="24">
        <v>14673000</v>
      </c>
    </row>
  </sheetData>
  <conditionalFormatting sqref="A1">
    <cfRule type="expression" dxfId="43" priority="110">
      <formula>LEFT(#REF!,5)="Total"</formula>
    </cfRule>
  </conditionalFormatting>
  <conditionalFormatting sqref="A26">
    <cfRule type="expression" dxfId="42" priority="106">
      <formula>LEFT(#REF!,5)="Total"</formula>
    </cfRule>
  </conditionalFormatting>
  <conditionalFormatting sqref="A50">
    <cfRule type="expression" dxfId="41" priority="98">
      <formula>LEFT(#REF!,5)="Total"</formula>
    </cfRule>
  </conditionalFormatting>
  <conditionalFormatting sqref="A74">
    <cfRule type="expression" dxfId="40" priority="95">
      <formula>LEFT(#REF!,5)="Total"</formula>
    </cfRule>
  </conditionalFormatting>
  <conditionalFormatting sqref="A99">
    <cfRule type="expression" dxfId="39" priority="92">
      <formula>LEFT(#REF!,5)="Total"</formula>
    </cfRule>
  </conditionalFormatting>
  <conditionalFormatting sqref="A122">
    <cfRule type="expression" dxfId="38" priority="44">
      <formula>LEFT(#REF!,5)="Total"</formula>
    </cfRule>
  </conditionalFormatting>
  <conditionalFormatting sqref="B100:B120">
    <cfRule type="expression" dxfId="37" priority="56">
      <formula>LEFT(#REF!,5)="Total"</formula>
    </cfRule>
  </conditionalFormatting>
  <conditionalFormatting sqref="B123:B143">
    <cfRule type="expression" dxfId="36" priority="39">
      <formula>LEFT(#REF!,5)="Total"</formula>
    </cfRule>
  </conditionalFormatting>
  <conditionalFormatting sqref="B75:C95">
    <cfRule type="expression" dxfId="35" priority="62">
      <formula>LEFT(#REF!,5)="Total"</formula>
    </cfRule>
  </conditionalFormatting>
  <conditionalFormatting sqref="B27:E46">
    <cfRule type="expression" dxfId="34" priority="6">
      <formula>LEFT(#REF!,5)="Total"</formula>
    </cfRule>
  </conditionalFormatting>
  <conditionalFormatting sqref="B51:E70">
    <cfRule type="expression" dxfId="33" priority="4">
      <formula>LEFT(#REF!,5)="Total"</formula>
    </cfRule>
  </conditionalFormatting>
  <conditionalFormatting sqref="B47:F47">
    <cfRule type="expression" dxfId="32" priority="82">
      <formula>LEFT(#REF!,5)="Total"</formula>
    </cfRule>
  </conditionalFormatting>
  <conditionalFormatting sqref="B71:F71">
    <cfRule type="expression" dxfId="31" priority="75">
      <formula>LEFT(#REF!,5)="Total"</formula>
    </cfRule>
  </conditionalFormatting>
  <conditionalFormatting sqref="B143:I143 K143:N143">
    <cfRule type="expression" dxfId="30" priority="35">
      <formula>LEFT(#REF!,5)="Total"</formula>
    </cfRule>
  </conditionalFormatting>
  <conditionalFormatting sqref="B2:O22">
    <cfRule type="expression" dxfId="29" priority="8">
      <formula>LEFT(#REF!,5)="Total"</formula>
    </cfRule>
  </conditionalFormatting>
  <conditionalFormatting sqref="B120:O120">
    <cfRule type="expression" dxfId="28" priority="50">
      <formula>LEFT(#REF!,5)="Total"</formula>
    </cfRule>
  </conditionalFormatting>
  <conditionalFormatting sqref="C1 F1:H1 O1">
    <cfRule type="expression" dxfId="27" priority="123">
      <formula>LEFT(#REF!,5)="Total"</formula>
    </cfRule>
  </conditionalFormatting>
  <conditionalFormatting sqref="C26">
    <cfRule type="expression" dxfId="26" priority="83">
      <formula>LEFT(#REF!,5)="Total"</formula>
    </cfRule>
  </conditionalFormatting>
  <conditionalFormatting sqref="C50">
    <cfRule type="expression" dxfId="25" priority="78">
      <formula>LEFT(#REF!,5)="Total"</formula>
    </cfRule>
  </conditionalFormatting>
  <conditionalFormatting sqref="C74">
    <cfRule type="expression" dxfId="24" priority="55">
      <formula>LEFT(#REF!,5)="Total"</formula>
    </cfRule>
  </conditionalFormatting>
  <conditionalFormatting sqref="C99">
    <cfRule type="expression" dxfId="23" priority="49">
      <formula>LEFT(#REF!,5)="Total"</formula>
    </cfRule>
  </conditionalFormatting>
  <conditionalFormatting sqref="C100:E119">
    <cfRule type="expression" dxfId="22" priority="2">
      <formula>LEFT(#REF!,5)="Total"</formula>
    </cfRule>
  </conditionalFormatting>
  <conditionalFormatting sqref="C122:E122">
    <cfRule type="expression" dxfId="21" priority="31">
      <formula>LEFT(#REF!,5)="Total"</formula>
    </cfRule>
  </conditionalFormatting>
  <conditionalFormatting sqref="C123:F142">
    <cfRule type="expression" dxfId="20" priority="34">
      <formula>LEFT(#REF!,5)="Total"</formula>
    </cfRule>
  </conditionalFormatting>
  <conditionalFormatting sqref="D1:E21">
    <cfRule type="expression" dxfId="19" priority="7">
      <formula>LEFT(#REF!,5)="Total"</formula>
    </cfRule>
  </conditionalFormatting>
  <conditionalFormatting sqref="D26:E46">
    <cfRule type="expression" dxfId="18" priority="5">
      <formula>LEFT(#REF!,5)="Total"</formula>
    </cfRule>
  </conditionalFormatting>
  <conditionalFormatting sqref="D50:E70">
    <cfRule type="expression" dxfId="17" priority="3">
      <formula>LEFT(#REF!,5)="Total"</formula>
    </cfRule>
  </conditionalFormatting>
  <conditionalFormatting sqref="D123:F143">
    <cfRule type="expression" dxfId="16" priority="33">
      <formula>LEFT(#REF!,5)="Total"</formula>
    </cfRule>
  </conditionalFormatting>
  <conditionalFormatting sqref="D74:G95">
    <cfRule type="expression" dxfId="15" priority="54">
      <formula>LEFT(#REF!,5)="Total"</formula>
    </cfRule>
  </conditionalFormatting>
  <conditionalFormatting sqref="D99:H120">
    <cfRule type="expression" dxfId="14" priority="1">
      <formula>LEFT(#REF!,5)="Total"</formula>
    </cfRule>
  </conditionalFormatting>
  <conditionalFormatting sqref="F26:G47">
    <cfRule type="expression" dxfId="13" priority="13">
      <formula>LEFT(#REF!,5)="Total"</formula>
    </cfRule>
  </conditionalFormatting>
  <conditionalFormatting sqref="F50:G71">
    <cfRule type="expression" dxfId="12" priority="9">
      <formula>LEFT(#REF!,5)="Total"</formula>
    </cfRule>
  </conditionalFormatting>
  <conditionalFormatting sqref="F122:H143">
    <cfRule type="expression" dxfId="11" priority="32">
      <formula>LEFT(#REF!,5)="Total"</formula>
    </cfRule>
  </conditionalFormatting>
  <conditionalFormatting sqref="H26:H46">
    <cfRule type="expression" dxfId="10" priority="111">
      <formula>LEFT(#REF!,5)="Total"</formula>
    </cfRule>
  </conditionalFormatting>
  <conditionalFormatting sqref="H50:H70">
    <cfRule type="expression" dxfId="9" priority="68">
      <formula>LEFT(#REF!,5)="Total"</formula>
    </cfRule>
  </conditionalFormatting>
  <conditionalFormatting sqref="H47:O47">
    <cfRule type="expression" dxfId="8" priority="79">
      <formula>LEFT(#REF!,5)="Total"</formula>
    </cfRule>
  </conditionalFormatting>
  <conditionalFormatting sqref="H71:O71">
    <cfRule type="expression" dxfId="7" priority="63">
      <formula>LEFT(#REF!,5)="Total"</formula>
    </cfRule>
  </conditionalFormatting>
  <conditionalFormatting sqref="I50:M71">
    <cfRule type="expression" dxfId="6" priority="70">
      <formula>LEFT(#REF!,5)="Total"</formula>
    </cfRule>
  </conditionalFormatting>
  <conditionalFormatting sqref="I26:O47">
    <cfRule type="expression" dxfId="5" priority="114">
      <formula>LEFT(#REF!,5)="Total"</formula>
    </cfRule>
  </conditionalFormatting>
  <conditionalFormatting sqref="J122:J143">
    <cfRule type="expression" dxfId="4" priority="27">
      <formula>LEFT(#REF!,5)="Total"</formula>
    </cfRule>
  </conditionalFormatting>
  <conditionalFormatting sqref="N50:O70">
    <cfRule type="expression" dxfId="3" priority="104">
      <formula>LEFT(#REF!,5)="Total"</formula>
    </cfRule>
  </conditionalFormatting>
  <conditionalFormatting sqref="N74:O95">
    <cfRule type="expression" dxfId="2" priority="57">
      <formula>LEFT(#REF!,5)="Total"</formula>
    </cfRule>
  </conditionalFormatting>
  <conditionalFormatting sqref="N99:O120">
    <cfRule type="expression" dxfId="1" priority="93">
      <formula>LEFT(#REF!,5)="Total"</formula>
    </cfRule>
  </conditionalFormatting>
  <conditionalFormatting sqref="N122:O143">
    <cfRule type="expression" dxfId="0" priority="17">
      <formula>LEFT(#REF!,5)="Total"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E552C-6100-4DA4-B5B7-D3D96674A6EC}">
  <sheetPr codeName="Ark19"/>
  <dimension ref="B3:S24"/>
  <sheetViews>
    <sheetView workbookViewId="0">
      <selection activeCell="K11" sqref="K11"/>
    </sheetView>
  </sheetViews>
  <sheetFormatPr defaultRowHeight="15" x14ac:dyDescent="0.25"/>
  <cols>
    <col min="5" max="6" width="10.140625" bestFit="1" customWidth="1"/>
    <col min="7" max="7" width="11.28515625" bestFit="1" customWidth="1"/>
    <col min="8" max="8" width="11.28515625" customWidth="1"/>
    <col min="11" max="12" width="10.140625" bestFit="1" customWidth="1"/>
    <col min="13" max="13" width="11.28515625" bestFit="1" customWidth="1"/>
    <col min="14" max="14" width="11.28515625" customWidth="1"/>
    <col min="17" max="18" width="10.85546875" bestFit="1" customWidth="1"/>
    <col min="19" max="19" width="15.7109375" customWidth="1"/>
  </cols>
  <sheetData>
    <row r="3" spans="2:19" x14ac:dyDescent="0.25">
      <c r="B3" s="4"/>
      <c r="C3" s="227" t="s">
        <v>37</v>
      </c>
      <c r="D3" s="227"/>
      <c r="E3" s="227"/>
      <c r="F3" s="227"/>
      <c r="G3" s="228"/>
      <c r="H3" s="12"/>
      <c r="I3" s="229" t="s">
        <v>38</v>
      </c>
      <c r="J3" s="227"/>
      <c r="K3" s="227"/>
      <c r="L3" s="227"/>
      <c r="M3" s="228"/>
      <c r="N3" s="12"/>
      <c r="O3" s="229" t="s">
        <v>39</v>
      </c>
      <c r="P3" s="227"/>
      <c r="Q3" s="227"/>
      <c r="R3" s="227"/>
    </row>
    <row r="4" spans="2:19" x14ac:dyDescent="0.25">
      <c r="B4" s="5" t="s">
        <v>40</v>
      </c>
      <c r="C4" s="5" t="s">
        <v>41</v>
      </c>
      <c r="D4" s="5" t="s">
        <v>42</v>
      </c>
      <c r="E4" s="5" t="s">
        <v>43</v>
      </c>
      <c r="F4" s="5" t="s">
        <v>44</v>
      </c>
      <c r="G4" s="5" t="s">
        <v>45</v>
      </c>
      <c r="H4" s="5" t="s">
        <v>65</v>
      </c>
      <c r="I4" s="6" t="s">
        <v>41</v>
      </c>
      <c r="J4" s="5" t="s">
        <v>42</v>
      </c>
      <c r="K4" s="5" t="s">
        <v>43</v>
      </c>
      <c r="L4" s="5" t="s">
        <v>44</v>
      </c>
      <c r="M4" s="5" t="s">
        <v>45</v>
      </c>
      <c r="N4" s="5" t="s">
        <v>65</v>
      </c>
      <c r="O4" s="6" t="s">
        <v>41</v>
      </c>
      <c r="P4" s="5" t="s">
        <v>43</v>
      </c>
      <c r="Q4" s="5" t="s">
        <v>44</v>
      </c>
      <c r="R4" s="5" t="s">
        <v>45</v>
      </c>
      <c r="S4" s="5" t="s">
        <v>65</v>
      </c>
    </row>
    <row r="5" spans="2:19" x14ac:dyDescent="0.25">
      <c r="B5" s="4" t="s">
        <v>46</v>
      </c>
      <c r="C5" s="7">
        <v>12500</v>
      </c>
      <c r="D5" s="7">
        <v>54.24</v>
      </c>
      <c r="E5" s="7">
        <v>678000</v>
      </c>
      <c r="F5" s="7">
        <v>615000</v>
      </c>
      <c r="G5" s="7">
        <v>1293000</v>
      </c>
      <c r="H5" s="7">
        <v>331000</v>
      </c>
      <c r="I5" s="8">
        <v>10400</v>
      </c>
      <c r="J5" s="7">
        <v>55.384615384615387</v>
      </c>
      <c r="K5" s="7">
        <v>576000</v>
      </c>
      <c r="L5" s="7">
        <v>585000</v>
      </c>
      <c r="M5" s="7">
        <v>1161000</v>
      </c>
      <c r="N5" s="7">
        <v>344000</v>
      </c>
      <c r="O5" s="8">
        <v>-2100</v>
      </c>
      <c r="P5" s="7">
        <v>-102000</v>
      </c>
      <c r="Q5" s="7">
        <v>-30000</v>
      </c>
      <c r="R5" s="7">
        <v>-132000</v>
      </c>
      <c r="S5" s="2">
        <f>+N5-H5</f>
        <v>13000</v>
      </c>
    </row>
    <row r="6" spans="2:19" x14ac:dyDescent="0.25">
      <c r="B6" s="4" t="s">
        <v>47</v>
      </c>
      <c r="C6" s="7">
        <v>17200</v>
      </c>
      <c r="D6" s="7">
        <v>68.430232558139537</v>
      </c>
      <c r="E6" s="7">
        <v>1177000</v>
      </c>
      <c r="F6" s="7">
        <v>914000</v>
      </c>
      <c r="G6" s="7">
        <v>2091000</v>
      </c>
      <c r="H6" s="7">
        <v>457000</v>
      </c>
      <c r="I6" s="8">
        <v>14500</v>
      </c>
      <c r="J6" s="7">
        <v>79.448275862068968</v>
      </c>
      <c r="K6" s="7">
        <v>1152000</v>
      </c>
      <c r="L6" s="7">
        <v>796000</v>
      </c>
      <c r="M6" s="7">
        <v>1948000</v>
      </c>
      <c r="N6" s="7">
        <v>474000</v>
      </c>
      <c r="O6" s="8">
        <v>-2700</v>
      </c>
      <c r="P6" s="7">
        <v>-25000</v>
      </c>
      <c r="Q6" s="7">
        <v>-118000</v>
      </c>
      <c r="R6" s="7">
        <v>-143000</v>
      </c>
      <c r="S6" s="2">
        <f t="shared" ref="S6:S23" si="0">+N6-H6</f>
        <v>17000</v>
      </c>
    </row>
    <row r="7" spans="2:19" x14ac:dyDescent="0.25">
      <c r="B7" s="4" t="s">
        <v>48</v>
      </c>
      <c r="C7" s="7">
        <v>0</v>
      </c>
      <c r="D7" s="7"/>
      <c r="E7" s="7">
        <v>0</v>
      </c>
      <c r="F7" s="7">
        <v>0</v>
      </c>
      <c r="G7" s="7">
        <v>0</v>
      </c>
      <c r="H7" s="7">
        <v>0</v>
      </c>
      <c r="I7" s="8">
        <v>0</v>
      </c>
      <c r="J7" s="7"/>
      <c r="K7" s="7">
        <v>0</v>
      </c>
      <c r="L7" s="7">
        <v>0</v>
      </c>
      <c r="M7" s="7">
        <v>0</v>
      </c>
      <c r="N7" s="7">
        <v>0</v>
      </c>
      <c r="O7" s="8">
        <v>0</v>
      </c>
      <c r="P7" s="7">
        <v>0</v>
      </c>
      <c r="Q7" s="7">
        <v>0</v>
      </c>
      <c r="R7" s="7">
        <v>0</v>
      </c>
      <c r="S7" s="2">
        <f t="shared" si="0"/>
        <v>0</v>
      </c>
    </row>
    <row r="8" spans="2:19" x14ac:dyDescent="0.25">
      <c r="B8" s="4" t="s">
        <v>49</v>
      </c>
      <c r="C8" s="7">
        <v>2200</v>
      </c>
      <c r="D8" s="7">
        <v>99.545454545454547</v>
      </c>
      <c r="E8" s="7">
        <v>219000</v>
      </c>
      <c r="F8" s="7">
        <v>121000</v>
      </c>
      <c r="G8" s="7">
        <v>340000</v>
      </c>
      <c r="H8" s="7">
        <v>59000</v>
      </c>
      <c r="I8" s="8">
        <v>1900</v>
      </c>
      <c r="J8" s="7">
        <v>111.05263157894737</v>
      </c>
      <c r="K8" s="7">
        <v>211000</v>
      </c>
      <c r="L8" s="7">
        <v>102000</v>
      </c>
      <c r="M8" s="7">
        <v>313000</v>
      </c>
      <c r="N8" s="7">
        <v>61000</v>
      </c>
      <c r="O8" s="8">
        <v>-300</v>
      </c>
      <c r="P8" s="7">
        <v>-8000</v>
      </c>
      <c r="Q8" s="7">
        <v>-19000</v>
      </c>
      <c r="R8" s="7">
        <v>-27000</v>
      </c>
      <c r="S8" s="2">
        <f t="shared" si="0"/>
        <v>2000</v>
      </c>
    </row>
    <row r="9" spans="2:19" x14ac:dyDescent="0.25">
      <c r="B9" s="4" t="s">
        <v>50</v>
      </c>
      <c r="C9" s="7">
        <v>7300</v>
      </c>
      <c r="D9" s="7">
        <v>61.780821917808218</v>
      </c>
      <c r="E9" s="7">
        <v>451000</v>
      </c>
      <c r="F9" s="7">
        <v>485000</v>
      </c>
      <c r="G9" s="7">
        <v>936000</v>
      </c>
      <c r="H9" s="7">
        <v>194000</v>
      </c>
      <c r="I9" s="8">
        <v>6300</v>
      </c>
      <c r="J9" s="7">
        <v>75.873015873015873</v>
      </c>
      <c r="K9" s="7">
        <v>478000</v>
      </c>
      <c r="L9" s="7">
        <v>395000</v>
      </c>
      <c r="M9" s="7">
        <v>872000</v>
      </c>
      <c r="N9" s="7">
        <v>201000</v>
      </c>
      <c r="O9" s="8">
        <v>-1000</v>
      </c>
      <c r="P9" s="7">
        <v>27000</v>
      </c>
      <c r="Q9" s="7">
        <v>-90000</v>
      </c>
      <c r="R9" s="7">
        <v>-64000</v>
      </c>
      <c r="S9" s="2">
        <f t="shared" si="0"/>
        <v>7000</v>
      </c>
    </row>
    <row r="10" spans="2:19" x14ac:dyDescent="0.25">
      <c r="B10" s="4" t="s">
        <v>51</v>
      </c>
      <c r="C10" s="7">
        <v>3900</v>
      </c>
      <c r="D10" s="7">
        <v>27.435897435897434</v>
      </c>
      <c r="E10" s="7">
        <v>107000</v>
      </c>
      <c r="F10" s="7">
        <v>220000</v>
      </c>
      <c r="G10" s="7">
        <v>327000</v>
      </c>
      <c r="H10" s="7">
        <v>103000</v>
      </c>
      <c r="I10" s="8">
        <v>4500</v>
      </c>
      <c r="J10" s="7">
        <v>56</v>
      </c>
      <c r="K10" s="7">
        <v>252000</v>
      </c>
      <c r="L10" s="7">
        <v>156000</v>
      </c>
      <c r="M10" s="7">
        <v>408000</v>
      </c>
      <c r="N10" s="7">
        <v>107000</v>
      </c>
      <c r="O10" s="8">
        <v>600</v>
      </c>
      <c r="P10" s="7">
        <v>145000</v>
      </c>
      <c r="Q10" s="7">
        <v>-64000</v>
      </c>
      <c r="R10" s="7">
        <v>81000</v>
      </c>
      <c r="S10" s="2">
        <f t="shared" si="0"/>
        <v>4000</v>
      </c>
    </row>
    <row r="11" spans="2:19" x14ac:dyDescent="0.25">
      <c r="B11" s="4" t="s">
        <v>52</v>
      </c>
      <c r="C11" s="7">
        <v>6100</v>
      </c>
      <c r="D11" s="7">
        <v>84.26229508196721</v>
      </c>
      <c r="E11" s="7">
        <v>514000</v>
      </c>
      <c r="F11" s="7">
        <v>304000</v>
      </c>
      <c r="G11" s="7">
        <v>818000</v>
      </c>
      <c r="H11" s="7">
        <f>170000-8000</f>
        <v>162000</v>
      </c>
      <c r="I11" s="8">
        <v>5100</v>
      </c>
      <c r="J11" s="7">
        <v>90.784313725490193</v>
      </c>
      <c r="K11" s="7">
        <v>463000</v>
      </c>
      <c r="L11" s="7">
        <v>297000</v>
      </c>
      <c r="M11" s="7">
        <v>760000</v>
      </c>
      <c r="N11" s="7">
        <f>176000-8000</f>
        <v>168000</v>
      </c>
      <c r="O11" s="8">
        <v>-1000</v>
      </c>
      <c r="P11" s="7">
        <v>-51000</v>
      </c>
      <c r="Q11" s="7">
        <v>-7000</v>
      </c>
      <c r="R11" s="7">
        <v>-58000</v>
      </c>
      <c r="S11" s="2">
        <f t="shared" si="0"/>
        <v>6000</v>
      </c>
    </row>
    <row r="12" spans="2:19" x14ac:dyDescent="0.25">
      <c r="B12" s="4" t="s">
        <v>53</v>
      </c>
      <c r="C12" s="7">
        <v>16400</v>
      </c>
      <c r="D12" s="7">
        <v>43.780487804878049</v>
      </c>
      <c r="E12" s="7">
        <v>718000</v>
      </c>
      <c r="F12" s="7">
        <v>1036000</v>
      </c>
      <c r="G12" s="7">
        <v>1754000</v>
      </c>
      <c r="H12" s="7">
        <v>436000</v>
      </c>
      <c r="I12" s="8">
        <v>13600</v>
      </c>
      <c r="J12" s="7">
        <v>44.411764705882355</v>
      </c>
      <c r="K12" s="7">
        <v>604000</v>
      </c>
      <c r="L12" s="7">
        <v>969000</v>
      </c>
      <c r="M12" s="7">
        <v>1573000</v>
      </c>
      <c r="N12" s="7">
        <v>452000</v>
      </c>
      <c r="O12" s="8">
        <v>-2800</v>
      </c>
      <c r="P12" s="7">
        <v>-114000</v>
      </c>
      <c r="Q12" s="7">
        <v>-67000</v>
      </c>
      <c r="R12" s="7">
        <v>-181000</v>
      </c>
      <c r="S12" s="2">
        <f t="shared" si="0"/>
        <v>16000</v>
      </c>
    </row>
    <row r="13" spans="2:19" x14ac:dyDescent="0.25">
      <c r="B13" s="4" t="s">
        <v>54</v>
      </c>
      <c r="C13" s="7">
        <v>1800</v>
      </c>
      <c r="D13" s="7">
        <v>57.777777777777779</v>
      </c>
      <c r="E13" s="7">
        <v>104000</v>
      </c>
      <c r="F13" s="7">
        <v>117000</v>
      </c>
      <c r="G13" s="7">
        <v>221000</v>
      </c>
      <c r="H13" s="7">
        <v>48000</v>
      </c>
      <c r="I13" s="8">
        <v>1400</v>
      </c>
      <c r="J13" s="7">
        <v>51.428571428571431</v>
      </c>
      <c r="K13" s="7">
        <v>72000</v>
      </c>
      <c r="L13" s="7">
        <v>122000</v>
      </c>
      <c r="M13" s="7">
        <v>194000</v>
      </c>
      <c r="N13" s="7">
        <v>50000</v>
      </c>
      <c r="O13" s="8">
        <v>-400</v>
      </c>
      <c r="P13" s="7">
        <v>-32000</v>
      </c>
      <c r="Q13" s="7">
        <v>5000</v>
      </c>
      <c r="R13" s="7">
        <v>-27000</v>
      </c>
      <c r="S13" s="2">
        <f t="shared" si="0"/>
        <v>2000</v>
      </c>
    </row>
    <row r="14" spans="2:19" x14ac:dyDescent="0.25">
      <c r="B14" s="4" t="s">
        <v>55</v>
      </c>
      <c r="C14" s="7">
        <v>5000</v>
      </c>
      <c r="D14" s="7">
        <v>79.8</v>
      </c>
      <c r="E14" s="7">
        <v>399000</v>
      </c>
      <c r="F14" s="7">
        <v>245000</v>
      </c>
      <c r="G14" s="7">
        <v>644000</v>
      </c>
      <c r="H14" s="7">
        <v>133000</v>
      </c>
      <c r="I14" s="8">
        <v>6000</v>
      </c>
      <c r="J14" s="7">
        <v>114.33333333333333</v>
      </c>
      <c r="K14" s="7">
        <v>686000</v>
      </c>
      <c r="L14" s="7">
        <v>173000</v>
      </c>
      <c r="M14" s="7">
        <v>859000</v>
      </c>
      <c r="N14" s="7">
        <v>138000</v>
      </c>
      <c r="O14" s="8">
        <v>1000</v>
      </c>
      <c r="P14" s="7">
        <v>287000</v>
      </c>
      <c r="Q14" s="7">
        <v>-72000</v>
      </c>
      <c r="R14" s="7">
        <v>215000</v>
      </c>
      <c r="S14" s="2">
        <f t="shared" si="0"/>
        <v>5000</v>
      </c>
    </row>
    <row r="15" spans="2:19" x14ac:dyDescent="0.25">
      <c r="B15" s="4" t="s">
        <v>56</v>
      </c>
      <c r="C15" s="7">
        <v>17200</v>
      </c>
      <c r="D15" s="7">
        <v>88.54651162790698</v>
      </c>
      <c r="E15" s="7">
        <v>1523000</v>
      </c>
      <c r="F15" s="7">
        <v>865000</v>
      </c>
      <c r="G15" s="7">
        <v>2388000</v>
      </c>
      <c r="H15" s="7">
        <v>457000</v>
      </c>
      <c r="I15" s="8">
        <v>13900</v>
      </c>
      <c r="J15" s="7">
        <v>84.82014388489209</v>
      </c>
      <c r="K15" s="7">
        <v>1179000</v>
      </c>
      <c r="L15" s="7">
        <v>887000</v>
      </c>
      <c r="M15" s="7">
        <v>2066000</v>
      </c>
      <c r="N15" s="7">
        <v>474000</v>
      </c>
      <c r="O15" s="8">
        <v>-3300</v>
      </c>
      <c r="P15" s="7">
        <v>-344000</v>
      </c>
      <c r="Q15" s="7">
        <v>22000</v>
      </c>
      <c r="R15" s="7">
        <v>-322000</v>
      </c>
      <c r="S15" s="2">
        <f t="shared" si="0"/>
        <v>17000</v>
      </c>
    </row>
    <row r="16" spans="2:19" x14ac:dyDescent="0.25">
      <c r="B16" s="4" t="s">
        <v>57</v>
      </c>
      <c r="C16" s="7">
        <v>0</v>
      </c>
      <c r="D16" s="7"/>
      <c r="E16" s="7">
        <v>0</v>
      </c>
      <c r="F16" s="7">
        <v>0</v>
      </c>
      <c r="G16" s="7">
        <v>0</v>
      </c>
      <c r="H16" s="7">
        <v>0</v>
      </c>
      <c r="I16" s="8">
        <v>0</v>
      </c>
      <c r="J16" s="7"/>
      <c r="K16" s="7">
        <v>0</v>
      </c>
      <c r="L16" s="7">
        <v>0</v>
      </c>
      <c r="M16" s="7">
        <v>0</v>
      </c>
      <c r="O16" s="8">
        <v>0</v>
      </c>
      <c r="P16" s="7">
        <v>0</v>
      </c>
      <c r="Q16" s="7">
        <v>0</v>
      </c>
      <c r="R16" s="7">
        <v>0</v>
      </c>
      <c r="S16" s="2">
        <f>+N17-H16</f>
        <v>284000</v>
      </c>
    </row>
    <row r="17" spans="2:19" x14ac:dyDescent="0.25">
      <c r="B17" s="4" t="s">
        <v>58</v>
      </c>
      <c r="C17" s="7">
        <v>10300</v>
      </c>
      <c r="D17" s="7">
        <v>44.271844660194176</v>
      </c>
      <c r="E17" s="7">
        <v>456000</v>
      </c>
      <c r="F17" s="7">
        <v>796000</v>
      </c>
      <c r="G17" s="7">
        <v>1252000</v>
      </c>
      <c r="H17" s="7">
        <v>274000</v>
      </c>
      <c r="I17" s="8">
        <v>8700</v>
      </c>
      <c r="J17" s="7">
        <v>61.379310344827587</v>
      </c>
      <c r="K17" s="7">
        <v>534000</v>
      </c>
      <c r="L17" s="7">
        <v>620000</v>
      </c>
      <c r="M17" s="7">
        <v>1154000</v>
      </c>
      <c r="N17" s="7">
        <v>284000</v>
      </c>
      <c r="O17" s="8">
        <v>-1600</v>
      </c>
      <c r="P17" s="7">
        <v>78000</v>
      </c>
      <c r="Q17" s="7">
        <v>-176000</v>
      </c>
      <c r="R17" s="7">
        <v>-98000</v>
      </c>
      <c r="S17" s="2">
        <f>+N18-H17</f>
        <v>285000</v>
      </c>
    </row>
    <row r="18" spans="2:19" x14ac:dyDescent="0.25">
      <c r="B18" s="4" t="s">
        <v>59</v>
      </c>
      <c r="C18" s="7">
        <v>19600</v>
      </c>
      <c r="D18" s="7">
        <v>62.806122448979593</v>
      </c>
      <c r="E18" s="7">
        <v>1231000</v>
      </c>
      <c r="F18" s="7">
        <v>977000</v>
      </c>
      <c r="G18" s="7">
        <v>2208000</v>
      </c>
      <c r="H18" s="13">
        <v>522000</v>
      </c>
      <c r="I18" s="8">
        <v>16600</v>
      </c>
      <c r="J18" s="7">
        <v>74.578313253012041</v>
      </c>
      <c r="K18" s="7">
        <v>1238000</v>
      </c>
      <c r="L18" s="7">
        <v>796000</v>
      </c>
      <c r="M18" s="7">
        <v>2034000</v>
      </c>
      <c r="N18" s="7">
        <v>559000</v>
      </c>
      <c r="O18" s="8">
        <v>-3000</v>
      </c>
      <c r="P18" s="7">
        <v>7000</v>
      </c>
      <c r="Q18" s="7">
        <v>-181000</v>
      </c>
      <c r="R18" s="7">
        <v>-174000</v>
      </c>
      <c r="S18" s="2">
        <f t="shared" si="0"/>
        <v>37000</v>
      </c>
    </row>
    <row r="19" spans="2:19" x14ac:dyDescent="0.25">
      <c r="B19" s="4" t="s">
        <v>60</v>
      </c>
      <c r="C19" s="7">
        <v>1400</v>
      </c>
      <c r="D19" s="7">
        <v>48.571428571428569</v>
      </c>
      <c r="E19" s="7">
        <v>68000</v>
      </c>
      <c r="F19" s="7">
        <v>100000</v>
      </c>
      <c r="G19" s="7">
        <v>168000</v>
      </c>
      <c r="H19" s="7">
        <v>38000</v>
      </c>
      <c r="I19" s="8">
        <v>1200</v>
      </c>
      <c r="J19" s="7">
        <v>58.333333333333336</v>
      </c>
      <c r="K19" s="7">
        <v>70000</v>
      </c>
      <c r="L19" s="7">
        <v>82000</v>
      </c>
      <c r="M19" s="7">
        <v>153000</v>
      </c>
      <c r="N19" s="7">
        <v>39000</v>
      </c>
      <c r="O19" s="8">
        <v>-200</v>
      </c>
      <c r="P19" s="7">
        <v>2000</v>
      </c>
      <c r="Q19" s="7">
        <v>-18000</v>
      </c>
      <c r="R19" s="7">
        <v>-15000</v>
      </c>
      <c r="S19" s="2">
        <f t="shared" si="0"/>
        <v>1000</v>
      </c>
    </row>
    <row r="20" spans="2:19" x14ac:dyDescent="0.25">
      <c r="B20" s="4" t="s">
        <v>61</v>
      </c>
      <c r="C20" s="7">
        <v>2400</v>
      </c>
      <c r="D20" s="7">
        <v>44.583333333333336</v>
      </c>
      <c r="E20" s="7">
        <v>107000</v>
      </c>
      <c r="F20" s="7">
        <v>116000</v>
      </c>
      <c r="G20" s="7">
        <v>223000</v>
      </c>
      <c r="H20" s="7">
        <v>64000</v>
      </c>
      <c r="I20" s="8">
        <v>2700</v>
      </c>
      <c r="J20" s="7">
        <v>75.18518518518519</v>
      </c>
      <c r="K20" s="7">
        <v>203000</v>
      </c>
      <c r="L20" s="7">
        <v>82000</v>
      </c>
      <c r="M20" s="7">
        <v>285000</v>
      </c>
      <c r="N20" s="7">
        <v>66000</v>
      </c>
      <c r="O20" s="8">
        <v>300</v>
      </c>
      <c r="P20" s="7">
        <v>96000</v>
      </c>
      <c r="Q20" s="7">
        <v>-34000</v>
      </c>
      <c r="R20" s="7">
        <v>62000</v>
      </c>
      <c r="S20" s="2">
        <f t="shared" si="0"/>
        <v>2000</v>
      </c>
    </row>
    <row r="21" spans="2:19" x14ac:dyDescent="0.25">
      <c r="B21" s="4" t="s">
        <v>62</v>
      </c>
      <c r="C21" s="7">
        <v>18100</v>
      </c>
      <c r="D21" s="7">
        <v>77.127071823204417</v>
      </c>
      <c r="E21" s="7">
        <v>1396000</v>
      </c>
      <c r="F21" s="7">
        <v>981000</v>
      </c>
      <c r="G21" s="7">
        <v>2377000</v>
      </c>
      <c r="H21" s="13">
        <v>480000</v>
      </c>
      <c r="I21" s="8">
        <v>15300</v>
      </c>
      <c r="J21" s="7">
        <v>93.202614379084963</v>
      </c>
      <c r="K21" s="7">
        <v>1426000</v>
      </c>
      <c r="L21" s="7">
        <v>771000</v>
      </c>
      <c r="M21" s="7">
        <v>2197000</v>
      </c>
      <c r="N21" s="7">
        <v>515000</v>
      </c>
      <c r="O21" s="8">
        <v>-2800</v>
      </c>
      <c r="P21" s="7">
        <v>30000</v>
      </c>
      <c r="Q21" s="7">
        <v>-210000</v>
      </c>
      <c r="R21" s="7">
        <v>-180000</v>
      </c>
      <c r="S21" s="2">
        <f t="shared" si="0"/>
        <v>35000</v>
      </c>
    </row>
    <row r="22" spans="2:19" x14ac:dyDescent="0.25">
      <c r="B22" s="4" t="s">
        <v>63</v>
      </c>
      <c r="C22" s="7">
        <v>3900</v>
      </c>
      <c r="D22" s="7">
        <v>26.666666666666668</v>
      </c>
      <c r="E22" s="7">
        <v>104000</v>
      </c>
      <c r="F22" s="7">
        <v>346000</v>
      </c>
      <c r="G22" s="7">
        <v>450000</v>
      </c>
      <c r="H22" s="7">
        <v>103000</v>
      </c>
      <c r="I22" s="8">
        <v>3100</v>
      </c>
      <c r="J22" s="7">
        <v>1.6129032258064515</v>
      </c>
      <c r="K22" s="7">
        <v>5000</v>
      </c>
      <c r="L22" s="7">
        <v>399000</v>
      </c>
      <c r="M22" s="7">
        <v>404000</v>
      </c>
      <c r="N22" s="7">
        <v>107000</v>
      </c>
      <c r="O22" s="8">
        <v>-800</v>
      </c>
      <c r="P22" s="7">
        <v>-99000</v>
      </c>
      <c r="Q22" s="7">
        <v>53000</v>
      </c>
      <c r="R22" s="7">
        <v>-46000</v>
      </c>
      <c r="S22" s="2">
        <f t="shared" si="0"/>
        <v>4000</v>
      </c>
    </row>
    <row r="23" spans="2:19" x14ac:dyDescent="0.25">
      <c r="B23" s="4" t="s">
        <v>66</v>
      </c>
      <c r="C23" s="7">
        <v>10300</v>
      </c>
      <c r="D23" s="7">
        <v>59.223300970873787</v>
      </c>
      <c r="E23" s="7">
        <v>610000</v>
      </c>
      <c r="F23" s="7">
        <v>394000</v>
      </c>
      <c r="G23" s="7">
        <v>1004000</v>
      </c>
      <c r="H23" s="7">
        <v>274000</v>
      </c>
      <c r="I23" s="8">
        <v>8600</v>
      </c>
      <c r="J23" s="7">
        <v>64.302325581395351</v>
      </c>
      <c r="K23" s="7">
        <v>553000</v>
      </c>
      <c r="L23" s="7">
        <v>354000</v>
      </c>
      <c r="M23" s="7">
        <v>907000</v>
      </c>
      <c r="N23" s="7">
        <v>284000</v>
      </c>
      <c r="O23" s="8">
        <v>-1700</v>
      </c>
      <c r="P23" s="7">
        <v>-57000</v>
      </c>
      <c r="Q23" s="7">
        <v>-40000</v>
      </c>
      <c r="R23" s="7">
        <v>-97000</v>
      </c>
      <c r="S23" s="2">
        <f t="shared" si="0"/>
        <v>10000</v>
      </c>
    </row>
    <row r="24" spans="2:19" x14ac:dyDescent="0.25">
      <c r="B24" s="9" t="s">
        <v>64</v>
      </c>
      <c r="C24" s="10">
        <f>SUM(C5:C23)</f>
        <v>155600</v>
      </c>
      <c r="D24" s="10"/>
      <c r="E24" s="10">
        <f t="shared" ref="E24:S24" si="1">SUM(E5:E23)</f>
        <v>9862000</v>
      </c>
      <c r="F24" s="10">
        <f t="shared" si="1"/>
        <v>8632000</v>
      </c>
      <c r="G24" s="10">
        <f t="shared" si="1"/>
        <v>18494000</v>
      </c>
      <c r="H24" s="10">
        <f>SUM(H5:H23)</f>
        <v>4135000</v>
      </c>
      <c r="I24" s="11">
        <f t="shared" si="1"/>
        <v>133800</v>
      </c>
      <c r="J24" s="10"/>
      <c r="K24" s="10">
        <f t="shared" si="1"/>
        <v>9702000</v>
      </c>
      <c r="L24" s="10">
        <f t="shared" si="1"/>
        <v>7586000</v>
      </c>
      <c r="M24" s="10">
        <f t="shared" si="1"/>
        <v>17288000</v>
      </c>
      <c r="N24" s="10">
        <f t="shared" si="1"/>
        <v>4323000</v>
      </c>
      <c r="O24" s="11">
        <f t="shared" si="1"/>
        <v>-21800</v>
      </c>
      <c r="P24" s="10">
        <f t="shared" si="1"/>
        <v>-160000</v>
      </c>
      <c r="Q24" s="10">
        <f t="shared" si="1"/>
        <v>-1046000</v>
      </c>
      <c r="R24" s="10">
        <f t="shared" si="1"/>
        <v>-1206000</v>
      </c>
      <c r="S24" s="10">
        <f t="shared" si="1"/>
        <v>747000</v>
      </c>
    </row>
  </sheetData>
  <mergeCells count="3">
    <mergeCell ref="C3:G3"/>
    <mergeCell ref="I3:M3"/>
    <mergeCell ref="O3:R3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A5AE5-0077-47D7-863C-AACE9BBBD6E7}">
  <sheetPr codeName="Ark2"/>
  <dimension ref="A1:M26"/>
  <sheetViews>
    <sheetView workbookViewId="0">
      <selection activeCell="C23" sqref="A1:C23"/>
    </sheetView>
  </sheetViews>
  <sheetFormatPr defaultRowHeight="15" x14ac:dyDescent="0.25"/>
  <cols>
    <col min="1" max="1" width="17.42578125" bestFit="1" customWidth="1"/>
    <col min="2" max="2" width="19" style="2" bestFit="1" customWidth="1"/>
    <col min="3" max="3" width="17.7109375" style="2" bestFit="1" customWidth="1"/>
    <col min="4" max="4" width="22.28515625" bestFit="1" customWidth="1"/>
    <col min="5" max="5" width="23.140625" bestFit="1" customWidth="1"/>
    <col min="6" max="8" width="18.5703125" customWidth="1"/>
    <col min="9" max="9" width="21.140625" bestFit="1" customWidth="1"/>
    <col min="10" max="10" width="16" customWidth="1"/>
    <col min="11" max="12" width="14.7109375" bestFit="1" customWidth="1"/>
    <col min="13" max="13" width="12" bestFit="1" customWidth="1"/>
  </cols>
  <sheetData>
    <row r="1" spans="1:13" x14ac:dyDescent="0.25">
      <c r="A1" s="1" t="s">
        <v>5</v>
      </c>
      <c r="B1" s="2" t="s">
        <v>422</v>
      </c>
      <c r="D1" s="97" t="s">
        <v>391</v>
      </c>
      <c r="E1" s="97" t="s">
        <v>392</v>
      </c>
      <c r="K1" s="2"/>
    </row>
    <row r="2" spans="1:13" x14ac:dyDescent="0.25">
      <c r="D2" s="98" t="s">
        <v>393</v>
      </c>
      <c r="E2" s="98" t="s">
        <v>393</v>
      </c>
      <c r="K2" s="2"/>
    </row>
    <row r="3" spans="1:13" ht="15.75" thickBot="1" x14ac:dyDescent="0.3">
      <c r="A3" s="1" t="s">
        <v>31</v>
      </c>
      <c r="B3" s="3" t="s">
        <v>3</v>
      </c>
      <c r="D3" s="99">
        <v>0</v>
      </c>
      <c r="E3" s="99">
        <v>8.7999999999999995E-2</v>
      </c>
      <c r="K3" s="2"/>
    </row>
    <row r="4" spans="1:13" ht="45" x14ac:dyDescent="0.25">
      <c r="A4" s="1" t="s">
        <v>0</v>
      </c>
      <c r="B4" s="2" t="s">
        <v>6</v>
      </c>
      <c r="C4" s="2" t="s">
        <v>28</v>
      </c>
      <c r="D4" s="100" t="s">
        <v>394</v>
      </c>
      <c r="E4" s="100" t="s">
        <v>395</v>
      </c>
      <c r="F4" s="100" t="s">
        <v>396</v>
      </c>
      <c r="G4" s="100" t="s">
        <v>397</v>
      </c>
      <c r="H4" s="100" t="s">
        <v>398</v>
      </c>
      <c r="I4" s="100" t="s">
        <v>399</v>
      </c>
      <c r="J4" s="100" t="s">
        <v>400</v>
      </c>
      <c r="K4" s="105" t="s">
        <v>402</v>
      </c>
      <c r="L4" s="219" t="s">
        <v>401</v>
      </c>
      <c r="M4" s="219"/>
    </row>
    <row r="5" spans="1:13" x14ac:dyDescent="0.25">
      <c r="A5" t="s">
        <v>2</v>
      </c>
      <c r="B5" s="2">
        <v>4052000</v>
      </c>
      <c r="C5" s="2">
        <v>1682000</v>
      </c>
      <c r="D5" s="101">
        <v>2.5999999999999999E-2</v>
      </c>
      <c r="E5" s="102">
        <f>((1/(1+2.6%))*(1+$E$3))-1</f>
        <v>6.0428849902534054E-2</v>
      </c>
      <c r="F5" s="2">
        <f>+($B5/12*2)/(1+$D5)</f>
        <v>658219.62313190382</v>
      </c>
      <c r="G5" s="2">
        <f>+$B5/12*10*(1+$E5)</f>
        <v>3580714.7498375569</v>
      </c>
      <c r="H5" s="2">
        <f>+SUM(F5:G5)</f>
        <v>4238934.3729694607</v>
      </c>
      <c r="I5" s="2">
        <f>+H5-B5</f>
        <v>186934.37296946067</v>
      </c>
      <c r="J5" s="2">
        <f>+ROUND(C5+I5,-3)</f>
        <v>1869000</v>
      </c>
      <c r="K5" s="104">
        <f>+ROUND(I5,-3)</f>
        <v>187000</v>
      </c>
      <c r="L5" s="2">
        <f>ROUND(B5*0.026,-3)</f>
        <v>105000</v>
      </c>
      <c r="M5" s="2">
        <f>+I5-L5</f>
        <v>81934.372969460674</v>
      </c>
    </row>
    <row r="6" spans="1:13" x14ac:dyDescent="0.25">
      <c r="A6" t="s">
        <v>4</v>
      </c>
      <c r="B6" s="2">
        <v>6882000</v>
      </c>
      <c r="C6" s="2">
        <v>3128000</v>
      </c>
      <c r="D6" s="101">
        <v>2.5999999999999999E-2</v>
      </c>
      <c r="E6" s="102">
        <f t="shared" ref="E6:E21" si="0">((1/(1+2.6%))*(1+$E$3))-1</f>
        <v>6.0428849902534054E-2</v>
      </c>
      <c r="F6" s="2">
        <f t="shared" ref="F6:F21" si="1">+($B6/12*2)/(1+$D6)</f>
        <v>1117933.7231968811</v>
      </c>
      <c r="G6" s="2">
        <f t="shared" ref="G6:G21" si="2">+$B6/12*10*(1+$E6)</f>
        <v>6081559.4541910328</v>
      </c>
      <c r="H6" s="2">
        <f t="shared" ref="H6:H21" si="3">+SUM(F6:G6)</f>
        <v>7199493.1773879137</v>
      </c>
      <c r="I6" s="2">
        <f t="shared" ref="I6:I21" si="4">+H6-B6</f>
        <v>317493.17738791369</v>
      </c>
      <c r="J6" s="2">
        <f t="shared" ref="J6:J21" si="5">+ROUND(C6+I6,-3)</f>
        <v>3445000</v>
      </c>
      <c r="K6" s="104">
        <f t="shared" ref="K6:K21" si="6">+ROUND(I6,-3)</f>
        <v>317000</v>
      </c>
      <c r="L6" s="2">
        <f t="shared" ref="L6:L21" si="7">ROUND(B6*0.026,-3)</f>
        <v>179000</v>
      </c>
      <c r="M6" s="2">
        <f t="shared" ref="M6:M21" si="8">+I6-L6</f>
        <v>138493.17738791369</v>
      </c>
    </row>
    <row r="7" spans="1:13" x14ac:dyDescent="0.25">
      <c r="A7" t="s">
        <v>11</v>
      </c>
      <c r="B7" s="2">
        <v>4702000</v>
      </c>
      <c r="C7" s="2">
        <v>1237000</v>
      </c>
      <c r="D7" s="101">
        <v>2.5999999999999999E-2</v>
      </c>
      <c r="E7" s="102">
        <f t="shared" si="0"/>
        <v>6.0428849902534054E-2</v>
      </c>
      <c r="F7" s="2">
        <f t="shared" si="1"/>
        <v>763807.66731643921</v>
      </c>
      <c r="G7" s="2">
        <f t="shared" si="2"/>
        <v>4155113.7102014287</v>
      </c>
      <c r="H7" s="2">
        <f t="shared" si="3"/>
        <v>4918921.3775178678</v>
      </c>
      <c r="I7" s="2">
        <f t="shared" si="4"/>
        <v>216921.37751786783</v>
      </c>
      <c r="J7" s="2">
        <f t="shared" si="5"/>
        <v>1454000</v>
      </c>
      <c r="K7" s="104">
        <f t="shared" si="6"/>
        <v>217000</v>
      </c>
      <c r="L7" s="2">
        <f t="shared" si="7"/>
        <v>122000</v>
      </c>
      <c r="M7" s="2">
        <f t="shared" si="8"/>
        <v>94921.377517867833</v>
      </c>
    </row>
    <row r="8" spans="1:13" x14ac:dyDescent="0.25">
      <c r="A8" t="s">
        <v>12</v>
      </c>
      <c r="B8" s="2">
        <v>7782000</v>
      </c>
      <c r="C8" s="2">
        <v>2378000</v>
      </c>
      <c r="D8" s="101">
        <v>2.5999999999999999E-2</v>
      </c>
      <c r="E8" s="102">
        <f t="shared" si="0"/>
        <v>6.0428849902534054E-2</v>
      </c>
      <c r="F8" s="2">
        <f t="shared" si="1"/>
        <v>1264132.5536062378</v>
      </c>
      <c r="G8" s="2">
        <f t="shared" si="2"/>
        <v>6876881.0916179335</v>
      </c>
      <c r="H8" s="2">
        <f t="shared" si="3"/>
        <v>8141013.6452241708</v>
      </c>
      <c r="I8" s="2">
        <f t="shared" si="4"/>
        <v>359013.64522417076</v>
      </c>
      <c r="J8" s="2">
        <f t="shared" si="5"/>
        <v>2737000</v>
      </c>
      <c r="K8" s="104">
        <f t="shared" si="6"/>
        <v>359000</v>
      </c>
      <c r="L8" s="2">
        <f t="shared" si="7"/>
        <v>202000</v>
      </c>
      <c r="M8" s="2">
        <f t="shared" si="8"/>
        <v>157013.64522417076</v>
      </c>
    </row>
    <row r="9" spans="1:13" x14ac:dyDescent="0.25">
      <c r="A9" t="s">
        <v>13</v>
      </c>
      <c r="B9" s="2">
        <v>2729000</v>
      </c>
      <c r="C9" s="2">
        <v>388000</v>
      </c>
      <c r="D9" s="101">
        <v>2.5999999999999999E-2</v>
      </c>
      <c r="E9" s="102">
        <f t="shared" si="0"/>
        <v>6.0428849902534054E-2</v>
      </c>
      <c r="F9" s="2">
        <f t="shared" si="1"/>
        <v>443307.34243014944</v>
      </c>
      <c r="G9" s="2">
        <f t="shared" si="2"/>
        <v>2411591.9428200126</v>
      </c>
      <c r="H9" s="2">
        <f t="shared" si="3"/>
        <v>2854899.2852501618</v>
      </c>
      <c r="I9" s="2">
        <f t="shared" si="4"/>
        <v>125899.28525016177</v>
      </c>
      <c r="J9" s="2">
        <f t="shared" si="5"/>
        <v>514000</v>
      </c>
      <c r="K9" s="104">
        <f t="shared" si="6"/>
        <v>126000</v>
      </c>
      <c r="L9" s="2">
        <f t="shared" si="7"/>
        <v>71000</v>
      </c>
      <c r="M9" s="2">
        <f t="shared" si="8"/>
        <v>54899.285250161774</v>
      </c>
    </row>
    <row r="10" spans="1:13" x14ac:dyDescent="0.25">
      <c r="A10" t="s">
        <v>14</v>
      </c>
      <c r="B10" s="2">
        <v>2383000</v>
      </c>
      <c r="C10" s="2">
        <v>1030000</v>
      </c>
      <c r="D10" s="101">
        <v>2.5999999999999999E-2</v>
      </c>
      <c r="E10" s="102">
        <f t="shared" si="0"/>
        <v>6.0428849902534054E-2</v>
      </c>
      <c r="F10" s="2">
        <f t="shared" si="1"/>
        <v>387102.01429499674</v>
      </c>
      <c r="G10" s="2">
        <f t="shared" si="2"/>
        <v>2105834.9577647825</v>
      </c>
      <c r="H10" s="2">
        <f t="shared" si="3"/>
        <v>2492936.9720597793</v>
      </c>
      <c r="I10" s="2">
        <f t="shared" si="4"/>
        <v>109936.97205977933</v>
      </c>
      <c r="J10" s="2">
        <f t="shared" si="5"/>
        <v>1140000</v>
      </c>
      <c r="K10" s="104">
        <f t="shared" si="6"/>
        <v>110000</v>
      </c>
      <c r="L10" s="2">
        <f t="shared" si="7"/>
        <v>62000</v>
      </c>
      <c r="M10" s="2">
        <f t="shared" si="8"/>
        <v>47936.972059779335</v>
      </c>
    </row>
    <row r="11" spans="1:13" x14ac:dyDescent="0.25">
      <c r="A11" t="s">
        <v>36</v>
      </c>
      <c r="C11" s="2">
        <v>0</v>
      </c>
      <c r="D11" s="101">
        <v>2.5999999999999999E-2</v>
      </c>
      <c r="E11" s="102">
        <f t="shared" si="0"/>
        <v>6.0428849902534054E-2</v>
      </c>
      <c r="F11" s="2">
        <f t="shared" si="1"/>
        <v>0</v>
      </c>
      <c r="G11" s="2">
        <f t="shared" si="2"/>
        <v>0</v>
      </c>
      <c r="H11" s="2">
        <f t="shared" si="3"/>
        <v>0</v>
      </c>
      <c r="I11" s="2">
        <f t="shared" si="4"/>
        <v>0</v>
      </c>
      <c r="J11" s="2">
        <f t="shared" si="5"/>
        <v>0</v>
      </c>
      <c r="K11" s="104">
        <f t="shared" si="6"/>
        <v>0</v>
      </c>
      <c r="L11" s="2">
        <f t="shared" si="7"/>
        <v>0</v>
      </c>
      <c r="M11" s="2">
        <f t="shared" si="8"/>
        <v>0</v>
      </c>
    </row>
    <row r="12" spans="1:13" x14ac:dyDescent="0.25">
      <c r="A12" t="s">
        <v>15</v>
      </c>
      <c r="B12" s="2">
        <v>5121000</v>
      </c>
      <c r="C12" s="2">
        <v>2581000</v>
      </c>
      <c r="D12" s="101">
        <v>2.5999999999999999E-2</v>
      </c>
      <c r="E12" s="102">
        <f t="shared" si="0"/>
        <v>6.0428849902534054E-2</v>
      </c>
      <c r="F12" s="2">
        <f t="shared" si="1"/>
        <v>831871.34502923978</v>
      </c>
      <c r="G12" s="2">
        <f t="shared" si="2"/>
        <v>4525380.1169590643</v>
      </c>
      <c r="H12" s="2">
        <f t="shared" si="3"/>
        <v>5357251.4619883038</v>
      </c>
      <c r="I12" s="2">
        <f t="shared" si="4"/>
        <v>236251.46198830381</v>
      </c>
      <c r="J12" s="2">
        <f t="shared" si="5"/>
        <v>2817000</v>
      </c>
      <c r="K12" s="104">
        <f t="shared" si="6"/>
        <v>236000</v>
      </c>
      <c r="L12" s="2">
        <f t="shared" si="7"/>
        <v>133000</v>
      </c>
      <c r="M12" s="2">
        <f t="shared" si="8"/>
        <v>103251.46198830381</v>
      </c>
    </row>
    <row r="13" spans="1:13" x14ac:dyDescent="0.25">
      <c r="A13" t="s">
        <v>16</v>
      </c>
      <c r="B13" s="2">
        <v>2701000</v>
      </c>
      <c r="C13" s="2">
        <v>766000</v>
      </c>
      <c r="D13" s="101">
        <v>2.5999999999999999E-2</v>
      </c>
      <c r="E13" s="102">
        <f t="shared" si="0"/>
        <v>6.0428849902534054E-2</v>
      </c>
      <c r="F13" s="2">
        <f t="shared" si="1"/>
        <v>438758.9343729695</v>
      </c>
      <c r="G13" s="2">
        <f t="shared" si="2"/>
        <v>2386848.6029889537</v>
      </c>
      <c r="H13" s="2">
        <f t="shared" si="3"/>
        <v>2825607.5373619231</v>
      </c>
      <c r="I13" s="2">
        <f t="shared" si="4"/>
        <v>124607.53736192314</v>
      </c>
      <c r="J13" s="2">
        <f t="shared" si="5"/>
        <v>891000</v>
      </c>
      <c r="K13" s="104">
        <f t="shared" si="6"/>
        <v>125000</v>
      </c>
      <c r="L13" s="2">
        <f t="shared" si="7"/>
        <v>70000</v>
      </c>
      <c r="M13" s="2">
        <f t="shared" si="8"/>
        <v>54607.53736192314</v>
      </c>
    </row>
    <row r="14" spans="1:13" x14ac:dyDescent="0.25">
      <c r="A14" t="s">
        <v>17</v>
      </c>
      <c r="B14" s="2">
        <v>9468000</v>
      </c>
      <c r="C14" s="2">
        <v>2379000</v>
      </c>
      <c r="D14" s="101">
        <v>2.5999999999999999E-2</v>
      </c>
      <c r="E14" s="102">
        <f t="shared" si="0"/>
        <v>6.0428849902534054E-2</v>
      </c>
      <c r="F14" s="2">
        <f t="shared" si="1"/>
        <v>1538011.6959064328</v>
      </c>
      <c r="G14" s="2">
        <f t="shared" si="2"/>
        <v>8366783.6257309932</v>
      </c>
      <c r="H14" s="2">
        <f t="shared" si="3"/>
        <v>9904795.3216374256</v>
      </c>
      <c r="I14" s="2">
        <f t="shared" si="4"/>
        <v>436795.32163742557</v>
      </c>
      <c r="J14" s="2">
        <f t="shared" si="5"/>
        <v>2816000</v>
      </c>
      <c r="K14" s="104">
        <f t="shared" si="6"/>
        <v>437000</v>
      </c>
      <c r="L14" s="2">
        <f t="shared" si="7"/>
        <v>246000</v>
      </c>
      <c r="M14" s="2">
        <f t="shared" si="8"/>
        <v>190795.32163742557</v>
      </c>
    </row>
    <row r="15" spans="1:13" x14ac:dyDescent="0.25">
      <c r="A15" t="s">
        <v>18</v>
      </c>
      <c r="B15" s="2">
        <v>6349000</v>
      </c>
      <c r="C15" s="2">
        <v>2060000</v>
      </c>
      <c r="D15" s="101">
        <v>2.5999999999999999E-2</v>
      </c>
      <c r="E15" s="102">
        <f t="shared" si="0"/>
        <v>6.0428849902534054E-2</v>
      </c>
      <c r="F15" s="2">
        <f t="shared" si="1"/>
        <v>1031351.5269655621</v>
      </c>
      <c r="G15" s="2">
        <f t="shared" si="2"/>
        <v>5610552.306692658</v>
      </c>
      <c r="H15" s="2">
        <f t="shared" si="3"/>
        <v>6641903.8336582202</v>
      </c>
      <c r="I15" s="2">
        <f t="shared" si="4"/>
        <v>292903.83365822025</v>
      </c>
      <c r="J15" s="2">
        <f t="shared" si="5"/>
        <v>2353000</v>
      </c>
      <c r="K15" s="104">
        <f t="shared" si="6"/>
        <v>293000</v>
      </c>
      <c r="L15" s="2">
        <f t="shared" si="7"/>
        <v>165000</v>
      </c>
      <c r="M15" s="2">
        <f t="shared" si="8"/>
        <v>127903.83365822025</v>
      </c>
    </row>
    <row r="16" spans="1:13" x14ac:dyDescent="0.25">
      <c r="A16" t="s">
        <v>19</v>
      </c>
      <c r="B16" s="2">
        <v>7093000</v>
      </c>
      <c r="C16" s="2">
        <v>1492000</v>
      </c>
      <c r="D16" s="101">
        <v>2.5999999999999999E-2</v>
      </c>
      <c r="E16" s="102">
        <f t="shared" si="0"/>
        <v>6.0428849902534054E-2</v>
      </c>
      <c r="F16" s="2">
        <f t="shared" si="1"/>
        <v>1152209.2267706303</v>
      </c>
      <c r="G16" s="2">
        <f t="shared" si="2"/>
        <v>6268018.1936322292</v>
      </c>
      <c r="H16" s="2">
        <f t="shared" si="3"/>
        <v>7420227.4204028593</v>
      </c>
      <c r="I16" s="2">
        <f t="shared" si="4"/>
        <v>327227.42040285934</v>
      </c>
      <c r="J16" s="2">
        <f t="shared" si="5"/>
        <v>1819000</v>
      </c>
      <c r="K16" s="104">
        <f t="shared" si="6"/>
        <v>327000</v>
      </c>
      <c r="L16" s="2">
        <f t="shared" si="7"/>
        <v>184000</v>
      </c>
      <c r="M16" s="2">
        <f t="shared" si="8"/>
        <v>143227.42040285934</v>
      </c>
    </row>
    <row r="17" spans="1:13" x14ac:dyDescent="0.25">
      <c r="A17" t="s">
        <v>20</v>
      </c>
      <c r="B17" s="2">
        <v>8576000</v>
      </c>
      <c r="C17" s="2">
        <v>5123000</v>
      </c>
      <c r="D17" s="101">
        <v>2.5999999999999999E-2</v>
      </c>
      <c r="E17" s="102">
        <f t="shared" si="0"/>
        <v>6.0428849902534054E-2</v>
      </c>
      <c r="F17" s="2">
        <f t="shared" si="1"/>
        <v>1393112.4106562701</v>
      </c>
      <c r="G17" s="2">
        <f t="shared" si="2"/>
        <v>7578531.5139701096</v>
      </c>
      <c r="H17" s="2">
        <f t="shared" si="3"/>
        <v>8971643.9246263802</v>
      </c>
      <c r="I17" s="2">
        <f t="shared" si="4"/>
        <v>395643.92462638021</v>
      </c>
      <c r="J17" s="2">
        <f t="shared" si="5"/>
        <v>5519000</v>
      </c>
      <c r="K17" s="104">
        <f t="shared" si="6"/>
        <v>396000</v>
      </c>
      <c r="L17" s="2">
        <f t="shared" si="7"/>
        <v>223000</v>
      </c>
      <c r="M17" s="2">
        <f t="shared" si="8"/>
        <v>172643.92462638021</v>
      </c>
    </row>
    <row r="18" spans="1:13" x14ac:dyDescent="0.25">
      <c r="A18" t="s">
        <v>21</v>
      </c>
      <c r="B18" s="2">
        <v>4196000</v>
      </c>
      <c r="C18" s="2">
        <v>364000</v>
      </c>
      <c r="D18" s="101">
        <v>2.5999999999999999E-2</v>
      </c>
      <c r="E18" s="102">
        <f t="shared" si="0"/>
        <v>6.0428849902534054E-2</v>
      </c>
      <c r="F18" s="2">
        <f t="shared" si="1"/>
        <v>681611.4359974009</v>
      </c>
      <c r="G18" s="2">
        <f t="shared" si="2"/>
        <v>3707966.2118258611</v>
      </c>
      <c r="H18" s="2">
        <f t="shared" si="3"/>
        <v>4389577.647823262</v>
      </c>
      <c r="I18" s="2">
        <f t="shared" si="4"/>
        <v>193577.64782326203</v>
      </c>
      <c r="J18" s="2">
        <f t="shared" si="5"/>
        <v>558000</v>
      </c>
      <c r="K18" s="104">
        <f t="shared" si="6"/>
        <v>194000</v>
      </c>
      <c r="L18" s="2">
        <f t="shared" si="7"/>
        <v>109000</v>
      </c>
      <c r="M18" s="2">
        <f t="shared" si="8"/>
        <v>84577.647823262028</v>
      </c>
    </row>
    <row r="19" spans="1:13" x14ac:dyDescent="0.25">
      <c r="A19" t="s">
        <v>22</v>
      </c>
      <c r="B19" s="2">
        <v>2112000</v>
      </c>
      <c r="C19" s="2">
        <v>471000</v>
      </c>
      <c r="D19" s="101">
        <v>2.5999999999999999E-2</v>
      </c>
      <c r="E19" s="102">
        <f t="shared" si="0"/>
        <v>6.0428849902534054E-2</v>
      </c>
      <c r="F19" s="2">
        <f t="shared" si="1"/>
        <v>343079.92202729045</v>
      </c>
      <c r="G19" s="2">
        <f t="shared" si="2"/>
        <v>1866354.77582846</v>
      </c>
      <c r="H19" s="2">
        <f t="shared" si="3"/>
        <v>2209434.6978557506</v>
      </c>
      <c r="I19" s="2">
        <f t="shared" si="4"/>
        <v>97434.697855750564</v>
      </c>
      <c r="J19" s="2">
        <f t="shared" si="5"/>
        <v>568000</v>
      </c>
      <c r="K19" s="104">
        <f t="shared" si="6"/>
        <v>97000</v>
      </c>
      <c r="L19" s="2">
        <f t="shared" si="7"/>
        <v>55000</v>
      </c>
      <c r="M19" s="2">
        <f t="shared" si="8"/>
        <v>42434.697855750564</v>
      </c>
    </row>
    <row r="20" spans="1:13" x14ac:dyDescent="0.25">
      <c r="A20" t="s">
        <v>23</v>
      </c>
      <c r="B20" s="2">
        <v>6941000</v>
      </c>
      <c r="C20" s="2">
        <v>3846000</v>
      </c>
      <c r="D20" s="101">
        <v>2.5999999999999999E-2</v>
      </c>
      <c r="E20" s="102">
        <f t="shared" si="0"/>
        <v>6.0428849902534054E-2</v>
      </c>
      <c r="F20" s="2">
        <f t="shared" si="1"/>
        <v>1127517.8687459389</v>
      </c>
      <c r="G20" s="2">
        <f t="shared" si="2"/>
        <v>6133697.2059779065</v>
      </c>
      <c r="H20" s="2">
        <f t="shared" si="3"/>
        <v>7261215.0747238453</v>
      </c>
      <c r="I20" s="2">
        <f t="shared" si="4"/>
        <v>320215.07472384535</v>
      </c>
      <c r="J20" s="2">
        <f t="shared" si="5"/>
        <v>4166000</v>
      </c>
      <c r="K20" s="104">
        <f t="shared" si="6"/>
        <v>320000</v>
      </c>
      <c r="L20" s="2">
        <f t="shared" si="7"/>
        <v>180000</v>
      </c>
      <c r="M20" s="2">
        <f t="shared" si="8"/>
        <v>140215.07472384535</v>
      </c>
    </row>
    <row r="21" spans="1:13" x14ac:dyDescent="0.25">
      <c r="A21" t="s">
        <v>24</v>
      </c>
      <c r="B21" s="2">
        <v>9369000</v>
      </c>
      <c r="C21" s="2">
        <v>682000</v>
      </c>
      <c r="D21" s="101">
        <v>2.5999999999999999E-2</v>
      </c>
      <c r="E21" s="102">
        <f t="shared" si="0"/>
        <v>6.0428849902534054E-2</v>
      </c>
      <c r="F21" s="2">
        <f t="shared" si="1"/>
        <v>1521929.8245614034</v>
      </c>
      <c r="G21" s="2">
        <f t="shared" si="2"/>
        <v>8279298.2456140351</v>
      </c>
      <c r="H21" s="2">
        <f t="shared" si="3"/>
        <v>9801228.0701754391</v>
      </c>
      <c r="I21" s="2">
        <f t="shared" si="4"/>
        <v>432228.07017543912</v>
      </c>
      <c r="J21" s="2">
        <f t="shared" si="5"/>
        <v>1114000</v>
      </c>
      <c r="K21" s="104">
        <f t="shared" si="6"/>
        <v>432000</v>
      </c>
      <c r="L21" s="2">
        <f t="shared" si="7"/>
        <v>244000</v>
      </c>
      <c r="M21" s="2">
        <f t="shared" si="8"/>
        <v>188228.07017543912</v>
      </c>
    </row>
    <row r="22" spans="1:13" x14ac:dyDescent="0.25">
      <c r="A22" t="s">
        <v>25</v>
      </c>
      <c r="B22" s="2">
        <v>30301000</v>
      </c>
      <c r="C22" s="2">
        <v>1587000</v>
      </c>
      <c r="D22" s="2"/>
      <c r="E22" s="2"/>
      <c r="F22" s="103">
        <f t="shared" ref="F22:M22" si="9">SUM(F5:F21)</f>
        <v>14693957.115009746</v>
      </c>
      <c r="G22" s="103">
        <f t="shared" si="9"/>
        <v>79935126.705653027</v>
      </c>
      <c r="H22" s="103">
        <f t="shared" si="9"/>
        <v>94629083.820662767</v>
      </c>
      <c r="I22" s="103">
        <f t="shared" si="9"/>
        <v>4173083.8206627634</v>
      </c>
      <c r="J22" s="103">
        <f t="shared" si="9"/>
        <v>33780000</v>
      </c>
      <c r="K22" s="106">
        <f t="shared" si="9"/>
        <v>4173000</v>
      </c>
      <c r="L22" s="103">
        <f t="shared" si="9"/>
        <v>2350000</v>
      </c>
      <c r="M22" s="103">
        <f t="shared" si="9"/>
        <v>1823083.8206627634</v>
      </c>
    </row>
    <row r="23" spans="1:13" x14ac:dyDescent="0.25">
      <c r="A23" t="s">
        <v>32</v>
      </c>
      <c r="B23" s="2">
        <v>5620000</v>
      </c>
      <c r="C23" s="2">
        <v>1037000</v>
      </c>
    </row>
    <row r="24" spans="1:13" x14ac:dyDescent="0.25">
      <c r="A24" t="s">
        <v>371</v>
      </c>
      <c r="B24" s="2">
        <v>10000</v>
      </c>
      <c r="C24" s="2">
        <v>10000</v>
      </c>
    </row>
    <row r="25" spans="1:13" x14ac:dyDescent="0.25">
      <c r="A25" t="s">
        <v>33</v>
      </c>
      <c r="B25" s="2">
        <v>40000</v>
      </c>
    </row>
    <row r="26" spans="1:13" x14ac:dyDescent="0.25">
      <c r="A26" t="s">
        <v>77</v>
      </c>
      <c r="B26" s="2">
        <v>126427000</v>
      </c>
      <c r="C26" s="2">
        <v>32241000</v>
      </c>
    </row>
  </sheetData>
  <mergeCells count="1">
    <mergeCell ref="L4:M4"/>
  </mergeCells>
  <pageMargins left="0.7" right="0.7" top="0.75" bottom="0.75" header="0.3" footer="0.3"/>
  <pageSetup paperSize="9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C462-CD01-4B70-AF6F-B804E7740B3C}">
  <sheetPr codeName="Ark3"/>
  <dimension ref="A2:C80"/>
  <sheetViews>
    <sheetView workbookViewId="0">
      <selection activeCell="C23" sqref="A1:C23"/>
    </sheetView>
  </sheetViews>
  <sheetFormatPr defaultRowHeight="15" x14ac:dyDescent="0.25"/>
  <cols>
    <col min="1" max="1" width="20.7109375" bestFit="1" customWidth="1"/>
    <col min="2" max="2" width="25.140625" bestFit="1" customWidth="1"/>
    <col min="3" max="3" width="7.5703125" style="2" bestFit="1" customWidth="1"/>
  </cols>
  <sheetData>
    <row r="2" spans="1:3" x14ac:dyDescent="0.25">
      <c r="A2" s="1" t="s">
        <v>3</v>
      </c>
      <c r="B2" t="s">
        <v>6</v>
      </c>
    </row>
    <row r="4" spans="1:3" x14ac:dyDescent="0.25">
      <c r="A4" s="1" t="s">
        <v>31</v>
      </c>
    </row>
    <row r="5" spans="1:3" x14ac:dyDescent="0.25">
      <c r="A5" s="1" t="s">
        <v>0</v>
      </c>
      <c r="B5" s="1" t="s">
        <v>1</v>
      </c>
      <c r="C5" t="s">
        <v>67</v>
      </c>
    </row>
    <row r="6" spans="1:3" x14ac:dyDescent="0.25">
      <c r="A6" t="s">
        <v>2</v>
      </c>
      <c r="B6" t="s">
        <v>9</v>
      </c>
      <c r="C6" s="2">
        <v>6481681.3600000003</v>
      </c>
    </row>
    <row r="7" spans="1:3" x14ac:dyDescent="0.25">
      <c r="B7" t="s">
        <v>35</v>
      </c>
      <c r="C7" s="2">
        <v>958730.17</v>
      </c>
    </row>
    <row r="8" spans="1:3" x14ac:dyDescent="0.25">
      <c r="B8" t="s">
        <v>388</v>
      </c>
      <c r="C8" s="2">
        <v>446247.02</v>
      </c>
    </row>
    <row r="9" spans="1:3" x14ac:dyDescent="0.25">
      <c r="B9" t="s">
        <v>384</v>
      </c>
      <c r="C9" s="2">
        <v>11901871.68</v>
      </c>
    </row>
    <row r="10" spans="1:3" x14ac:dyDescent="0.25">
      <c r="A10" t="s">
        <v>4</v>
      </c>
      <c r="B10" t="s">
        <v>9</v>
      </c>
      <c r="C10" s="2">
        <v>12831740.120000001</v>
      </c>
    </row>
    <row r="11" spans="1:3" x14ac:dyDescent="0.25">
      <c r="B11" t="s">
        <v>35</v>
      </c>
      <c r="C11" s="2">
        <v>1354909.84</v>
      </c>
    </row>
    <row r="12" spans="1:3" x14ac:dyDescent="0.25">
      <c r="B12" t="s">
        <v>388</v>
      </c>
      <c r="C12" s="2">
        <v>2754788.25</v>
      </c>
    </row>
    <row r="13" spans="1:3" x14ac:dyDescent="0.25">
      <c r="B13" t="s">
        <v>384</v>
      </c>
      <c r="C13" s="2">
        <v>16862002.420000002</v>
      </c>
    </row>
    <row r="14" spans="1:3" x14ac:dyDescent="0.25">
      <c r="A14" t="s">
        <v>11</v>
      </c>
      <c r="B14" t="s">
        <v>9</v>
      </c>
      <c r="C14" s="2">
        <v>4150068.9699999997</v>
      </c>
    </row>
    <row r="15" spans="1:3" x14ac:dyDescent="0.25">
      <c r="B15" t="s">
        <v>35</v>
      </c>
      <c r="C15" s="2">
        <v>716867.16</v>
      </c>
    </row>
    <row r="16" spans="1:3" x14ac:dyDescent="0.25">
      <c r="B16" t="s">
        <v>388</v>
      </c>
      <c r="C16" s="2">
        <v>814564.12</v>
      </c>
    </row>
    <row r="17" spans="1:3" x14ac:dyDescent="0.25">
      <c r="B17" t="s">
        <v>384</v>
      </c>
      <c r="C17" s="2">
        <v>18497946.560000002</v>
      </c>
    </row>
    <row r="18" spans="1:3" x14ac:dyDescent="0.25">
      <c r="A18" t="s">
        <v>12</v>
      </c>
      <c r="B18" t="s">
        <v>9</v>
      </c>
      <c r="C18" s="2">
        <v>7898561.5800000001</v>
      </c>
    </row>
    <row r="19" spans="1:3" x14ac:dyDescent="0.25">
      <c r="B19" t="s">
        <v>35</v>
      </c>
      <c r="C19" s="2">
        <v>3286029.85</v>
      </c>
    </row>
    <row r="20" spans="1:3" x14ac:dyDescent="0.25">
      <c r="B20" t="s">
        <v>388</v>
      </c>
      <c r="C20" s="2">
        <v>4097174.07</v>
      </c>
    </row>
    <row r="21" spans="1:3" x14ac:dyDescent="0.25">
      <c r="B21" t="s">
        <v>384</v>
      </c>
      <c r="C21" s="2">
        <v>23652277.420000002</v>
      </c>
    </row>
    <row r="22" spans="1:3" x14ac:dyDescent="0.25">
      <c r="A22" t="s">
        <v>13</v>
      </c>
      <c r="B22" t="s">
        <v>9</v>
      </c>
      <c r="C22" s="2">
        <v>2420772.4500000002</v>
      </c>
    </row>
    <row r="23" spans="1:3" x14ac:dyDescent="0.25">
      <c r="B23" t="s">
        <v>35</v>
      </c>
      <c r="C23" s="2">
        <v>218694.08000000002</v>
      </c>
    </row>
    <row r="24" spans="1:3" x14ac:dyDescent="0.25">
      <c r="B24" t="s">
        <v>388</v>
      </c>
      <c r="C24" s="2">
        <v>0</v>
      </c>
    </row>
    <row r="25" spans="1:3" x14ac:dyDescent="0.25">
      <c r="B25" t="s">
        <v>384</v>
      </c>
      <c r="C25" s="2">
        <v>9547506.5800000001</v>
      </c>
    </row>
    <row r="26" spans="1:3" x14ac:dyDescent="0.25">
      <c r="A26" t="s">
        <v>14</v>
      </c>
      <c r="B26" t="s">
        <v>9</v>
      </c>
      <c r="C26" s="2">
        <v>3864118.85</v>
      </c>
    </row>
    <row r="27" spans="1:3" x14ac:dyDescent="0.25">
      <c r="B27" t="s">
        <v>35</v>
      </c>
      <c r="C27" s="2">
        <v>667995.57999999996</v>
      </c>
    </row>
    <row r="28" spans="1:3" x14ac:dyDescent="0.25">
      <c r="B28" t="s">
        <v>388</v>
      </c>
      <c r="C28" s="2">
        <v>252294.58000000002</v>
      </c>
    </row>
    <row r="29" spans="1:3" x14ac:dyDescent="0.25">
      <c r="B29" t="s">
        <v>384</v>
      </c>
      <c r="C29" s="2">
        <v>7253443.9299999997</v>
      </c>
    </row>
    <row r="30" spans="1:3" x14ac:dyDescent="0.25">
      <c r="A30" t="s">
        <v>15</v>
      </c>
      <c r="B30" t="s">
        <v>9</v>
      </c>
      <c r="C30" s="2">
        <v>9145250.129999999</v>
      </c>
    </row>
    <row r="31" spans="1:3" x14ac:dyDescent="0.25">
      <c r="B31" t="s">
        <v>35</v>
      </c>
      <c r="C31" s="2">
        <v>1227438.1000000001</v>
      </c>
    </row>
    <row r="32" spans="1:3" x14ac:dyDescent="0.25">
      <c r="B32" t="s">
        <v>388</v>
      </c>
      <c r="C32" s="2">
        <v>3341566.52</v>
      </c>
    </row>
    <row r="33" spans="1:3" x14ac:dyDescent="0.25">
      <c r="B33" t="s">
        <v>384</v>
      </c>
      <c r="C33" s="2">
        <v>10290885.67</v>
      </c>
    </row>
    <row r="34" spans="1:3" x14ac:dyDescent="0.25">
      <c r="A34" t="s">
        <v>16</v>
      </c>
      <c r="B34" t="s">
        <v>9</v>
      </c>
      <c r="C34" s="2">
        <v>2532665.4500000002</v>
      </c>
    </row>
    <row r="35" spans="1:3" x14ac:dyDescent="0.25">
      <c r="B35" t="s">
        <v>35</v>
      </c>
      <c r="C35" s="2">
        <v>811540.26</v>
      </c>
    </row>
    <row r="36" spans="1:3" x14ac:dyDescent="0.25">
      <c r="B36" t="s">
        <v>388</v>
      </c>
      <c r="C36" s="2">
        <v>1554282.1</v>
      </c>
    </row>
    <row r="37" spans="1:3" x14ac:dyDescent="0.25">
      <c r="B37" t="s">
        <v>384</v>
      </c>
      <c r="C37" s="2">
        <v>8860824.4299999997</v>
      </c>
    </row>
    <row r="38" spans="1:3" x14ac:dyDescent="0.25">
      <c r="A38" t="s">
        <v>17</v>
      </c>
      <c r="B38" t="s">
        <v>9</v>
      </c>
      <c r="C38" s="2">
        <v>5781519.8600000003</v>
      </c>
    </row>
    <row r="39" spans="1:3" x14ac:dyDescent="0.25">
      <c r="B39" t="s">
        <v>35</v>
      </c>
      <c r="C39" s="2">
        <v>1016603.28</v>
      </c>
    </row>
    <row r="40" spans="1:3" x14ac:dyDescent="0.25">
      <c r="B40" t="s">
        <v>388</v>
      </c>
      <c r="C40" s="2">
        <v>1631650.3599999999</v>
      </c>
    </row>
    <row r="41" spans="1:3" x14ac:dyDescent="0.25">
      <c r="B41" t="s">
        <v>384</v>
      </c>
      <c r="C41" s="2">
        <v>36324592.240000002</v>
      </c>
    </row>
    <row r="42" spans="1:3" x14ac:dyDescent="0.25">
      <c r="A42" t="s">
        <v>18</v>
      </c>
      <c r="B42" t="s">
        <v>9</v>
      </c>
      <c r="C42" s="2">
        <v>9863353.3900000006</v>
      </c>
    </row>
    <row r="43" spans="1:3" x14ac:dyDescent="0.25">
      <c r="B43" t="s">
        <v>35</v>
      </c>
      <c r="C43" s="2">
        <v>1682926.5</v>
      </c>
    </row>
    <row r="44" spans="1:3" x14ac:dyDescent="0.25">
      <c r="B44" t="s">
        <v>388</v>
      </c>
      <c r="C44" s="2">
        <v>730620.19</v>
      </c>
    </row>
    <row r="45" spans="1:3" x14ac:dyDescent="0.25">
      <c r="B45" t="s">
        <v>384</v>
      </c>
      <c r="C45" s="2">
        <v>18155096.07</v>
      </c>
    </row>
    <row r="46" spans="1:3" x14ac:dyDescent="0.25">
      <c r="A46" t="s">
        <v>19</v>
      </c>
      <c r="B46" t="s">
        <v>9</v>
      </c>
      <c r="C46" s="2">
        <v>4673880.6500000004</v>
      </c>
    </row>
    <row r="47" spans="1:3" x14ac:dyDescent="0.25">
      <c r="B47" t="s">
        <v>35</v>
      </c>
      <c r="C47" s="2">
        <v>663008.01</v>
      </c>
    </row>
    <row r="48" spans="1:3" x14ac:dyDescent="0.25">
      <c r="B48" t="s">
        <v>388</v>
      </c>
      <c r="C48" s="2">
        <v>959495.66</v>
      </c>
    </row>
    <row r="49" spans="1:3" x14ac:dyDescent="0.25">
      <c r="B49" t="s">
        <v>384</v>
      </c>
      <c r="C49" s="2">
        <v>25451613.009999998</v>
      </c>
    </row>
    <row r="50" spans="1:3" x14ac:dyDescent="0.25">
      <c r="A50" t="s">
        <v>20</v>
      </c>
      <c r="B50" t="s">
        <v>9</v>
      </c>
      <c r="C50" s="2">
        <v>14341910.370000001</v>
      </c>
    </row>
    <row r="51" spans="1:3" x14ac:dyDescent="0.25">
      <c r="B51" t="s">
        <v>35</v>
      </c>
      <c r="C51" s="2">
        <v>2176668.2400000002</v>
      </c>
    </row>
    <row r="52" spans="1:3" x14ac:dyDescent="0.25">
      <c r="B52" t="s">
        <v>388</v>
      </c>
      <c r="C52" s="2">
        <v>6276559.7000000002</v>
      </c>
    </row>
    <row r="53" spans="1:3" x14ac:dyDescent="0.25">
      <c r="B53" t="s">
        <v>384</v>
      </c>
      <c r="C53" s="2">
        <v>13491366.91</v>
      </c>
    </row>
    <row r="54" spans="1:3" x14ac:dyDescent="0.25">
      <c r="A54" t="s">
        <v>21</v>
      </c>
      <c r="B54" t="s">
        <v>9</v>
      </c>
      <c r="C54" s="2">
        <v>1551940.05</v>
      </c>
    </row>
    <row r="55" spans="1:3" x14ac:dyDescent="0.25">
      <c r="B55" t="s">
        <v>35</v>
      </c>
      <c r="C55" s="2">
        <v>765023.22</v>
      </c>
    </row>
    <row r="56" spans="1:3" x14ac:dyDescent="0.25">
      <c r="B56" t="s">
        <v>388</v>
      </c>
      <c r="C56" s="2">
        <v>549255.01</v>
      </c>
    </row>
    <row r="57" spans="1:3" x14ac:dyDescent="0.25">
      <c r="B57" t="s">
        <v>384</v>
      </c>
      <c r="C57" s="2">
        <v>15541223.220000001</v>
      </c>
    </row>
    <row r="58" spans="1:3" x14ac:dyDescent="0.25">
      <c r="A58" t="s">
        <v>22</v>
      </c>
      <c r="B58" t="s">
        <v>9</v>
      </c>
      <c r="C58" s="2">
        <v>3259337.42</v>
      </c>
    </row>
    <row r="59" spans="1:3" x14ac:dyDescent="0.25">
      <c r="B59" t="s">
        <v>35</v>
      </c>
      <c r="C59" s="2">
        <v>3604.59</v>
      </c>
    </row>
    <row r="60" spans="1:3" x14ac:dyDescent="0.25">
      <c r="B60" t="s">
        <v>388</v>
      </c>
      <c r="C60" s="2">
        <v>0</v>
      </c>
    </row>
    <row r="61" spans="1:3" x14ac:dyDescent="0.25">
      <c r="B61" t="s">
        <v>384</v>
      </c>
      <c r="C61" s="2">
        <v>8562636.4600000009</v>
      </c>
    </row>
    <row r="62" spans="1:3" x14ac:dyDescent="0.25">
      <c r="A62" t="s">
        <v>23</v>
      </c>
      <c r="B62" t="s">
        <v>9</v>
      </c>
      <c r="C62" s="2">
        <v>16371832.83</v>
      </c>
    </row>
    <row r="63" spans="1:3" x14ac:dyDescent="0.25">
      <c r="B63" t="s">
        <v>35</v>
      </c>
      <c r="C63" s="2">
        <v>2058572.51</v>
      </c>
    </row>
    <row r="64" spans="1:3" x14ac:dyDescent="0.25">
      <c r="B64" t="s">
        <v>388</v>
      </c>
      <c r="C64" s="2">
        <v>2342364.14</v>
      </c>
    </row>
    <row r="65" spans="1:3" x14ac:dyDescent="0.25">
      <c r="B65" t="s">
        <v>384</v>
      </c>
      <c r="C65" s="2">
        <v>10859508.58</v>
      </c>
    </row>
    <row r="66" spans="1:3" x14ac:dyDescent="0.25">
      <c r="A66" t="s">
        <v>24</v>
      </c>
      <c r="B66" t="s">
        <v>9</v>
      </c>
      <c r="C66" s="2">
        <v>3910004.39</v>
      </c>
    </row>
    <row r="67" spans="1:3" x14ac:dyDescent="0.25">
      <c r="B67" t="s">
        <v>35</v>
      </c>
      <c r="C67" s="2">
        <v>860776.87</v>
      </c>
    </row>
    <row r="68" spans="1:3" x14ac:dyDescent="0.25">
      <c r="B68" t="s">
        <v>388</v>
      </c>
      <c r="C68" s="2">
        <v>1206739.8</v>
      </c>
    </row>
    <row r="69" spans="1:3" x14ac:dyDescent="0.25">
      <c r="B69" t="s">
        <v>384</v>
      </c>
      <c r="C69" s="2">
        <v>39284431.629999995</v>
      </c>
    </row>
    <row r="70" spans="1:3" x14ac:dyDescent="0.25">
      <c r="A70" t="s">
        <v>25</v>
      </c>
      <c r="B70" t="s">
        <v>9</v>
      </c>
      <c r="C70" s="2">
        <v>6664524.6600000001</v>
      </c>
    </row>
    <row r="71" spans="1:3" x14ac:dyDescent="0.25">
      <c r="B71" t="s">
        <v>35</v>
      </c>
      <c r="C71" s="2">
        <v>312817.48</v>
      </c>
    </row>
    <row r="72" spans="1:3" x14ac:dyDescent="0.25">
      <c r="B72" t="s">
        <v>388</v>
      </c>
      <c r="C72" s="2">
        <v>1051028.67</v>
      </c>
    </row>
    <row r="73" spans="1:3" x14ac:dyDescent="0.25">
      <c r="B73" t="s">
        <v>384</v>
      </c>
      <c r="C73" s="2">
        <v>147939191.91</v>
      </c>
    </row>
    <row r="74" spans="1:3" x14ac:dyDescent="0.25">
      <c r="A74" t="s">
        <v>32</v>
      </c>
      <c r="B74" t="s">
        <v>9</v>
      </c>
      <c r="C74" s="2">
        <v>2238774.25</v>
      </c>
    </row>
    <row r="75" spans="1:3" x14ac:dyDescent="0.25">
      <c r="B75" t="s">
        <v>35</v>
      </c>
      <c r="C75" s="2">
        <v>886990.97</v>
      </c>
    </row>
    <row r="76" spans="1:3" x14ac:dyDescent="0.25">
      <c r="B76" t="s">
        <v>388</v>
      </c>
      <c r="C76" s="2">
        <v>761600.19</v>
      </c>
    </row>
    <row r="77" spans="1:3" x14ac:dyDescent="0.25">
      <c r="B77" t="s">
        <v>384</v>
      </c>
      <c r="C77" s="2">
        <v>20961923.100000001</v>
      </c>
    </row>
    <row r="78" spans="1:3" x14ac:dyDescent="0.25">
      <c r="A78" t="s">
        <v>371</v>
      </c>
      <c r="B78" t="s">
        <v>388</v>
      </c>
      <c r="C78" s="2">
        <v>249440.52</v>
      </c>
    </row>
    <row r="79" spans="1:3" x14ac:dyDescent="0.25">
      <c r="A79" t="s">
        <v>33</v>
      </c>
      <c r="B79" t="s">
        <v>384</v>
      </c>
      <c r="C79" s="2">
        <v>129133.25</v>
      </c>
    </row>
    <row r="80" spans="1:3" x14ac:dyDescent="0.25">
      <c r="A80" t="s">
        <v>77</v>
      </c>
      <c r="C80" s="2">
        <v>610238279.46000016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1A334-4EB7-4D4D-93EE-7FAA6AE33F5D}">
  <sheetPr codeName="Ark4"/>
  <dimension ref="A1:AB193"/>
  <sheetViews>
    <sheetView workbookViewId="0">
      <selection activeCell="J4" sqref="J4:J23"/>
    </sheetView>
  </sheetViews>
  <sheetFormatPr defaultRowHeight="12.75" x14ac:dyDescent="0.2"/>
  <cols>
    <col min="1" max="1" width="9.140625" style="175"/>
    <col min="2" max="2" width="40.28515625" style="175" bestFit="1" customWidth="1"/>
    <col min="3" max="3" width="12.28515625" style="175" bestFit="1" customWidth="1"/>
    <col min="4" max="4" width="12.5703125" style="175" bestFit="1" customWidth="1"/>
    <col min="5" max="5" width="19.28515625" style="175" bestFit="1" customWidth="1"/>
    <col min="6" max="6" width="15.140625" style="175" customWidth="1"/>
    <col min="7" max="7" width="13.5703125" style="175" bestFit="1" customWidth="1"/>
    <col min="8" max="8" width="18.5703125" style="175" bestFit="1" customWidth="1"/>
    <col min="9" max="9" width="18.5703125" style="175" customWidth="1"/>
    <col min="10" max="10" width="13.5703125" style="175" bestFit="1" customWidth="1"/>
    <col min="11" max="11" width="22.28515625" style="175" bestFit="1" customWidth="1"/>
    <col min="12" max="12" width="15" style="175" customWidth="1"/>
    <col min="13" max="13" width="14.85546875" style="175" customWidth="1"/>
    <col min="14" max="14" width="12" style="175" customWidth="1"/>
    <col min="15" max="15" width="9.140625" style="175"/>
    <col min="16" max="16" width="22.28515625" style="175" bestFit="1" customWidth="1"/>
    <col min="17" max="17" width="16.5703125" style="175" customWidth="1"/>
    <col min="18" max="18" width="10.85546875" style="175" customWidth="1"/>
    <col min="19" max="20" width="9.140625" style="175"/>
    <col min="21" max="21" width="11.28515625" style="175" customWidth="1"/>
    <col min="22" max="22" width="10" style="175" bestFit="1" customWidth="1"/>
    <col min="23" max="23" width="9.140625" style="175"/>
    <col min="24" max="24" width="12.42578125" style="175" customWidth="1"/>
    <col min="25" max="25" width="10.5703125" style="175" customWidth="1"/>
    <col min="26" max="26" width="10.42578125" style="175" customWidth="1"/>
    <col min="27" max="27" width="10.85546875" style="175" customWidth="1"/>
    <col min="28" max="16384" width="9.140625" style="175"/>
  </cols>
  <sheetData>
    <row r="1" spans="2:27" ht="13.5" thickBot="1" x14ac:dyDescent="0.25"/>
    <row r="2" spans="2:27" x14ac:dyDescent="0.2">
      <c r="B2" s="220" t="s">
        <v>436</v>
      </c>
      <c r="C2" s="220"/>
      <c r="D2" s="220"/>
      <c r="E2" s="220"/>
      <c r="F2" s="220"/>
      <c r="G2" s="220"/>
      <c r="H2" s="220"/>
      <c r="I2" s="176"/>
      <c r="K2" s="220" t="s">
        <v>437</v>
      </c>
      <c r="L2" s="220"/>
      <c r="M2" s="220"/>
      <c r="N2" s="220"/>
      <c r="P2" s="221" t="s">
        <v>436</v>
      </c>
      <c r="Q2" s="222"/>
      <c r="R2" s="222"/>
      <c r="S2" s="222"/>
      <c r="T2" s="222"/>
      <c r="U2" s="222"/>
      <c r="V2" s="222"/>
      <c r="W2" s="177"/>
      <c r="X2" s="222" t="s">
        <v>437</v>
      </c>
      <c r="Y2" s="222"/>
      <c r="Z2" s="222"/>
      <c r="AA2" s="223"/>
    </row>
    <row r="3" spans="2:27" x14ac:dyDescent="0.2">
      <c r="B3" s="178" t="s">
        <v>0</v>
      </c>
      <c r="C3" s="178" t="s">
        <v>363</v>
      </c>
      <c r="D3" s="178" t="s">
        <v>362</v>
      </c>
      <c r="E3" s="178" t="s">
        <v>361</v>
      </c>
      <c r="F3" s="178" t="s">
        <v>438</v>
      </c>
      <c r="G3" s="178" t="s">
        <v>439</v>
      </c>
      <c r="H3" s="178" t="s">
        <v>440</v>
      </c>
      <c r="I3" s="178"/>
      <c r="K3" s="178" t="s">
        <v>0</v>
      </c>
      <c r="L3" s="178" t="s">
        <v>363</v>
      </c>
      <c r="M3" s="178" t="s">
        <v>441</v>
      </c>
      <c r="N3" s="178" t="s">
        <v>440</v>
      </c>
      <c r="P3" s="179" t="s">
        <v>0</v>
      </c>
      <c r="Q3" s="178" t="s">
        <v>363</v>
      </c>
      <c r="R3" s="178" t="s">
        <v>362</v>
      </c>
      <c r="S3" s="178" t="s">
        <v>361</v>
      </c>
      <c r="T3" s="178" t="s">
        <v>438</v>
      </c>
      <c r="U3" s="178" t="s">
        <v>439</v>
      </c>
      <c r="V3" s="178" t="s">
        <v>440</v>
      </c>
      <c r="X3" s="178" t="s">
        <v>0</v>
      </c>
      <c r="Y3" s="178" t="s">
        <v>363</v>
      </c>
      <c r="Z3" s="178" t="s">
        <v>441</v>
      </c>
      <c r="AA3" s="180" t="s">
        <v>440</v>
      </c>
    </row>
    <row r="4" spans="2:27" x14ac:dyDescent="0.2">
      <c r="B4" s="175" t="s">
        <v>2</v>
      </c>
      <c r="C4" s="181">
        <v>-46921.62</v>
      </c>
      <c r="D4" s="181">
        <v>55011</v>
      </c>
      <c r="E4" s="181">
        <v>-5885</v>
      </c>
      <c r="F4" s="182">
        <v>0</v>
      </c>
      <c r="G4" s="182">
        <v>-2204.38</v>
      </c>
      <c r="H4" s="182">
        <v>0</v>
      </c>
      <c r="I4" s="198">
        <f>+D4+F4</f>
        <v>55011</v>
      </c>
      <c r="J4" s="198">
        <f>+E4+G4</f>
        <v>-8089.38</v>
      </c>
      <c r="K4" s="175" t="s">
        <v>2</v>
      </c>
      <c r="L4" s="181">
        <v>-11481.12</v>
      </c>
      <c r="M4" s="181">
        <v>11481.12</v>
      </c>
      <c r="N4" s="182">
        <v>0</v>
      </c>
      <c r="P4" s="183" t="s">
        <v>2</v>
      </c>
      <c r="Q4" s="181">
        <v>-48000</v>
      </c>
      <c r="R4" s="181">
        <v>55011</v>
      </c>
      <c r="S4" s="181">
        <v>-5885</v>
      </c>
      <c r="T4" s="182">
        <v>0</v>
      </c>
      <c r="U4" s="182">
        <v>-2204.38</v>
      </c>
      <c r="V4" s="181">
        <v>-1078.3800000000001</v>
      </c>
      <c r="X4" s="175" t="s">
        <v>2</v>
      </c>
      <c r="Y4" s="181">
        <v>-11000</v>
      </c>
      <c r="Z4" s="181">
        <v>11481.12</v>
      </c>
      <c r="AA4" s="184">
        <v>481.1200000000008</v>
      </c>
    </row>
    <row r="5" spans="2:27" x14ac:dyDescent="0.2">
      <c r="B5" s="175" t="s">
        <v>4</v>
      </c>
      <c r="C5" s="181">
        <v>-451569.54</v>
      </c>
      <c r="D5" s="181">
        <v>523901.79</v>
      </c>
      <c r="E5" s="181">
        <v>-16321</v>
      </c>
      <c r="F5" s="182">
        <v>0</v>
      </c>
      <c r="G5" s="182">
        <v>-56011.25</v>
      </c>
      <c r="H5" s="182">
        <v>0</v>
      </c>
      <c r="I5" s="198">
        <f t="shared" ref="I5:I23" si="0">+D5+F5</f>
        <v>523901.79</v>
      </c>
      <c r="J5" s="198">
        <f t="shared" ref="J5:J23" si="1">+E5+G5</f>
        <v>-72332.25</v>
      </c>
      <c r="K5" s="175" t="s">
        <v>4</v>
      </c>
      <c r="L5" s="181">
        <v>-86413.92</v>
      </c>
      <c r="M5" s="181">
        <v>86413.92</v>
      </c>
      <c r="N5" s="182">
        <v>0</v>
      </c>
      <c r="P5" s="183" t="s">
        <v>4</v>
      </c>
      <c r="Q5" s="181">
        <v>-461000.04</v>
      </c>
      <c r="R5" s="181">
        <v>523901.79</v>
      </c>
      <c r="S5" s="181">
        <v>-16321</v>
      </c>
      <c r="T5" s="182">
        <v>0</v>
      </c>
      <c r="U5" s="182">
        <v>-56011.25</v>
      </c>
      <c r="V5" s="181">
        <v>-9430.5</v>
      </c>
      <c r="X5" s="175" t="s">
        <v>4</v>
      </c>
      <c r="Y5" s="181">
        <v>-101000.04</v>
      </c>
      <c r="Z5" s="181">
        <v>86413.92</v>
      </c>
      <c r="AA5" s="184">
        <v>-14586.119999999995</v>
      </c>
    </row>
    <row r="6" spans="2:27" x14ac:dyDescent="0.2">
      <c r="B6" s="175" t="s">
        <v>32</v>
      </c>
      <c r="C6" s="181">
        <v>-83699.63</v>
      </c>
      <c r="D6" s="181">
        <v>101502.63</v>
      </c>
      <c r="E6" s="181">
        <v>-8422</v>
      </c>
      <c r="F6" s="182">
        <v>0</v>
      </c>
      <c r="G6" s="182">
        <v>-9381</v>
      </c>
      <c r="H6" s="182">
        <v>0</v>
      </c>
      <c r="I6" s="198">
        <f t="shared" si="0"/>
        <v>101502.63</v>
      </c>
      <c r="J6" s="198">
        <f t="shared" si="1"/>
        <v>-17803</v>
      </c>
      <c r="K6" s="175" t="s">
        <v>32</v>
      </c>
      <c r="L6" s="181">
        <v>-18009.599999999999</v>
      </c>
      <c r="M6" s="181">
        <v>18009.599999999999</v>
      </c>
      <c r="N6" s="182">
        <v>0</v>
      </c>
      <c r="P6" s="183" t="s">
        <v>32</v>
      </c>
      <c r="Q6" s="181">
        <v>-71999.960000000006</v>
      </c>
      <c r="R6" s="181">
        <v>101502.63</v>
      </c>
      <c r="S6" s="181">
        <v>-8422</v>
      </c>
      <c r="T6" s="182">
        <v>0</v>
      </c>
      <c r="U6" s="182">
        <v>-9381</v>
      </c>
      <c r="V6" s="181">
        <v>11699.669999999998</v>
      </c>
      <c r="X6" s="175" t="s">
        <v>32</v>
      </c>
      <c r="Y6" s="181">
        <v>-15000.04</v>
      </c>
      <c r="Z6" s="181">
        <v>18009.599999999999</v>
      </c>
      <c r="AA6" s="184">
        <v>3009.5599999999977</v>
      </c>
    </row>
    <row r="7" spans="2:27" x14ac:dyDescent="0.2">
      <c r="B7" s="175" t="s">
        <v>11</v>
      </c>
      <c r="C7" s="181">
        <v>-128343.91</v>
      </c>
      <c r="D7" s="181">
        <v>143984.66</v>
      </c>
      <c r="E7" s="181">
        <v>-8785</v>
      </c>
      <c r="F7" s="182">
        <v>0</v>
      </c>
      <c r="G7" s="182">
        <v>-6855.75</v>
      </c>
      <c r="H7" s="182">
        <v>0</v>
      </c>
      <c r="I7" s="198">
        <f t="shared" si="0"/>
        <v>143984.66</v>
      </c>
      <c r="J7" s="198">
        <f t="shared" si="1"/>
        <v>-15640.75</v>
      </c>
      <c r="K7" s="175" t="s">
        <v>11</v>
      </c>
      <c r="L7" s="181">
        <v>-11963.52</v>
      </c>
      <c r="M7" s="181">
        <v>11963.52</v>
      </c>
      <c r="N7" s="182">
        <v>0</v>
      </c>
      <c r="P7" s="183" t="s">
        <v>11</v>
      </c>
      <c r="Q7" s="181">
        <v>-222999.96</v>
      </c>
      <c r="R7" s="181">
        <v>143984.66</v>
      </c>
      <c r="S7" s="181">
        <v>-8785</v>
      </c>
      <c r="T7" s="182">
        <v>0</v>
      </c>
      <c r="U7" s="182">
        <v>-6855.75</v>
      </c>
      <c r="V7" s="181">
        <v>-94656.049999999988</v>
      </c>
      <c r="X7" s="175" t="s">
        <v>11</v>
      </c>
      <c r="Y7" s="181">
        <v>-29000.04</v>
      </c>
      <c r="Z7" s="181">
        <v>11963.52</v>
      </c>
      <c r="AA7" s="184">
        <v>-17036.52</v>
      </c>
    </row>
    <row r="8" spans="2:27" x14ac:dyDescent="0.2">
      <c r="B8" s="175" t="s">
        <v>12</v>
      </c>
      <c r="C8" s="181">
        <v>-598409.66</v>
      </c>
      <c r="D8" s="181">
        <v>712953.66</v>
      </c>
      <c r="E8" s="181">
        <v>-30669</v>
      </c>
      <c r="F8" s="182">
        <v>0</v>
      </c>
      <c r="G8" s="182">
        <v>-83875</v>
      </c>
      <c r="H8" s="182">
        <v>0</v>
      </c>
      <c r="I8" s="198">
        <f t="shared" si="0"/>
        <v>712953.66</v>
      </c>
      <c r="J8" s="198">
        <f t="shared" si="1"/>
        <v>-114544</v>
      </c>
      <c r="K8" s="175" t="s">
        <v>12</v>
      </c>
      <c r="L8" s="181">
        <v>-120985.92</v>
      </c>
      <c r="M8" s="181">
        <v>120985.92</v>
      </c>
      <c r="N8" s="182">
        <v>0</v>
      </c>
      <c r="P8" s="183" t="s">
        <v>12</v>
      </c>
      <c r="Q8" s="181">
        <v>-624999.96</v>
      </c>
      <c r="R8" s="181">
        <v>712953.66</v>
      </c>
      <c r="S8" s="181">
        <v>-30669</v>
      </c>
      <c r="T8" s="182">
        <v>0</v>
      </c>
      <c r="U8" s="182">
        <v>-83875</v>
      </c>
      <c r="V8" s="181">
        <v>-26590.29999999993</v>
      </c>
      <c r="X8" s="175" t="s">
        <v>12</v>
      </c>
      <c r="Y8" s="181">
        <v>-114999.96</v>
      </c>
      <c r="Z8" s="181">
        <v>120985.92</v>
      </c>
      <c r="AA8" s="184">
        <v>5985.9599999999919</v>
      </c>
    </row>
    <row r="9" spans="2:27" x14ac:dyDescent="0.2">
      <c r="B9" s="175" t="s">
        <v>13</v>
      </c>
      <c r="C9" s="181">
        <v>0</v>
      </c>
      <c r="D9" s="181">
        <v>0</v>
      </c>
      <c r="E9" s="181">
        <v>0</v>
      </c>
      <c r="F9" s="182">
        <v>0</v>
      </c>
      <c r="G9" s="182">
        <v>0</v>
      </c>
      <c r="H9" s="182">
        <v>0</v>
      </c>
      <c r="I9" s="198">
        <f t="shared" si="0"/>
        <v>0</v>
      </c>
      <c r="J9" s="198">
        <f t="shared" si="1"/>
        <v>0</v>
      </c>
      <c r="K9" s="175" t="s">
        <v>13</v>
      </c>
      <c r="L9" s="181">
        <v>0</v>
      </c>
      <c r="M9" s="181">
        <v>0</v>
      </c>
      <c r="N9" s="182">
        <v>0</v>
      </c>
      <c r="P9" s="183" t="s">
        <v>13</v>
      </c>
      <c r="Q9" s="181">
        <v>0</v>
      </c>
      <c r="R9" s="181">
        <v>0</v>
      </c>
      <c r="S9" s="181">
        <v>0</v>
      </c>
      <c r="T9" s="182">
        <v>0</v>
      </c>
      <c r="U9" s="182">
        <v>0</v>
      </c>
      <c r="V9" s="181">
        <v>0</v>
      </c>
      <c r="X9" s="175" t="s">
        <v>13</v>
      </c>
      <c r="Y9" s="181">
        <v>0</v>
      </c>
      <c r="Z9" s="181">
        <v>0</v>
      </c>
      <c r="AA9" s="184">
        <v>0</v>
      </c>
    </row>
    <row r="10" spans="2:27" x14ac:dyDescent="0.2">
      <c r="B10" s="175" t="s">
        <v>14</v>
      </c>
      <c r="C10" s="181">
        <v>-21876.16</v>
      </c>
      <c r="D10" s="181">
        <v>26604.16</v>
      </c>
      <c r="E10" s="181">
        <v>0</v>
      </c>
      <c r="F10" s="182">
        <v>0</v>
      </c>
      <c r="G10" s="182">
        <v>-4728</v>
      </c>
      <c r="H10" s="182">
        <v>0</v>
      </c>
      <c r="I10" s="198">
        <f t="shared" si="0"/>
        <v>26604.16</v>
      </c>
      <c r="J10" s="198">
        <f t="shared" si="1"/>
        <v>-4728</v>
      </c>
      <c r="K10" s="175" t="s">
        <v>14</v>
      </c>
      <c r="L10" s="181">
        <v>-5724.48</v>
      </c>
      <c r="M10" s="181">
        <v>5724.48</v>
      </c>
      <c r="N10" s="182">
        <v>0</v>
      </c>
      <c r="P10" s="183" t="s">
        <v>14</v>
      </c>
      <c r="Q10" s="181">
        <v>0</v>
      </c>
      <c r="R10" s="181">
        <v>26604.16</v>
      </c>
      <c r="S10" s="181">
        <v>0</v>
      </c>
      <c r="T10" s="182">
        <v>0</v>
      </c>
      <c r="U10" s="182">
        <v>-4728</v>
      </c>
      <c r="V10" s="181">
        <v>21876.16</v>
      </c>
      <c r="X10" s="175" t="s">
        <v>14</v>
      </c>
      <c r="Y10" s="181">
        <v>0</v>
      </c>
      <c r="Z10" s="181">
        <v>5724.48</v>
      </c>
      <c r="AA10" s="184">
        <v>5724.48</v>
      </c>
    </row>
    <row r="11" spans="2:27" x14ac:dyDescent="0.2">
      <c r="B11" s="175" t="s">
        <v>15</v>
      </c>
      <c r="C11" s="181">
        <v>-556668.28</v>
      </c>
      <c r="D11" s="181">
        <v>647857.28</v>
      </c>
      <c r="E11" s="181">
        <v>-41705</v>
      </c>
      <c r="F11" s="182">
        <v>0</v>
      </c>
      <c r="G11" s="182">
        <v>-49484</v>
      </c>
      <c r="H11" s="182">
        <v>0</v>
      </c>
      <c r="I11" s="198">
        <f t="shared" si="0"/>
        <v>647857.28</v>
      </c>
      <c r="J11" s="198">
        <f t="shared" si="1"/>
        <v>-91189</v>
      </c>
      <c r="K11" s="175" t="s">
        <v>15</v>
      </c>
      <c r="L11" s="181">
        <v>-75125.759999999995</v>
      </c>
      <c r="M11" s="181">
        <v>75125.759999999995</v>
      </c>
      <c r="N11" s="182">
        <v>0</v>
      </c>
      <c r="P11" s="183" t="s">
        <v>15</v>
      </c>
      <c r="Q11" s="181">
        <v>-656000.04</v>
      </c>
      <c r="R11" s="181">
        <v>647857.28</v>
      </c>
      <c r="S11" s="181">
        <v>-41705</v>
      </c>
      <c r="T11" s="182">
        <v>0</v>
      </c>
      <c r="U11" s="182">
        <v>-49484</v>
      </c>
      <c r="V11" s="181">
        <v>-99331.760000000009</v>
      </c>
      <c r="X11" s="175" t="s">
        <v>15</v>
      </c>
      <c r="Y11" s="181">
        <v>-96999.96</v>
      </c>
      <c r="Z11" s="181">
        <v>75125.759999999995</v>
      </c>
      <c r="AA11" s="184">
        <v>-21874.200000000012</v>
      </c>
    </row>
    <row r="12" spans="2:27" x14ac:dyDescent="0.2">
      <c r="B12" s="175" t="s">
        <v>16</v>
      </c>
      <c r="C12" s="181">
        <v>-250376.16</v>
      </c>
      <c r="D12" s="181">
        <v>289262.78999999998</v>
      </c>
      <c r="E12" s="181">
        <v>-20452</v>
      </c>
      <c r="F12" s="182">
        <v>0</v>
      </c>
      <c r="G12" s="182">
        <v>-18434.63</v>
      </c>
      <c r="H12" s="182">
        <v>0</v>
      </c>
      <c r="I12" s="198">
        <f t="shared" si="0"/>
        <v>289262.78999999998</v>
      </c>
      <c r="J12" s="198">
        <f t="shared" si="1"/>
        <v>-38886.630000000005</v>
      </c>
      <c r="K12" s="175" t="s">
        <v>16</v>
      </c>
      <c r="L12" s="181">
        <v>-54543.360000000001</v>
      </c>
      <c r="M12" s="181">
        <v>54543.360000000001</v>
      </c>
      <c r="N12" s="182">
        <v>0</v>
      </c>
      <c r="P12" s="183" t="s">
        <v>16</v>
      </c>
      <c r="Q12" s="181">
        <v>-270999.96000000002</v>
      </c>
      <c r="R12" s="181">
        <v>289262.78999999998</v>
      </c>
      <c r="S12" s="181">
        <v>-20452</v>
      </c>
      <c r="T12" s="182">
        <v>0</v>
      </c>
      <c r="U12" s="182">
        <v>-18434.63</v>
      </c>
      <c r="V12" s="181">
        <v>-20623.800000000043</v>
      </c>
      <c r="X12" s="175" t="s">
        <v>16</v>
      </c>
      <c r="Y12" s="181">
        <v>-54000.04</v>
      </c>
      <c r="Z12" s="181">
        <v>54543.360000000001</v>
      </c>
      <c r="AA12" s="184">
        <v>543.31999999999971</v>
      </c>
    </row>
    <row r="13" spans="2:27" x14ac:dyDescent="0.2">
      <c r="B13" s="175" t="s">
        <v>17</v>
      </c>
      <c r="C13" s="181">
        <v>-316223.48</v>
      </c>
      <c r="D13" s="181">
        <v>387345.86</v>
      </c>
      <c r="E13" s="181">
        <v>-8282</v>
      </c>
      <c r="F13" s="182">
        <v>0</v>
      </c>
      <c r="G13" s="182">
        <v>-62840.38</v>
      </c>
      <c r="H13" s="182">
        <v>0</v>
      </c>
      <c r="I13" s="198">
        <f t="shared" si="0"/>
        <v>387345.86</v>
      </c>
      <c r="J13" s="198">
        <f t="shared" si="1"/>
        <v>-71122.38</v>
      </c>
      <c r="K13" s="175" t="s">
        <v>17</v>
      </c>
      <c r="L13" s="181">
        <v>-49044</v>
      </c>
      <c r="M13" s="181">
        <v>49044</v>
      </c>
      <c r="N13" s="182">
        <v>0</v>
      </c>
      <c r="P13" s="183" t="s">
        <v>17</v>
      </c>
      <c r="Q13" s="181">
        <v>-326000</v>
      </c>
      <c r="R13" s="181">
        <v>387345.86</v>
      </c>
      <c r="S13" s="181">
        <v>-8282</v>
      </c>
      <c r="T13" s="182">
        <v>0</v>
      </c>
      <c r="U13" s="182">
        <v>-62840.38</v>
      </c>
      <c r="V13" s="181">
        <v>-9776.5200000000114</v>
      </c>
      <c r="X13" s="175" t="s">
        <v>17</v>
      </c>
      <c r="Y13" s="181">
        <v>-40000.04</v>
      </c>
      <c r="Z13" s="181">
        <v>49044</v>
      </c>
      <c r="AA13" s="184">
        <v>9043.9599999999991</v>
      </c>
    </row>
    <row r="14" spans="2:27" x14ac:dyDescent="0.2">
      <c r="B14" s="175" t="s">
        <v>18</v>
      </c>
      <c r="C14" s="181">
        <v>-114257.98</v>
      </c>
      <c r="D14" s="181">
        <v>121644.48</v>
      </c>
      <c r="E14" s="181">
        <v>-3731</v>
      </c>
      <c r="F14" s="182">
        <v>0</v>
      </c>
      <c r="G14" s="182">
        <v>-3655.5</v>
      </c>
      <c r="H14" s="182">
        <v>0</v>
      </c>
      <c r="I14" s="198">
        <f t="shared" si="0"/>
        <v>121644.48</v>
      </c>
      <c r="J14" s="198">
        <f t="shared" si="1"/>
        <v>-7386.5</v>
      </c>
      <c r="K14" s="175" t="s">
        <v>18</v>
      </c>
      <c r="L14" s="181">
        <v>-9551.52</v>
      </c>
      <c r="M14" s="181">
        <v>9551.52</v>
      </c>
      <c r="N14" s="182">
        <v>0</v>
      </c>
      <c r="P14" s="183" t="s">
        <v>18</v>
      </c>
      <c r="Q14" s="181">
        <v>-150999.96</v>
      </c>
      <c r="R14" s="181">
        <v>121644.48</v>
      </c>
      <c r="S14" s="181">
        <v>-3731</v>
      </c>
      <c r="T14" s="182">
        <v>0</v>
      </c>
      <c r="U14" s="182">
        <v>-3655.5</v>
      </c>
      <c r="V14" s="181">
        <v>-36741.979999999996</v>
      </c>
      <c r="X14" s="175" t="s">
        <v>18</v>
      </c>
      <c r="Y14" s="181">
        <v>-21000</v>
      </c>
      <c r="Z14" s="181">
        <v>9551.52</v>
      </c>
      <c r="AA14" s="184">
        <v>-11448.48</v>
      </c>
    </row>
    <row r="15" spans="2:27" x14ac:dyDescent="0.2">
      <c r="B15" s="175" t="s">
        <v>19</v>
      </c>
      <c r="C15" s="181">
        <v>-145013.07</v>
      </c>
      <c r="D15" s="181">
        <v>170783.32</v>
      </c>
      <c r="E15" s="181">
        <v>-11311</v>
      </c>
      <c r="F15" s="182">
        <v>0</v>
      </c>
      <c r="G15" s="182">
        <v>-14459.25</v>
      </c>
      <c r="H15" s="182">
        <v>0</v>
      </c>
      <c r="I15" s="198">
        <f t="shared" si="0"/>
        <v>170783.32</v>
      </c>
      <c r="J15" s="198">
        <f t="shared" si="1"/>
        <v>-25770.25</v>
      </c>
      <c r="K15" s="175" t="s">
        <v>19</v>
      </c>
      <c r="L15" s="181">
        <v>-21418.560000000001</v>
      </c>
      <c r="M15" s="181">
        <v>21418.560000000001</v>
      </c>
      <c r="N15" s="182">
        <v>0</v>
      </c>
      <c r="P15" s="183" t="s">
        <v>19</v>
      </c>
      <c r="Q15" s="181">
        <v>-195000</v>
      </c>
      <c r="R15" s="181">
        <v>170783.32</v>
      </c>
      <c r="S15" s="181">
        <v>-11311</v>
      </c>
      <c r="T15" s="182">
        <v>0</v>
      </c>
      <c r="U15" s="182">
        <v>-14459.25</v>
      </c>
      <c r="V15" s="181">
        <v>-49986.929999999993</v>
      </c>
      <c r="X15" s="175" t="s">
        <v>19</v>
      </c>
      <c r="Y15" s="181">
        <v>-27999.96</v>
      </c>
      <c r="Z15" s="181">
        <v>21418.560000000001</v>
      </c>
      <c r="AA15" s="184">
        <v>-6581.3999999999978</v>
      </c>
    </row>
    <row r="16" spans="2:27" x14ac:dyDescent="0.2">
      <c r="B16" s="175" t="s">
        <v>20</v>
      </c>
      <c r="C16" s="181">
        <v>-888081.7</v>
      </c>
      <c r="D16" s="181">
        <v>1053724.2</v>
      </c>
      <c r="E16" s="181">
        <v>-39509</v>
      </c>
      <c r="F16" s="182">
        <v>0</v>
      </c>
      <c r="G16" s="182">
        <v>-126133.5</v>
      </c>
      <c r="H16" s="182">
        <v>0</v>
      </c>
      <c r="I16" s="198">
        <f t="shared" si="0"/>
        <v>1053724.2</v>
      </c>
      <c r="J16" s="198">
        <f t="shared" si="1"/>
        <v>-165642.5</v>
      </c>
      <c r="K16" s="175" t="s">
        <v>20</v>
      </c>
      <c r="L16" s="181">
        <v>-170737.44</v>
      </c>
      <c r="M16" s="181">
        <v>170737.44</v>
      </c>
      <c r="N16" s="182">
        <v>0</v>
      </c>
      <c r="P16" s="183" t="s">
        <v>20</v>
      </c>
      <c r="Q16" s="181">
        <v>-976999.96</v>
      </c>
      <c r="R16" s="181">
        <v>1053724.2</v>
      </c>
      <c r="S16" s="181">
        <v>-39509</v>
      </c>
      <c r="T16" s="182">
        <v>0</v>
      </c>
      <c r="U16" s="182">
        <v>-126133.5</v>
      </c>
      <c r="V16" s="181">
        <v>-88918.260000000009</v>
      </c>
      <c r="X16" s="175" t="s">
        <v>20</v>
      </c>
      <c r="Y16" s="181">
        <v>-164000.04</v>
      </c>
      <c r="Z16" s="181">
        <v>170737.44</v>
      </c>
      <c r="AA16" s="184">
        <v>6737.3999999999942</v>
      </c>
    </row>
    <row r="17" spans="1:28" x14ac:dyDescent="0.2">
      <c r="B17" s="175" t="s">
        <v>21</v>
      </c>
      <c r="C17" s="181">
        <v>-80383.98</v>
      </c>
      <c r="D17" s="181">
        <v>89013.86</v>
      </c>
      <c r="E17" s="181">
        <v>-5331</v>
      </c>
      <c r="F17" s="182">
        <v>0</v>
      </c>
      <c r="G17" s="182">
        <v>-3298.88</v>
      </c>
      <c r="H17" s="182">
        <v>0</v>
      </c>
      <c r="I17" s="198">
        <f t="shared" si="0"/>
        <v>89013.86</v>
      </c>
      <c r="J17" s="198">
        <f t="shared" si="1"/>
        <v>-8629.880000000001</v>
      </c>
      <c r="K17" s="175" t="s">
        <v>21</v>
      </c>
      <c r="L17" s="181">
        <v>-10516.32</v>
      </c>
      <c r="M17" s="181">
        <v>10516.32</v>
      </c>
      <c r="N17" s="182">
        <v>0</v>
      </c>
      <c r="P17" s="183" t="s">
        <v>21</v>
      </c>
      <c r="Q17" s="181">
        <v>-146000.04</v>
      </c>
      <c r="R17" s="181">
        <v>89013.86</v>
      </c>
      <c r="S17" s="181">
        <v>-5331</v>
      </c>
      <c r="T17" s="182">
        <v>0</v>
      </c>
      <c r="U17" s="182">
        <v>-3298.88</v>
      </c>
      <c r="V17" s="181">
        <v>-65616.060000000012</v>
      </c>
      <c r="X17" s="175" t="s">
        <v>21</v>
      </c>
      <c r="Y17" s="181">
        <v>-20000.04</v>
      </c>
      <c r="Z17" s="181">
        <v>10516.32</v>
      </c>
      <c r="AA17" s="184">
        <v>-9483.7200000000012</v>
      </c>
    </row>
    <row r="18" spans="1:28" x14ac:dyDescent="0.2">
      <c r="B18" s="175" t="s">
        <v>22</v>
      </c>
      <c r="C18" s="181">
        <v>0</v>
      </c>
      <c r="D18" s="181">
        <v>0</v>
      </c>
      <c r="E18" s="181">
        <v>0</v>
      </c>
      <c r="F18" s="182">
        <v>0</v>
      </c>
      <c r="G18" s="182">
        <v>0</v>
      </c>
      <c r="H18" s="182">
        <v>0</v>
      </c>
      <c r="I18" s="198">
        <f t="shared" si="0"/>
        <v>0</v>
      </c>
      <c r="J18" s="198">
        <f t="shared" si="1"/>
        <v>0</v>
      </c>
      <c r="K18" s="175" t="s">
        <v>22</v>
      </c>
      <c r="L18" s="181">
        <v>0</v>
      </c>
      <c r="M18" s="181">
        <v>0</v>
      </c>
      <c r="N18" s="182">
        <v>0</v>
      </c>
      <c r="P18" s="183" t="s">
        <v>22</v>
      </c>
      <c r="Q18" s="181">
        <v>0</v>
      </c>
      <c r="R18" s="181">
        <v>0</v>
      </c>
      <c r="S18" s="181">
        <v>0</v>
      </c>
      <c r="T18" s="182">
        <v>0</v>
      </c>
      <c r="U18" s="182">
        <v>0</v>
      </c>
      <c r="V18" s="181">
        <v>0</v>
      </c>
      <c r="X18" s="175" t="s">
        <v>22</v>
      </c>
      <c r="Y18" s="181">
        <v>0</v>
      </c>
      <c r="Z18" s="181">
        <v>0</v>
      </c>
      <c r="AA18" s="184">
        <v>0</v>
      </c>
    </row>
    <row r="19" spans="1:28" x14ac:dyDescent="0.2">
      <c r="B19" s="175" t="s">
        <v>23</v>
      </c>
      <c r="C19" s="181">
        <v>-381119.89</v>
      </c>
      <c r="D19" s="181">
        <v>432828.52</v>
      </c>
      <c r="E19" s="181">
        <v>-20405</v>
      </c>
      <c r="F19" s="182">
        <v>0</v>
      </c>
      <c r="G19" s="182">
        <v>-31303.63</v>
      </c>
      <c r="H19" s="182">
        <v>0</v>
      </c>
      <c r="I19" s="198">
        <f t="shared" si="0"/>
        <v>432828.52</v>
      </c>
      <c r="J19" s="198">
        <f t="shared" si="1"/>
        <v>-51708.630000000005</v>
      </c>
      <c r="K19" s="175" t="s">
        <v>23</v>
      </c>
      <c r="L19" s="181">
        <v>-43576.800000000003</v>
      </c>
      <c r="M19" s="181">
        <v>43576.800000000003</v>
      </c>
      <c r="N19" s="182">
        <v>0</v>
      </c>
      <c r="P19" s="183" t="s">
        <v>23</v>
      </c>
      <c r="Q19" s="181">
        <v>-455000</v>
      </c>
      <c r="R19" s="181">
        <v>432828.52</v>
      </c>
      <c r="S19" s="181">
        <v>-20405</v>
      </c>
      <c r="T19" s="182">
        <v>0</v>
      </c>
      <c r="U19" s="182">
        <v>-31303.63</v>
      </c>
      <c r="V19" s="181">
        <v>-73880.109999999986</v>
      </c>
      <c r="X19" s="175" t="s">
        <v>23</v>
      </c>
      <c r="Y19" s="181">
        <v>-33000</v>
      </c>
      <c r="Z19" s="181">
        <v>43576.800000000003</v>
      </c>
      <c r="AA19" s="184">
        <v>10576.800000000003</v>
      </c>
    </row>
    <row r="20" spans="1:28" x14ac:dyDescent="0.2">
      <c r="B20" s="175" t="s">
        <v>24</v>
      </c>
      <c r="C20" s="181">
        <v>-94320.94</v>
      </c>
      <c r="D20" s="181">
        <v>107615.32</v>
      </c>
      <c r="E20" s="181">
        <v>-5243</v>
      </c>
      <c r="F20" s="182">
        <v>0</v>
      </c>
      <c r="G20" s="182">
        <v>-8051.38</v>
      </c>
      <c r="H20" s="182">
        <v>0</v>
      </c>
      <c r="I20" s="198">
        <f t="shared" si="0"/>
        <v>107615.32</v>
      </c>
      <c r="J20" s="198">
        <f t="shared" si="1"/>
        <v>-13294.380000000001</v>
      </c>
      <c r="K20" s="175" t="s">
        <v>24</v>
      </c>
      <c r="L20" s="181">
        <v>-15629.76</v>
      </c>
      <c r="M20" s="181">
        <v>15629.76</v>
      </c>
      <c r="N20" s="182">
        <v>0</v>
      </c>
      <c r="P20" s="183" t="s">
        <v>24</v>
      </c>
      <c r="Q20" s="181">
        <v>-118000</v>
      </c>
      <c r="R20" s="181">
        <v>107615.32</v>
      </c>
      <c r="S20" s="181">
        <v>-5243</v>
      </c>
      <c r="T20" s="182">
        <v>0</v>
      </c>
      <c r="U20" s="182">
        <v>-8051.38</v>
      </c>
      <c r="V20" s="181">
        <v>-23679.059999999994</v>
      </c>
      <c r="X20" s="175" t="s">
        <v>24</v>
      </c>
      <c r="Y20" s="181">
        <v>-32999.96</v>
      </c>
      <c r="Z20" s="181">
        <v>15629.76</v>
      </c>
      <c r="AA20" s="184">
        <v>-17370.199999999997</v>
      </c>
    </row>
    <row r="21" spans="1:28" x14ac:dyDescent="0.2">
      <c r="B21" s="175" t="s">
        <v>442</v>
      </c>
      <c r="C21" s="181">
        <v>-152080.31</v>
      </c>
      <c r="D21" s="181">
        <v>192794.44</v>
      </c>
      <c r="E21" s="181">
        <v>-7297</v>
      </c>
      <c r="F21" s="182">
        <v>0</v>
      </c>
      <c r="G21" s="182">
        <v>-33417.129999999997</v>
      </c>
      <c r="H21" s="182">
        <v>0</v>
      </c>
      <c r="I21" s="198">
        <f t="shared" si="0"/>
        <v>192794.44</v>
      </c>
      <c r="J21" s="198">
        <f t="shared" si="1"/>
        <v>-40714.129999999997</v>
      </c>
      <c r="K21" s="175" t="s">
        <v>442</v>
      </c>
      <c r="L21" s="181">
        <v>-37176.959999999999</v>
      </c>
      <c r="M21" s="181">
        <v>37176.959999999999</v>
      </c>
      <c r="N21" s="182">
        <v>0</v>
      </c>
      <c r="P21" s="183" t="s">
        <v>442</v>
      </c>
      <c r="Q21" s="181">
        <v>-197000</v>
      </c>
      <c r="R21" s="181">
        <v>192794.44</v>
      </c>
      <c r="S21" s="181">
        <v>-7297</v>
      </c>
      <c r="T21" s="182">
        <v>0</v>
      </c>
      <c r="U21" s="182">
        <v>-33417.129999999997</v>
      </c>
      <c r="V21" s="181">
        <v>-44919.689999999995</v>
      </c>
      <c r="X21" s="175" t="s">
        <v>442</v>
      </c>
      <c r="Y21" s="181">
        <v>-38999.96</v>
      </c>
      <c r="Z21" s="181">
        <v>37176.959999999999</v>
      </c>
      <c r="AA21" s="184">
        <v>-1823</v>
      </c>
    </row>
    <row r="22" spans="1:28" x14ac:dyDescent="0.2">
      <c r="B22" s="175" t="s">
        <v>734</v>
      </c>
      <c r="C22" s="181">
        <v>0</v>
      </c>
      <c r="F22" s="182">
        <v>0</v>
      </c>
      <c r="H22" s="182">
        <v>0</v>
      </c>
      <c r="I22" s="198">
        <f t="shared" si="0"/>
        <v>0</v>
      </c>
      <c r="J22" s="198">
        <f t="shared" si="1"/>
        <v>0</v>
      </c>
      <c r="K22" s="175" t="s">
        <v>734</v>
      </c>
      <c r="N22" s="182">
        <v>0</v>
      </c>
      <c r="P22" s="183" t="s">
        <v>734</v>
      </c>
      <c r="Q22" s="181">
        <v>-9999.9599999999991</v>
      </c>
      <c r="T22" s="182">
        <v>0</v>
      </c>
      <c r="V22" s="181">
        <v>-9999.9599999999991</v>
      </c>
      <c r="X22" s="175" t="s">
        <v>734</v>
      </c>
      <c r="AA22" s="184">
        <v>0</v>
      </c>
    </row>
    <row r="23" spans="1:28" x14ac:dyDescent="0.2">
      <c r="A23" s="175" t="s">
        <v>735</v>
      </c>
      <c r="B23" s="175" t="s">
        <v>736</v>
      </c>
      <c r="C23" s="181">
        <v>-133624.16</v>
      </c>
      <c r="D23" s="181">
        <v>158267.91</v>
      </c>
      <c r="E23" s="181">
        <v>-10672</v>
      </c>
      <c r="F23" s="182">
        <v>0</v>
      </c>
      <c r="G23" s="185">
        <v>0</v>
      </c>
      <c r="H23" s="182">
        <v>13971.75</v>
      </c>
      <c r="I23" s="198">
        <f t="shared" si="0"/>
        <v>158267.91</v>
      </c>
      <c r="J23" s="198">
        <f t="shared" si="1"/>
        <v>-10672</v>
      </c>
      <c r="K23" s="175" t="s">
        <v>736</v>
      </c>
      <c r="L23" s="181">
        <v>-11674.08</v>
      </c>
      <c r="M23" s="181">
        <v>11674.08</v>
      </c>
      <c r="N23" s="182">
        <v>0</v>
      </c>
      <c r="P23" s="183" t="s">
        <v>736</v>
      </c>
      <c r="Q23" s="181">
        <v>-133624.16</v>
      </c>
      <c r="R23" s="181">
        <v>158267.91</v>
      </c>
      <c r="S23" s="181">
        <v>-10672</v>
      </c>
      <c r="T23" s="182">
        <v>0</v>
      </c>
      <c r="U23" s="182">
        <v>-13971.75</v>
      </c>
      <c r="V23" s="181">
        <v>0</v>
      </c>
      <c r="X23" s="175" t="s">
        <v>736</v>
      </c>
      <c r="Y23" s="181">
        <v>-11674.08</v>
      </c>
      <c r="Z23" s="181">
        <v>11674.08</v>
      </c>
      <c r="AA23" s="184">
        <v>0</v>
      </c>
    </row>
    <row r="24" spans="1:28" ht="13.5" thickBot="1" x14ac:dyDescent="0.25">
      <c r="B24" s="186"/>
      <c r="C24" s="187">
        <v>-4442970.47</v>
      </c>
      <c r="D24" s="187">
        <v>5215095.8800000018</v>
      </c>
      <c r="E24" s="187">
        <v>-244020</v>
      </c>
      <c r="F24" s="187">
        <v>0</v>
      </c>
      <c r="G24" s="187">
        <v>-514133.66000000003</v>
      </c>
      <c r="H24" s="188">
        <v>13971.75</v>
      </c>
      <c r="I24" s="201"/>
      <c r="K24" s="186"/>
      <c r="L24" s="187">
        <v>-753573.11999999988</v>
      </c>
      <c r="M24" s="187">
        <v>753573.11999999988</v>
      </c>
      <c r="N24" s="188">
        <v>0</v>
      </c>
      <c r="P24" s="189"/>
      <c r="Q24" s="190">
        <v>-5064624</v>
      </c>
      <c r="R24" s="190">
        <v>5215095.8800000018</v>
      </c>
      <c r="S24" s="190">
        <v>-244020</v>
      </c>
      <c r="T24" s="190">
        <v>0</v>
      </c>
      <c r="U24" s="190">
        <v>-528105.41</v>
      </c>
      <c r="V24" s="190">
        <v>-621653.5299999998</v>
      </c>
      <c r="W24" s="191"/>
      <c r="X24" s="192"/>
      <c r="Y24" s="190">
        <v>-811674.15999999992</v>
      </c>
      <c r="Z24" s="190">
        <v>753573.11999999988</v>
      </c>
      <c r="AA24" s="193">
        <v>-58101.040000000008</v>
      </c>
    </row>
    <row r="25" spans="1:28" x14ac:dyDescent="0.2">
      <c r="C25" s="194">
        <v>-4442970.47</v>
      </c>
      <c r="D25" s="194">
        <v>5215095.88</v>
      </c>
      <c r="E25" s="194">
        <v>-244020</v>
      </c>
      <c r="F25" s="194">
        <v>0</v>
      </c>
      <c r="G25" s="194">
        <v>-514133.66</v>
      </c>
      <c r="L25" s="181">
        <v>-753573.12</v>
      </c>
      <c r="M25" s="181">
        <v>753573.12</v>
      </c>
    </row>
    <row r="26" spans="1:28" x14ac:dyDescent="0.2">
      <c r="C26" s="194">
        <f>+C24-C25</f>
        <v>0</v>
      </c>
      <c r="D26" s="194">
        <f>+D24-D25</f>
        <v>0</v>
      </c>
      <c r="E26" s="194">
        <f>+E24-E25</f>
        <v>0</v>
      </c>
      <c r="F26" s="194">
        <f>+F24-F25</f>
        <v>0</v>
      </c>
      <c r="G26" s="194">
        <f>+G24-G25</f>
        <v>0</v>
      </c>
      <c r="L26" s="181">
        <f>+L24-L25</f>
        <v>0</v>
      </c>
      <c r="M26" s="181">
        <f>+M24-M25</f>
        <v>0</v>
      </c>
    </row>
    <row r="28" spans="1:28" x14ac:dyDescent="0.2">
      <c r="E28" s="198">
        <f>+D4+F4+'Plustur (2)'!D4+'Plustur (2)'!F4+'Flextur (2)'!D4+'Flextur (2)'!F4</f>
        <v>1508171.77</v>
      </c>
      <c r="G28" s="198">
        <f>+E24+G24</f>
        <v>-758153.66</v>
      </c>
      <c r="K28" s="198">
        <f>+C23+G23</f>
        <v>-133624.16</v>
      </c>
    </row>
    <row r="29" spans="1:28" x14ac:dyDescent="0.2">
      <c r="K29" s="197">
        <v>145298.23999999999</v>
      </c>
    </row>
    <row r="30" spans="1:28" x14ac:dyDescent="0.2">
      <c r="A30" s="175" t="s">
        <v>43</v>
      </c>
      <c r="K30" s="198">
        <f>+K28+K29</f>
        <v>11674.079999999987</v>
      </c>
      <c r="R30" s="178" t="s">
        <v>363</v>
      </c>
      <c r="S30" s="178" t="s">
        <v>362</v>
      </c>
      <c r="T30" s="178" t="s">
        <v>361</v>
      </c>
      <c r="U30" s="178" t="s">
        <v>438</v>
      </c>
      <c r="V30" s="178" t="s">
        <v>439</v>
      </c>
      <c r="W30" s="178" t="s">
        <v>440</v>
      </c>
      <c r="Y30" s="178" t="s">
        <v>0</v>
      </c>
      <c r="Z30" s="178" t="s">
        <v>363</v>
      </c>
      <c r="AA30" s="178" t="s">
        <v>441</v>
      </c>
      <c r="AB30" s="178" t="s">
        <v>440</v>
      </c>
    </row>
    <row r="31" spans="1:28" x14ac:dyDescent="0.2">
      <c r="A31" s="175" t="s">
        <v>163</v>
      </c>
      <c r="B31" s="178" t="s">
        <v>737</v>
      </c>
      <c r="C31" s="178" t="s">
        <v>422</v>
      </c>
      <c r="D31" s="178" t="s">
        <v>445</v>
      </c>
      <c r="E31" s="178" t="s">
        <v>446</v>
      </c>
      <c r="G31" s="178" t="s">
        <v>447</v>
      </c>
      <c r="H31" s="178" t="s">
        <v>448</v>
      </c>
      <c r="I31" s="178"/>
      <c r="P31" s="175" t="s">
        <v>735</v>
      </c>
      <c r="Q31" s="175" t="s">
        <v>736</v>
      </c>
      <c r="R31" s="181">
        <v>-151900.23000000001</v>
      </c>
      <c r="S31" s="181">
        <v>158267.91</v>
      </c>
      <c r="T31" s="181">
        <v>-10672</v>
      </c>
      <c r="U31" s="182">
        <v>0</v>
      </c>
      <c r="V31" s="182">
        <v>-13971.75</v>
      </c>
      <c r="W31" s="181">
        <v>-18276.070000000007</v>
      </c>
      <c r="Y31" s="175" t="s">
        <v>736</v>
      </c>
      <c r="Z31" s="181">
        <v>-11674.08</v>
      </c>
      <c r="AA31" s="181">
        <v>11674.08</v>
      </c>
      <c r="AB31" s="181">
        <v>0</v>
      </c>
    </row>
    <row r="32" spans="1:28" x14ac:dyDescent="0.2">
      <c r="A32" s="175" t="s">
        <v>2</v>
      </c>
      <c r="B32" s="175" t="s">
        <v>738</v>
      </c>
      <c r="C32" s="196">
        <f>VLOOKUP($B32,'[2]Hent Data'!$R$27:$Y$656,5,FALSE)</f>
        <v>151000</v>
      </c>
      <c r="D32" s="196">
        <f>VLOOKUP($B32,'[2]Hent Data'!$R$27:$Y$656,8,FALSE)</f>
        <v>55011</v>
      </c>
      <c r="E32" s="181">
        <f t="shared" ref="E32:E50" si="2">+C32-D32</f>
        <v>95989</v>
      </c>
      <c r="G32" s="197" t="e">
        <f>SUMIFS('[2]SAP data'!$V:$V,'[2]SAP data'!$C:$C,$B$31,'[2]SAP data'!$A:$A,A32,'[2]SAP data'!$I:$I,$A$30)-G53</f>
        <v>#VALUE!</v>
      </c>
      <c r="H32" s="198" t="e">
        <f>+D32-G32</f>
        <v>#VALUE!</v>
      </c>
      <c r="I32" s="198"/>
    </row>
    <row r="33" spans="1:12" x14ac:dyDescent="0.2">
      <c r="A33" s="175" t="s">
        <v>4</v>
      </c>
      <c r="B33" s="175" t="s">
        <v>739</v>
      </c>
      <c r="C33" s="196">
        <f>VLOOKUP($B33,'[2]Hent Data'!$R$27:$Y$656,5,FALSE)</f>
        <v>587000</v>
      </c>
      <c r="D33" s="196">
        <f>VLOOKUP($B33,'[2]Hent Data'!$R$27:$Y$656,8,FALSE)</f>
        <v>523901.79</v>
      </c>
      <c r="E33" s="181">
        <f t="shared" si="2"/>
        <v>63098.210000000021</v>
      </c>
      <c r="G33" s="197" t="e">
        <f>SUMIFS('[2]SAP data'!$V:$V,'[2]SAP data'!$C:$C,$B$31,'[2]SAP data'!$A:$A,A33,'[2]SAP data'!$I:$I,$A$30)-G54</f>
        <v>#VALUE!</v>
      </c>
      <c r="H33" s="198" t="e">
        <f t="shared" ref="H33:H49" si="3">+D33-G33</f>
        <v>#VALUE!</v>
      </c>
      <c r="I33" s="198"/>
      <c r="K33" s="195">
        <v>-13971.75</v>
      </c>
      <c r="L33" s="175" t="s">
        <v>740</v>
      </c>
    </row>
    <row r="34" spans="1:12" x14ac:dyDescent="0.2">
      <c r="A34" s="175" t="s">
        <v>32</v>
      </c>
      <c r="B34" s="175" t="s">
        <v>741</v>
      </c>
      <c r="C34" s="196">
        <f>VLOOKUP($B34,'[2]Hent Data'!$R$27:$Y$656,5,FALSE)</f>
        <v>359000</v>
      </c>
      <c r="D34" s="196">
        <f>VLOOKUP($B34,'[2]Hent Data'!$R$27:$Y$656,8,FALSE)</f>
        <v>101502.63</v>
      </c>
      <c r="E34" s="181">
        <f t="shared" si="2"/>
        <v>257497.37</v>
      </c>
      <c r="G34" s="197" t="e">
        <f>SUMIFS('[2]SAP data'!$V:$V,'[2]SAP data'!$C:$C,$B$31,'[2]SAP data'!$A:$A,A34,'[2]SAP data'!$I:$I,$A$30)-G55</f>
        <v>#VALUE!</v>
      </c>
      <c r="H34" s="198" t="e">
        <f t="shared" si="3"/>
        <v>#VALUE!</v>
      </c>
      <c r="I34" s="198"/>
    </row>
    <row r="35" spans="1:12" x14ac:dyDescent="0.2">
      <c r="A35" s="175" t="s">
        <v>11</v>
      </c>
      <c r="B35" s="175" t="s">
        <v>742</v>
      </c>
      <c r="C35" s="196">
        <f>VLOOKUP($B35,'[2]Hent Data'!$R$27:$Y$656,5,FALSE)</f>
        <v>260000</v>
      </c>
      <c r="D35" s="196">
        <f>VLOOKUP($B35,'[2]Hent Data'!$R$27:$Y$656,8,FALSE)</f>
        <v>143984.66</v>
      </c>
      <c r="E35" s="181">
        <f t="shared" si="2"/>
        <v>116015.34</v>
      </c>
      <c r="G35" s="197" t="e">
        <f>SUMIFS('[2]SAP data'!$V:$V,'[2]SAP data'!$C:$C,$B$31,'[2]SAP data'!$A:$A,A35,'[2]SAP data'!$I:$I,$A$30)-G56</f>
        <v>#VALUE!</v>
      </c>
      <c r="H35" s="198" t="e">
        <f t="shared" si="3"/>
        <v>#VALUE!</v>
      </c>
      <c r="I35" s="198"/>
    </row>
    <row r="36" spans="1:12" x14ac:dyDescent="0.2">
      <c r="A36" s="175" t="s">
        <v>12</v>
      </c>
      <c r="B36" s="175" t="s">
        <v>743</v>
      </c>
      <c r="C36" s="196">
        <f>VLOOKUP($B36,'[2]Hent Data'!$R$27:$Y$656,5,FALSE)</f>
        <v>773000</v>
      </c>
      <c r="D36" s="196">
        <f>VLOOKUP($B36,'[2]Hent Data'!$R$27:$Y$656,8,FALSE)</f>
        <v>712953.66</v>
      </c>
      <c r="E36" s="181">
        <f t="shared" si="2"/>
        <v>60046.339999999967</v>
      </c>
      <c r="G36" s="197" t="e">
        <f>SUMIFS('[2]SAP data'!$V:$V,'[2]SAP data'!$C:$C,$B$31,'[2]SAP data'!$A:$A,A36,'[2]SAP data'!$I:$I,$A$30)-G57</f>
        <v>#VALUE!</v>
      </c>
      <c r="H36" s="198" t="e">
        <f t="shared" si="3"/>
        <v>#VALUE!</v>
      </c>
      <c r="I36" s="198"/>
      <c r="K36" s="181">
        <f>+E24-E23+G24</f>
        <v>-747481.66</v>
      </c>
    </row>
    <row r="37" spans="1:12" x14ac:dyDescent="0.2">
      <c r="A37" s="175" t="s">
        <v>13</v>
      </c>
      <c r="B37" s="175" t="s">
        <v>744</v>
      </c>
      <c r="C37" s="196">
        <f>VLOOKUP($B37,'[2]Hent Data'!$R$27:$Y$656,5,FALSE)</f>
        <v>0</v>
      </c>
      <c r="D37" s="196">
        <f>VLOOKUP($B37,'[2]Hent Data'!$R$27:$Y$656,8,FALSE)</f>
        <v>0</v>
      </c>
      <c r="E37" s="181">
        <f t="shared" si="2"/>
        <v>0</v>
      </c>
      <c r="G37" s="197" t="e">
        <f>SUMIFS('[2]SAP data'!$V:$V,'[2]SAP data'!$C:$C,$B$31,'[2]SAP data'!$A:$A,A37,'[2]SAP data'!$I:$I,$A$30)-G58</f>
        <v>#VALUE!</v>
      </c>
      <c r="H37" s="198" t="e">
        <f t="shared" si="3"/>
        <v>#VALUE!</v>
      </c>
      <c r="I37" s="198"/>
    </row>
    <row r="38" spans="1:12" x14ac:dyDescent="0.2">
      <c r="A38" s="175" t="s">
        <v>14</v>
      </c>
      <c r="B38" s="175" t="s">
        <v>745</v>
      </c>
      <c r="C38" s="196">
        <f>VLOOKUP($B38,'[2]Hent Data'!$R$27:$Y$656,5,FALSE)</f>
        <v>0</v>
      </c>
      <c r="D38" s="196">
        <f>VLOOKUP($B38,'[2]Hent Data'!$R$27:$Y$656,8,FALSE)</f>
        <v>26604.16</v>
      </c>
      <c r="E38" s="181">
        <f t="shared" si="2"/>
        <v>-26604.16</v>
      </c>
      <c r="G38" s="197" t="e">
        <f>SUMIFS('[2]SAP data'!$V:$V,'[2]SAP data'!$C:$C,$B$31,'[2]SAP data'!$A:$A,A38,'[2]SAP data'!$I:$I,$A$30)-G59</f>
        <v>#VALUE!</v>
      </c>
      <c r="H38" s="198" t="e">
        <f t="shared" si="3"/>
        <v>#VALUE!</v>
      </c>
      <c r="I38" s="198"/>
    </row>
    <row r="39" spans="1:12" x14ac:dyDescent="0.2">
      <c r="A39" s="175" t="s">
        <v>15</v>
      </c>
      <c r="B39" s="175" t="s">
        <v>746</v>
      </c>
      <c r="C39" s="196">
        <f>VLOOKUP($B39,'[2]Hent Data'!$R$27:$Y$656,5,FALSE)</f>
        <v>780000</v>
      </c>
      <c r="D39" s="196">
        <f>VLOOKUP($B39,'[2]Hent Data'!$R$27:$Y$656,8,FALSE)</f>
        <v>647857.28</v>
      </c>
      <c r="E39" s="181">
        <f t="shared" si="2"/>
        <v>132142.71999999997</v>
      </c>
      <c r="G39" s="197" t="e">
        <f>SUMIFS('[2]SAP data'!$V:$V,'[2]SAP data'!$C:$C,$B$31,'[2]SAP data'!$A:$A,A39,'[2]SAP data'!$I:$I,$A$30)-G60</f>
        <v>#VALUE!</v>
      </c>
      <c r="H39" s="198" t="e">
        <f t="shared" si="3"/>
        <v>#VALUE!</v>
      </c>
      <c r="I39" s="198"/>
    </row>
    <row r="40" spans="1:12" x14ac:dyDescent="0.2">
      <c r="A40" s="175" t="s">
        <v>16</v>
      </c>
      <c r="B40" s="175" t="s">
        <v>747</v>
      </c>
      <c r="C40" s="196">
        <f>VLOOKUP($B40,'[2]Hent Data'!$R$27:$Y$656,5,FALSE)</f>
        <v>349000</v>
      </c>
      <c r="D40" s="196">
        <f>VLOOKUP($B40,'[2]Hent Data'!$R$27:$Y$656,8,FALSE)</f>
        <v>289262.78999999998</v>
      </c>
      <c r="E40" s="181">
        <f t="shared" si="2"/>
        <v>59737.210000000021</v>
      </c>
      <c r="G40" s="197" t="e">
        <f>SUMIFS('[2]SAP data'!$V:$V,'[2]SAP data'!$C:$C,$B$31,'[2]SAP data'!$A:$A,A40,'[2]SAP data'!$I:$I,$A$30)-G61</f>
        <v>#VALUE!</v>
      </c>
      <c r="H40" s="198" t="e">
        <f t="shared" si="3"/>
        <v>#VALUE!</v>
      </c>
      <c r="I40" s="198"/>
    </row>
    <row r="41" spans="1:12" x14ac:dyDescent="0.2">
      <c r="A41" s="175" t="s">
        <v>17</v>
      </c>
      <c r="B41" s="175" t="s">
        <v>748</v>
      </c>
      <c r="C41" s="196">
        <f>VLOOKUP($B41,'[2]Hent Data'!$R$27:$Y$656,5,FALSE)</f>
        <v>414000</v>
      </c>
      <c r="D41" s="196">
        <f>VLOOKUP($B41,'[2]Hent Data'!$R$27:$Y$656,8,FALSE)</f>
        <v>387345.86</v>
      </c>
      <c r="E41" s="181">
        <f t="shared" si="2"/>
        <v>26654.140000000014</v>
      </c>
      <c r="G41" s="197" t="e">
        <f>SUMIFS('[2]SAP data'!$V:$V,'[2]SAP data'!$C:$C,$B$31,'[2]SAP data'!$A:$A,A41,'[2]SAP data'!$I:$I,$A$30)-G62</f>
        <v>#VALUE!</v>
      </c>
      <c r="H41" s="198" t="e">
        <f t="shared" si="3"/>
        <v>#VALUE!</v>
      </c>
      <c r="I41" s="198"/>
    </row>
    <row r="42" spans="1:12" x14ac:dyDescent="0.2">
      <c r="A42" s="175" t="s">
        <v>18</v>
      </c>
      <c r="B42" s="175" t="s">
        <v>749</v>
      </c>
      <c r="C42" s="196">
        <f>VLOOKUP($B42,'[2]Hent Data'!$R$27:$Y$656,5,FALSE)</f>
        <v>178000</v>
      </c>
      <c r="D42" s="196">
        <f>VLOOKUP($B42,'[2]Hent Data'!$R$27:$Y$656,8,FALSE)</f>
        <v>121644.48</v>
      </c>
      <c r="E42" s="181">
        <f t="shared" si="2"/>
        <v>56355.520000000004</v>
      </c>
      <c r="G42" s="197" t="e">
        <f>SUMIFS('[2]SAP data'!$V:$V,'[2]SAP data'!$C:$C,$B$31,'[2]SAP data'!$A:$A,A42,'[2]SAP data'!$I:$I,$A$30)-G63</f>
        <v>#VALUE!</v>
      </c>
      <c r="H42" s="198" t="e">
        <f t="shared" si="3"/>
        <v>#VALUE!</v>
      </c>
      <c r="I42" s="198"/>
    </row>
    <row r="43" spans="1:12" x14ac:dyDescent="0.2">
      <c r="A43" s="175" t="s">
        <v>19</v>
      </c>
      <c r="B43" s="175" t="s">
        <v>750</v>
      </c>
      <c r="C43" s="196">
        <f>VLOOKUP($B43,'[2]Hent Data'!$R$27:$Y$656,5,FALSE)</f>
        <v>230000</v>
      </c>
      <c r="D43" s="196">
        <f>VLOOKUP($B43,'[2]Hent Data'!$R$27:$Y$656,8,FALSE)</f>
        <v>170783.32</v>
      </c>
      <c r="E43" s="181">
        <f t="shared" si="2"/>
        <v>59216.679999999993</v>
      </c>
      <c r="G43" s="197" t="e">
        <f>SUMIFS('[2]SAP data'!$V:$V,'[2]SAP data'!$C:$C,$B$31,'[2]SAP data'!$A:$A,A43,'[2]SAP data'!$I:$I,$A$30)-G64</f>
        <v>#VALUE!</v>
      </c>
      <c r="H43" s="198" t="e">
        <f t="shared" si="3"/>
        <v>#VALUE!</v>
      </c>
      <c r="I43" s="198"/>
    </row>
    <row r="44" spans="1:12" x14ac:dyDescent="0.2">
      <c r="A44" s="175" t="s">
        <v>20</v>
      </c>
      <c r="B44" s="175" t="s">
        <v>751</v>
      </c>
      <c r="C44" s="196">
        <f>VLOOKUP($B44,'[2]Hent Data'!$R$27:$Y$656,5,FALSE)</f>
        <v>1484000</v>
      </c>
      <c r="D44" s="196">
        <f>VLOOKUP($B44,'[2]Hent Data'!$R$27:$Y$656,8,FALSE)</f>
        <v>1053724.2</v>
      </c>
      <c r="E44" s="181">
        <f t="shared" si="2"/>
        <v>430275.80000000005</v>
      </c>
      <c r="G44" s="197" t="e">
        <f>SUMIFS('[2]SAP data'!$V:$V,'[2]SAP data'!$C:$C,$B$31,'[2]SAP data'!$A:$A,A44,'[2]SAP data'!$I:$I,$A$30)-G65</f>
        <v>#VALUE!</v>
      </c>
      <c r="H44" s="198" t="e">
        <f t="shared" si="3"/>
        <v>#VALUE!</v>
      </c>
      <c r="I44" s="198"/>
    </row>
    <row r="45" spans="1:12" x14ac:dyDescent="0.2">
      <c r="A45" s="175" t="s">
        <v>21</v>
      </c>
      <c r="B45" s="175" t="s">
        <v>752</v>
      </c>
      <c r="C45" s="196">
        <f>VLOOKUP($B45,'[2]Hent Data'!$R$27:$Y$656,5,FALSE)</f>
        <v>172000</v>
      </c>
      <c r="D45" s="196">
        <f>VLOOKUP($B45,'[2]Hent Data'!$R$27:$Y$656,8,FALSE)</f>
        <v>89013.86</v>
      </c>
      <c r="E45" s="181">
        <f t="shared" si="2"/>
        <v>82986.14</v>
      </c>
      <c r="G45" s="197" t="e">
        <f>SUMIFS('[2]SAP data'!$V:$V,'[2]SAP data'!$C:$C,$B$31,'[2]SAP data'!$A:$A,A45,'[2]SAP data'!$I:$I,$A$30)-G66</f>
        <v>#VALUE!</v>
      </c>
      <c r="H45" s="198" t="e">
        <f t="shared" si="3"/>
        <v>#VALUE!</v>
      </c>
      <c r="I45" s="198"/>
    </row>
    <row r="46" spans="1:12" x14ac:dyDescent="0.2">
      <c r="A46" s="175" t="s">
        <v>22</v>
      </c>
      <c r="B46" s="175" t="s">
        <v>753</v>
      </c>
      <c r="C46" s="196">
        <f>VLOOKUP($B46,'[2]Hent Data'!$R$27:$Y$656,5,FALSE)</f>
        <v>0</v>
      </c>
      <c r="D46" s="196">
        <f>VLOOKUP($B46,'[2]Hent Data'!$R$27:$Y$656,8,FALSE)</f>
        <v>0</v>
      </c>
      <c r="E46" s="181">
        <f t="shared" si="2"/>
        <v>0</v>
      </c>
      <c r="G46" s="197" t="e">
        <f>SUMIFS('[2]SAP data'!$V:$V,'[2]SAP data'!$C:$C,$B$31,'[2]SAP data'!$A:$A,A46,'[2]SAP data'!$I:$I,$A$30)-G67</f>
        <v>#VALUE!</v>
      </c>
      <c r="H46" s="198" t="e">
        <f t="shared" si="3"/>
        <v>#VALUE!</v>
      </c>
      <c r="I46" s="198"/>
    </row>
    <row r="47" spans="1:12" x14ac:dyDescent="0.2">
      <c r="A47" s="175" t="s">
        <v>23</v>
      </c>
      <c r="B47" s="175" t="s">
        <v>754</v>
      </c>
      <c r="C47" s="196">
        <f>VLOOKUP($B47,'[2]Hent Data'!$R$27:$Y$656,5,FALSE)</f>
        <v>472000</v>
      </c>
      <c r="D47" s="196">
        <f>VLOOKUP($B47,'[2]Hent Data'!$R$27:$Y$656,8,FALSE)</f>
        <v>432828.52</v>
      </c>
      <c r="E47" s="181">
        <f t="shared" si="2"/>
        <v>39171.479999999981</v>
      </c>
      <c r="G47" s="197" t="e">
        <f>SUMIFS('[2]SAP data'!$V:$V,'[2]SAP data'!$C:$C,$B$31,'[2]SAP data'!$A:$A,A47,'[2]SAP data'!$I:$I,$A$30)-G68</f>
        <v>#VALUE!</v>
      </c>
      <c r="H47" s="198" t="e">
        <f t="shared" si="3"/>
        <v>#VALUE!</v>
      </c>
      <c r="I47" s="198"/>
    </row>
    <row r="48" spans="1:12" x14ac:dyDescent="0.2">
      <c r="A48" s="175" t="s">
        <v>24</v>
      </c>
      <c r="B48" s="175" t="s">
        <v>755</v>
      </c>
      <c r="C48" s="196">
        <f>VLOOKUP($B48,'[2]Hent Data'!$R$27:$Y$656,5,FALSE)</f>
        <v>253000</v>
      </c>
      <c r="D48" s="196">
        <f>VLOOKUP($B48,'[2]Hent Data'!$R$27:$Y$656,8,FALSE)</f>
        <v>107615.32</v>
      </c>
      <c r="E48" s="181">
        <f t="shared" si="2"/>
        <v>145384.68</v>
      </c>
      <c r="G48" s="197" t="e">
        <f>SUMIFS('[2]SAP data'!$V:$V,'[2]SAP data'!$C:$C,$B$31,'[2]SAP data'!$A:$A,A48,'[2]SAP data'!$I:$I,$A$30)-G69</f>
        <v>#VALUE!</v>
      </c>
      <c r="H48" s="198" t="e">
        <f t="shared" si="3"/>
        <v>#VALUE!</v>
      </c>
      <c r="I48" s="198"/>
    </row>
    <row r="49" spans="1:10" x14ac:dyDescent="0.2">
      <c r="A49" s="175" t="s">
        <v>442</v>
      </c>
      <c r="B49" s="175" t="s">
        <v>756</v>
      </c>
      <c r="C49" s="196">
        <f>VLOOKUP($B49,'[2]Hent Data'!$R$27:$Y$656,5,FALSE)</f>
        <v>253000</v>
      </c>
      <c r="D49" s="196">
        <f>VLOOKUP($B49,'[2]Hent Data'!$R$27:$Y$656,8,FALSE)</f>
        <v>192794.44</v>
      </c>
      <c r="E49" s="181">
        <f t="shared" si="2"/>
        <v>60205.56</v>
      </c>
      <c r="G49" s="197" t="e">
        <f>SUMIFS('[2]SAP data'!$V:$V,'[2]SAP data'!$C:$C,$B$31,'[2]SAP data'!$A:$A,A49,'[2]SAP data'!$I:$I,$A$30)-G70</f>
        <v>#VALUE!</v>
      </c>
      <c r="H49" s="198" t="e">
        <f t="shared" si="3"/>
        <v>#VALUE!</v>
      </c>
      <c r="I49" s="198"/>
    </row>
    <row r="50" spans="1:10" x14ac:dyDescent="0.2">
      <c r="A50" s="175" t="s">
        <v>734</v>
      </c>
      <c r="B50" s="175" t="s">
        <v>736</v>
      </c>
      <c r="C50" s="196">
        <f>VLOOKUP($B50,'[2]Hent Data'!$R$27:$Y$656,5,FALSE)</f>
        <v>0</v>
      </c>
      <c r="D50" s="196">
        <f>VLOOKUP($B50,'[2]Hent Data'!$R$27:$Y$656,8,FALSE)</f>
        <v>158267.91</v>
      </c>
      <c r="E50" s="181">
        <f t="shared" si="2"/>
        <v>-158267.91</v>
      </c>
      <c r="G50" s="197" t="e">
        <f>SUMIFS('[2]SAP data'!$V:$V,'[2]SAP data'!$C:$C,$B$31,'[2]SAP data'!$A:$A,A50,'[2]SAP data'!$I:$I,$A$30)</f>
        <v>#VALUE!</v>
      </c>
      <c r="H50" s="198" t="e">
        <f>+D50-G50</f>
        <v>#VALUE!</v>
      </c>
      <c r="I50" s="198"/>
      <c r="J50" s="175" t="s">
        <v>735</v>
      </c>
    </row>
    <row r="51" spans="1:10" x14ac:dyDescent="0.2">
      <c r="B51" s="186" t="s">
        <v>469</v>
      </c>
      <c r="C51" s="200">
        <f>SUM(C31:C50)</f>
        <v>6715000</v>
      </c>
      <c r="D51" s="200">
        <f>SUM(D31:D50)</f>
        <v>5215095.8800000018</v>
      </c>
      <c r="E51" s="200">
        <f>SUM(E31:E50)</f>
        <v>1499904.12</v>
      </c>
      <c r="G51" s="201" t="e">
        <f>SUM(G32:G50)</f>
        <v>#VALUE!</v>
      </c>
      <c r="H51" s="201" t="e">
        <f>SUM(H32:H50)</f>
        <v>#VALUE!</v>
      </c>
      <c r="I51" s="201"/>
    </row>
    <row r="53" spans="1:10" x14ac:dyDescent="0.2">
      <c r="A53" s="175" t="s">
        <v>2</v>
      </c>
      <c r="B53" s="175" t="s">
        <v>757</v>
      </c>
      <c r="C53" s="196">
        <f>VLOOKUP($B53,'[2]Hent Data'!$R$27:$Y$656,5,FALSE)</f>
        <v>-31000</v>
      </c>
      <c r="D53" s="196">
        <f>VLOOKUP($B53,'[2]Hent Data'!$R$27:$Y$656,8,FALSE)</f>
        <v>-5885</v>
      </c>
      <c r="E53" s="181">
        <f t="shared" ref="E53:E71" si="4">+C53-D53</f>
        <v>-25115</v>
      </c>
      <c r="G53" s="197" t="e">
        <f>-SUMIFS('[2]SAP data'!$V:$V,'[2]SAP data'!$C:$C,$B$31,'[2]SAP data'!$A:$A,A53,'[2]SAP data'!$I:$I,$A$31)</f>
        <v>#VALUE!</v>
      </c>
      <c r="H53" s="198" t="e">
        <f>+D53-G53</f>
        <v>#VALUE!</v>
      </c>
      <c r="I53" s="198"/>
    </row>
    <row r="54" spans="1:10" x14ac:dyDescent="0.2">
      <c r="A54" s="175" t="s">
        <v>4</v>
      </c>
      <c r="B54" s="175" t="s">
        <v>758</v>
      </c>
      <c r="C54" s="196">
        <f>VLOOKUP($B54,'[2]Hent Data'!$R$27:$Y$656,5,FALSE)</f>
        <v>-126000</v>
      </c>
      <c r="D54" s="196">
        <f>VLOOKUP($B54,'[2]Hent Data'!$R$27:$Y$656,8,FALSE)</f>
        <v>-16321</v>
      </c>
      <c r="E54" s="181">
        <f t="shared" si="4"/>
        <v>-109679</v>
      </c>
      <c r="G54" s="197" t="e">
        <f>-SUMIFS('[2]SAP data'!$V:$V,'[2]SAP data'!$C:$C,$B$31,'[2]SAP data'!$A:$A,A54,'[2]SAP data'!$I:$I,$A$31)</f>
        <v>#VALUE!</v>
      </c>
      <c r="H54" s="198" t="e">
        <f t="shared" ref="H54:H71" si="5">+D54-G54</f>
        <v>#VALUE!</v>
      </c>
      <c r="I54" s="198"/>
    </row>
    <row r="55" spans="1:10" x14ac:dyDescent="0.2">
      <c r="A55" s="175" t="s">
        <v>32</v>
      </c>
      <c r="B55" s="175" t="s">
        <v>759</v>
      </c>
      <c r="C55" s="196">
        <f>VLOOKUP($B55,'[2]Hent Data'!$R$27:$Y$656,5,FALSE)</f>
        <v>-94000</v>
      </c>
      <c r="D55" s="196">
        <f>VLOOKUP($B55,'[2]Hent Data'!$R$27:$Y$656,8,FALSE)</f>
        <v>-8422</v>
      </c>
      <c r="E55" s="181">
        <f t="shared" si="4"/>
        <v>-85578</v>
      </c>
      <c r="G55" s="197" t="e">
        <f>-SUMIFS('[2]SAP data'!$V:$V,'[2]SAP data'!$C:$C,$B$31,'[2]SAP data'!$A:$A,A55,'[2]SAP data'!$I:$I,$A$31)</f>
        <v>#VALUE!</v>
      </c>
      <c r="H55" s="198" t="e">
        <f t="shared" si="5"/>
        <v>#VALUE!</v>
      </c>
      <c r="I55" s="198"/>
    </row>
    <row r="56" spans="1:10" x14ac:dyDescent="0.2">
      <c r="A56" s="175" t="s">
        <v>11</v>
      </c>
      <c r="B56" s="175" t="s">
        <v>760</v>
      </c>
      <c r="C56" s="196">
        <f>VLOOKUP($B56,'[2]Hent Data'!$R$27:$Y$656,5,FALSE)</f>
        <v>-37000</v>
      </c>
      <c r="D56" s="196">
        <f>VLOOKUP($B56,'[2]Hent Data'!$R$27:$Y$656,8,FALSE)</f>
        <v>-8785</v>
      </c>
      <c r="E56" s="181">
        <f t="shared" si="4"/>
        <v>-28215</v>
      </c>
      <c r="G56" s="197" t="e">
        <f>-SUMIFS('[2]SAP data'!$V:$V,'[2]SAP data'!$C:$C,$B$31,'[2]SAP data'!$A:$A,A56,'[2]SAP data'!$I:$I,$A$31)</f>
        <v>#VALUE!</v>
      </c>
      <c r="H56" s="198" t="e">
        <f t="shared" si="5"/>
        <v>#VALUE!</v>
      </c>
      <c r="I56" s="198"/>
    </row>
    <row r="57" spans="1:10" x14ac:dyDescent="0.2">
      <c r="A57" s="175" t="s">
        <v>12</v>
      </c>
      <c r="B57" s="175" t="s">
        <v>761</v>
      </c>
      <c r="C57" s="196">
        <f>VLOOKUP($B57,'[2]Hent Data'!$R$27:$Y$656,5,FALSE)</f>
        <v>-148000</v>
      </c>
      <c r="D57" s="196">
        <f>VLOOKUP($B57,'[2]Hent Data'!$R$27:$Y$656,8,FALSE)</f>
        <v>-30669</v>
      </c>
      <c r="E57" s="181">
        <f t="shared" si="4"/>
        <v>-117331</v>
      </c>
      <c r="G57" s="197" t="e">
        <f>-SUMIFS('[2]SAP data'!$V:$V,'[2]SAP data'!$C:$C,$B$31,'[2]SAP data'!$A:$A,A57,'[2]SAP data'!$I:$I,$A$31)</f>
        <v>#VALUE!</v>
      </c>
      <c r="H57" s="198" t="e">
        <f t="shared" si="5"/>
        <v>#VALUE!</v>
      </c>
      <c r="I57" s="198"/>
    </row>
    <row r="58" spans="1:10" x14ac:dyDescent="0.2">
      <c r="A58" s="175" t="s">
        <v>13</v>
      </c>
      <c r="B58" s="175" t="s">
        <v>762</v>
      </c>
      <c r="C58" s="196">
        <f>VLOOKUP($B58,'[2]Hent Data'!$R$27:$Y$656,5,FALSE)</f>
        <v>0</v>
      </c>
      <c r="D58" s="196">
        <f>VLOOKUP($B58,'[2]Hent Data'!$R$27:$Y$656,8,FALSE)</f>
        <v>0</v>
      </c>
      <c r="E58" s="181">
        <f t="shared" si="4"/>
        <v>0</v>
      </c>
      <c r="G58" s="197" t="e">
        <f>-SUMIFS('[2]SAP data'!$V:$V,'[2]SAP data'!$C:$C,$B$31,'[2]SAP data'!$A:$A,A58,'[2]SAP data'!$I:$I,$A$31)</f>
        <v>#VALUE!</v>
      </c>
      <c r="H58" s="198" t="e">
        <f t="shared" si="5"/>
        <v>#VALUE!</v>
      </c>
      <c r="I58" s="198"/>
    </row>
    <row r="59" spans="1:10" x14ac:dyDescent="0.2">
      <c r="A59" s="175" t="s">
        <v>14</v>
      </c>
      <c r="B59" s="175" t="s">
        <v>763</v>
      </c>
      <c r="C59" s="196">
        <f>VLOOKUP($B59,'[2]Hent Data'!$R$27:$Y$656,5,FALSE)</f>
        <v>0</v>
      </c>
      <c r="D59" s="196">
        <f>VLOOKUP($B59,'[2]Hent Data'!$R$27:$Y$656,8,FALSE)</f>
        <v>0</v>
      </c>
      <c r="E59" s="181">
        <f t="shared" si="4"/>
        <v>0</v>
      </c>
      <c r="G59" s="197" t="e">
        <f>-SUMIFS('[2]SAP data'!$V:$V,'[2]SAP data'!$C:$C,$B$31,'[2]SAP data'!$A:$A,A59,'[2]SAP data'!$I:$I,$A$31)</f>
        <v>#VALUE!</v>
      </c>
      <c r="H59" s="198" t="e">
        <f t="shared" si="5"/>
        <v>#VALUE!</v>
      </c>
      <c r="I59" s="198"/>
    </row>
    <row r="60" spans="1:10" x14ac:dyDescent="0.2">
      <c r="A60" s="175" t="s">
        <v>15</v>
      </c>
      <c r="B60" s="175" t="s">
        <v>764</v>
      </c>
      <c r="C60" s="196">
        <f>VLOOKUP($B60,'[2]Hent Data'!$R$27:$Y$656,5,FALSE)</f>
        <v>-124000</v>
      </c>
      <c r="D60" s="196">
        <f>VLOOKUP($B60,'[2]Hent Data'!$R$27:$Y$656,8,FALSE)</f>
        <v>-41705</v>
      </c>
      <c r="E60" s="181">
        <f t="shared" si="4"/>
        <v>-82295</v>
      </c>
      <c r="G60" s="197" t="e">
        <f>-SUMIFS('[2]SAP data'!$V:$V,'[2]SAP data'!$C:$C,$B$31,'[2]SAP data'!$A:$A,A60,'[2]SAP data'!$I:$I,$A$31)</f>
        <v>#VALUE!</v>
      </c>
      <c r="H60" s="198" t="e">
        <f t="shared" si="5"/>
        <v>#VALUE!</v>
      </c>
      <c r="I60" s="198"/>
    </row>
    <row r="61" spans="1:10" x14ac:dyDescent="0.2">
      <c r="A61" s="175" t="s">
        <v>16</v>
      </c>
      <c r="B61" s="175" t="s">
        <v>765</v>
      </c>
      <c r="C61" s="196">
        <f>VLOOKUP($B61,'[2]Hent Data'!$R$27:$Y$656,5,FALSE)</f>
        <v>-84000</v>
      </c>
      <c r="D61" s="196">
        <f>VLOOKUP($B61,'[2]Hent Data'!$R$27:$Y$656,8,FALSE)</f>
        <v>-20452</v>
      </c>
      <c r="E61" s="181">
        <f t="shared" si="4"/>
        <v>-63548</v>
      </c>
      <c r="G61" s="197" t="e">
        <f>-SUMIFS('[2]SAP data'!$V:$V,'[2]SAP data'!$C:$C,$B$31,'[2]SAP data'!$A:$A,A61,'[2]SAP data'!$I:$I,$A$31)</f>
        <v>#VALUE!</v>
      </c>
      <c r="H61" s="198" t="e">
        <f t="shared" si="5"/>
        <v>#VALUE!</v>
      </c>
      <c r="I61" s="198"/>
    </row>
    <row r="62" spans="1:10" x14ac:dyDescent="0.2">
      <c r="A62" s="175" t="s">
        <v>17</v>
      </c>
      <c r="B62" s="175" t="s">
        <v>766</v>
      </c>
      <c r="C62" s="196">
        <f>VLOOKUP($B62,'[2]Hent Data'!$R$27:$Y$656,5,FALSE)</f>
        <v>-75000</v>
      </c>
      <c r="D62" s="196">
        <f>VLOOKUP($B62,'[2]Hent Data'!$R$27:$Y$656,8,FALSE)</f>
        <v>-8282</v>
      </c>
      <c r="E62" s="181">
        <f t="shared" si="4"/>
        <v>-66718</v>
      </c>
      <c r="G62" s="197" t="e">
        <f>-SUMIFS('[2]SAP data'!$V:$V,'[2]SAP data'!$C:$C,$B$31,'[2]SAP data'!$A:$A,A62,'[2]SAP data'!$I:$I,$A$31)</f>
        <v>#VALUE!</v>
      </c>
      <c r="H62" s="198" t="e">
        <f t="shared" si="5"/>
        <v>#VALUE!</v>
      </c>
      <c r="I62" s="198"/>
    </row>
    <row r="63" spans="1:10" x14ac:dyDescent="0.2">
      <c r="A63" s="175" t="s">
        <v>18</v>
      </c>
      <c r="B63" s="175" t="s">
        <v>767</v>
      </c>
      <c r="C63" s="196">
        <f>VLOOKUP($B63,'[2]Hent Data'!$R$27:$Y$656,5,FALSE)</f>
        <v>-27000</v>
      </c>
      <c r="D63" s="196">
        <f>VLOOKUP($B63,'[2]Hent Data'!$R$27:$Y$656,8,FALSE)</f>
        <v>-3731</v>
      </c>
      <c r="E63" s="181">
        <f t="shared" si="4"/>
        <v>-23269</v>
      </c>
      <c r="G63" s="197" t="e">
        <f>-SUMIFS('[2]SAP data'!$V:$V,'[2]SAP data'!$C:$C,$B$31,'[2]SAP data'!$A:$A,A63,'[2]SAP data'!$I:$I,$A$31)</f>
        <v>#VALUE!</v>
      </c>
      <c r="H63" s="198" t="e">
        <f t="shared" si="5"/>
        <v>#VALUE!</v>
      </c>
      <c r="I63" s="198"/>
    </row>
    <row r="64" spans="1:10" x14ac:dyDescent="0.2">
      <c r="A64" s="175" t="s">
        <v>19</v>
      </c>
      <c r="B64" s="175" t="s">
        <v>768</v>
      </c>
      <c r="C64" s="196">
        <f>VLOOKUP($B64,'[2]Hent Data'!$R$27:$Y$656,5,FALSE)</f>
        <v>-35000</v>
      </c>
      <c r="D64" s="196">
        <f>VLOOKUP($B64,'[2]Hent Data'!$R$27:$Y$656,8,FALSE)</f>
        <v>-11311</v>
      </c>
      <c r="E64" s="181">
        <f t="shared" si="4"/>
        <v>-23689</v>
      </c>
      <c r="G64" s="197" t="e">
        <f>-SUMIFS('[2]SAP data'!$V:$V,'[2]SAP data'!$C:$C,$B$31,'[2]SAP data'!$A:$A,A64,'[2]SAP data'!$I:$I,$A$31)</f>
        <v>#VALUE!</v>
      </c>
      <c r="H64" s="198" t="e">
        <f t="shared" si="5"/>
        <v>#VALUE!</v>
      </c>
      <c r="I64" s="198"/>
    </row>
    <row r="65" spans="1:10" x14ac:dyDescent="0.2">
      <c r="A65" s="175" t="s">
        <v>20</v>
      </c>
      <c r="B65" s="175" t="s">
        <v>769</v>
      </c>
      <c r="C65" s="196">
        <f>VLOOKUP($B65,'[2]Hent Data'!$R$27:$Y$656,5,FALSE)</f>
        <v>-304000</v>
      </c>
      <c r="D65" s="196">
        <f>VLOOKUP($B65,'[2]Hent Data'!$R$27:$Y$656,8,FALSE)</f>
        <v>-39509</v>
      </c>
      <c r="E65" s="181">
        <f t="shared" si="4"/>
        <v>-264491</v>
      </c>
      <c r="G65" s="197" t="e">
        <f>-SUMIFS('[2]SAP data'!$V:$V,'[2]SAP data'!$C:$C,$B$31,'[2]SAP data'!$A:$A,A65,'[2]SAP data'!$I:$I,$A$31)</f>
        <v>#VALUE!</v>
      </c>
      <c r="H65" s="198" t="e">
        <f t="shared" si="5"/>
        <v>#VALUE!</v>
      </c>
      <c r="I65" s="198"/>
    </row>
    <row r="66" spans="1:10" x14ac:dyDescent="0.2">
      <c r="A66" s="175" t="s">
        <v>21</v>
      </c>
      <c r="B66" s="175" t="s">
        <v>770</v>
      </c>
      <c r="C66" s="196">
        <f>VLOOKUP($B66,'[2]Hent Data'!$R$27:$Y$656,5,FALSE)</f>
        <v>-26000</v>
      </c>
      <c r="D66" s="196">
        <f>VLOOKUP($B66,'[2]Hent Data'!$R$27:$Y$656,8,FALSE)</f>
        <v>-5331</v>
      </c>
      <c r="E66" s="181">
        <f t="shared" si="4"/>
        <v>-20669</v>
      </c>
      <c r="G66" s="197" t="e">
        <f>-SUMIFS('[2]SAP data'!$V:$V,'[2]SAP data'!$C:$C,$B$31,'[2]SAP data'!$A:$A,A66,'[2]SAP data'!$I:$I,$A$31)</f>
        <v>#VALUE!</v>
      </c>
      <c r="H66" s="198" t="e">
        <f t="shared" si="5"/>
        <v>#VALUE!</v>
      </c>
      <c r="I66" s="198"/>
    </row>
    <row r="67" spans="1:10" x14ac:dyDescent="0.2">
      <c r="A67" s="175" t="s">
        <v>22</v>
      </c>
      <c r="B67" s="175" t="s">
        <v>771</v>
      </c>
      <c r="C67" s="196">
        <f>VLOOKUP($B67,'[2]Hent Data'!$R$27:$Y$656,5,FALSE)</f>
        <v>0</v>
      </c>
      <c r="D67" s="196">
        <f>VLOOKUP($B67,'[2]Hent Data'!$R$27:$Y$656,8,FALSE)</f>
        <v>0</v>
      </c>
      <c r="E67" s="181">
        <f t="shared" si="4"/>
        <v>0</v>
      </c>
      <c r="G67" s="197" t="e">
        <f>-SUMIFS('[2]SAP data'!$V:$V,'[2]SAP data'!$C:$C,$B$31,'[2]SAP data'!$A:$A,A67,'[2]SAP data'!$I:$I,$A$31)</f>
        <v>#VALUE!</v>
      </c>
      <c r="H67" s="198" t="e">
        <f t="shared" si="5"/>
        <v>#VALUE!</v>
      </c>
      <c r="I67" s="198"/>
    </row>
    <row r="68" spans="1:10" x14ac:dyDescent="0.2">
      <c r="A68" s="175" t="s">
        <v>23</v>
      </c>
      <c r="B68" s="175" t="s">
        <v>772</v>
      </c>
      <c r="C68" s="196">
        <f>VLOOKUP($B68,'[2]Hent Data'!$R$27:$Y$656,5,FALSE)</f>
        <v>-70000</v>
      </c>
      <c r="D68" s="196">
        <f>VLOOKUP($B68,'[2]Hent Data'!$R$27:$Y$656,8,FALSE)</f>
        <v>-20405</v>
      </c>
      <c r="E68" s="181">
        <f t="shared" si="4"/>
        <v>-49595</v>
      </c>
      <c r="G68" s="197" t="e">
        <f>-SUMIFS('[2]SAP data'!$V:$V,'[2]SAP data'!$C:$C,$B$31,'[2]SAP data'!$A:$A,A68,'[2]SAP data'!$I:$I,$A$31)</f>
        <v>#VALUE!</v>
      </c>
      <c r="H68" s="198" t="e">
        <f t="shared" si="5"/>
        <v>#VALUE!</v>
      </c>
      <c r="I68" s="198"/>
    </row>
    <row r="69" spans="1:10" x14ac:dyDescent="0.2">
      <c r="A69" s="175" t="s">
        <v>24</v>
      </c>
      <c r="B69" s="175" t="s">
        <v>773</v>
      </c>
      <c r="C69" s="196">
        <f>VLOOKUP($B69,'[2]Hent Data'!$R$27:$Y$656,5,FALSE)</f>
        <v>-43000</v>
      </c>
      <c r="D69" s="196">
        <f>VLOOKUP($B69,'[2]Hent Data'!$R$27:$Y$656,8,FALSE)</f>
        <v>-5243</v>
      </c>
      <c r="E69" s="181">
        <f t="shared" si="4"/>
        <v>-37757</v>
      </c>
      <c r="G69" s="197" t="e">
        <f>-SUMIFS('[2]SAP data'!$V:$V,'[2]SAP data'!$C:$C,$B$31,'[2]SAP data'!$A:$A,A69,'[2]SAP data'!$I:$I,$A$31)</f>
        <v>#VALUE!</v>
      </c>
      <c r="H69" s="198" t="e">
        <f t="shared" si="5"/>
        <v>#VALUE!</v>
      </c>
      <c r="I69" s="198"/>
    </row>
    <row r="70" spans="1:10" x14ac:dyDescent="0.2">
      <c r="A70" s="175" t="s">
        <v>442</v>
      </c>
      <c r="B70" s="175" t="s">
        <v>774</v>
      </c>
      <c r="C70" s="196">
        <f>VLOOKUP($B70,'[2]Hent Data'!$R$27:$Y$656,5,FALSE)</f>
        <v>-58000</v>
      </c>
      <c r="D70" s="196">
        <f>VLOOKUP($B70,'[2]Hent Data'!$R$27:$Y$656,8,FALSE)</f>
        <v>-7297</v>
      </c>
      <c r="E70" s="181">
        <f t="shared" si="4"/>
        <v>-50703</v>
      </c>
      <c r="G70" s="197" t="e">
        <f>-SUMIFS('[2]SAP data'!$V:$V,'[2]SAP data'!$C:$C,$B$31,'[2]SAP data'!$A:$A,A70,'[2]SAP data'!$I:$I,$A$31)</f>
        <v>#VALUE!</v>
      </c>
      <c r="H70" s="198" t="e">
        <f t="shared" si="5"/>
        <v>#VALUE!</v>
      </c>
      <c r="I70" s="198"/>
    </row>
    <row r="71" spans="1:10" x14ac:dyDescent="0.2">
      <c r="A71" s="175" t="s">
        <v>734</v>
      </c>
      <c r="B71" s="175" t="s">
        <v>775</v>
      </c>
      <c r="C71" s="196">
        <f>VLOOKUP($B71,'[2]Hent Data'!$R$27:$Y$656,5,FALSE)</f>
        <v>0</v>
      </c>
      <c r="D71" s="196">
        <f>VLOOKUP($B71,'[2]Hent Data'!$R$27:$Y$656,8,FALSE)</f>
        <v>-10672</v>
      </c>
      <c r="E71" s="181">
        <f t="shared" si="4"/>
        <v>10672</v>
      </c>
      <c r="G71" s="197" t="e">
        <f>-SUMIFS('[2]SAP data'!$V:$V,'[2]SAP data'!$C:$C,$B$31,'[2]SAP data'!$A:$A,A71,'[2]SAP data'!$I:$I,$A$31)</f>
        <v>#VALUE!</v>
      </c>
      <c r="H71" s="198" t="e">
        <f t="shared" si="5"/>
        <v>#VALUE!</v>
      </c>
      <c r="I71" s="198"/>
      <c r="J71" s="175" t="s">
        <v>735</v>
      </c>
    </row>
    <row r="72" spans="1:10" x14ac:dyDescent="0.2">
      <c r="B72" s="186" t="s">
        <v>490</v>
      </c>
      <c r="C72" s="200">
        <f>SUM(C52:C71)</f>
        <v>-1282000</v>
      </c>
      <c r="D72" s="200">
        <f>SUM(D52:D71)</f>
        <v>-244020</v>
      </c>
      <c r="E72" s="200">
        <f>SUM(E52:E71)</f>
        <v>-1037980</v>
      </c>
      <c r="G72" s="201" t="e">
        <f>SUM(G53:G71)</f>
        <v>#VALUE!</v>
      </c>
      <c r="H72" s="201" t="e">
        <f>SUM(H53:H71)</f>
        <v>#VALUE!</v>
      </c>
      <c r="I72" s="201"/>
    </row>
    <row r="73" spans="1:10" x14ac:dyDescent="0.2">
      <c r="A73" s="175" t="s">
        <v>492</v>
      </c>
    </row>
    <row r="74" spans="1:10" x14ac:dyDescent="0.2">
      <c r="A74" s="175" t="s">
        <v>2</v>
      </c>
      <c r="B74" s="175" t="s">
        <v>776</v>
      </c>
      <c r="C74" s="196">
        <f>VLOOKUP($B74,'[2]Hent Data'!$R$27:$Y$656,5,FALSE)</f>
        <v>24000</v>
      </c>
      <c r="D74" s="196">
        <f>VLOOKUP($B74,'[2]Hent Data'!$R$27:$Y$656,8,FALSE)</f>
        <v>11481.12</v>
      </c>
      <c r="E74" s="181">
        <f t="shared" ref="E74:E93" si="6">+C74-D74</f>
        <v>12518.88</v>
      </c>
      <c r="G74" s="197" t="e">
        <f>SUMIFS('[2]SAP data'!$V:$V,'[2]SAP data'!$C:$C,$B$31,'[2]SAP data'!$A:$A,A74,'[2]SAP data'!$I:$I,$A$73)</f>
        <v>#VALUE!</v>
      </c>
      <c r="H74" s="198" t="e">
        <f>+D74-G74</f>
        <v>#VALUE!</v>
      </c>
      <c r="I74" s="198"/>
    </row>
    <row r="75" spans="1:10" x14ac:dyDescent="0.2">
      <c r="A75" s="175" t="s">
        <v>4</v>
      </c>
      <c r="B75" s="175" t="s">
        <v>777</v>
      </c>
      <c r="C75" s="196">
        <f>VLOOKUP($B75,'[2]Hent Data'!$R$27:$Y$656,5,FALSE)</f>
        <v>101000</v>
      </c>
      <c r="D75" s="196">
        <f>VLOOKUP($B75,'[2]Hent Data'!$R$27:$Y$656,8,FALSE)</f>
        <v>86413.92</v>
      </c>
      <c r="E75" s="181">
        <f t="shared" si="6"/>
        <v>14586.080000000002</v>
      </c>
      <c r="G75" s="197" t="e">
        <f>SUMIFS('[2]SAP data'!$V:$V,'[2]SAP data'!$C:$C,$B$31,'[2]SAP data'!$A:$A,A75,'[2]SAP data'!$I:$I,$A$73)</f>
        <v>#VALUE!</v>
      </c>
      <c r="H75" s="198" t="e">
        <f t="shared" ref="H75:H93" si="7">+D75-G75</f>
        <v>#VALUE!</v>
      </c>
      <c r="I75" s="198"/>
    </row>
    <row r="76" spans="1:10" x14ac:dyDescent="0.2">
      <c r="A76" s="175" t="s">
        <v>32</v>
      </c>
      <c r="B76" s="175" t="s">
        <v>778</v>
      </c>
      <c r="C76" s="196">
        <f>VLOOKUP($B76,'[2]Hent Data'!$R$27:$Y$656,5,FALSE)</f>
        <v>74000</v>
      </c>
      <c r="D76" s="196">
        <f>VLOOKUP($B76,'[2]Hent Data'!$R$27:$Y$656,8,FALSE)</f>
        <v>18009.599999999999</v>
      </c>
      <c r="E76" s="181">
        <f t="shared" si="6"/>
        <v>55990.400000000001</v>
      </c>
      <c r="G76" s="197" t="e">
        <f>SUMIFS('[2]SAP data'!$V:$V,'[2]SAP data'!$C:$C,$B$31,'[2]SAP data'!$A:$A,A76,'[2]SAP data'!$I:$I,$A$73)</f>
        <v>#VALUE!</v>
      </c>
      <c r="H76" s="198" t="e">
        <f t="shared" si="7"/>
        <v>#VALUE!</v>
      </c>
      <c r="I76" s="198"/>
    </row>
    <row r="77" spans="1:10" x14ac:dyDescent="0.2">
      <c r="A77" s="175" t="s">
        <v>11</v>
      </c>
      <c r="B77" s="175" t="s">
        <v>779</v>
      </c>
      <c r="C77" s="196">
        <f>VLOOKUP($B77,'[2]Hent Data'!$R$27:$Y$656,5,FALSE)</f>
        <v>29000</v>
      </c>
      <c r="D77" s="196">
        <f>VLOOKUP($B77,'[2]Hent Data'!$R$27:$Y$656,8,FALSE)</f>
        <v>11963.52</v>
      </c>
      <c r="E77" s="181">
        <f t="shared" si="6"/>
        <v>17036.48</v>
      </c>
      <c r="G77" s="197" t="e">
        <f>SUMIFS('[2]SAP data'!$V:$V,'[2]SAP data'!$C:$C,$B$31,'[2]SAP data'!$A:$A,A77,'[2]SAP data'!$I:$I,$A$73)</f>
        <v>#VALUE!</v>
      </c>
      <c r="H77" s="198" t="e">
        <f t="shared" si="7"/>
        <v>#VALUE!</v>
      </c>
      <c r="I77" s="198"/>
    </row>
    <row r="78" spans="1:10" x14ac:dyDescent="0.2">
      <c r="A78" s="175" t="s">
        <v>12</v>
      </c>
      <c r="B78" s="175" t="s">
        <v>780</v>
      </c>
      <c r="C78" s="196">
        <f>VLOOKUP($B78,'[2]Hent Data'!$R$27:$Y$656,5,FALSE)</f>
        <v>115000</v>
      </c>
      <c r="D78" s="196">
        <f>VLOOKUP($B78,'[2]Hent Data'!$R$27:$Y$656,8,FALSE)</f>
        <v>120985.92</v>
      </c>
      <c r="E78" s="181">
        <f t="shared" si="6"/>
        <v>-5985.9199999999983</v>
      </c>
      <c r="G78" s="197" t="e">
        <f>SUMIFS('[2]SAP data'!$V:$V,'[2]SAP data'!$C:$C,$B$31,'[2]SAP data'!$A:$A,A78,'[2]SAP data'!$I:$I,$A$73)</f>
        <v>#VALUE!</v>
      </c>
      <c r="H78" s="198" t="e">
        <f t="shared" si="7"/>
        <v>#VALUE!</v>
      </c>
      <c r="I78" s="198"/>
    </row>
    <row r="79" spans="1:10" x14ac:dyDescent="0.2">
      <c r="A79" s="175" t="s">
        <v>13</v>
      </c>
      <c r="B79" s="175" t="s">
        <v>781</v>
      </c>
      <c r="C79" s="196">
        <f>VLOOKUP($B79,'[2]Hent Data'!$R$27:$Y$656,5,FALSE)</f>
        <v>0</v>
      </c>
      <c r="D79" s="196">
        <f>VLOOKUP($B79,'[2]Hent Data'!$R$27:$Y$656,8,FALSE)</f>
        <v>0</v>
      </c>
      <c r="E79" s="181">
        <f t="shared" si="6"/>
        <v>0</v>
      </c>
      <c r="G79" s="197" t="e">
        <f>SUMIFS('[2]SAP data'!$V:$V,'[2]SAP data'!$C:$C,$B$31,'[2]SAP data'!$A:$A,A79,'[2]SAP data'!$I:$I,$A$73)</f>
        <v>#VALUE!</v>
      </c>
      <c r="H79" s="198" t="e">
        <f t="shared" si="7"/>
        <v>#VALUE!</v>
      </c>
      <c r="I79" s="198"/>
    </row>
    <row r="80" spans="1:10" x14ac:dyDescent="0.2">
      <c r="A80" s="175" t="s">
        <v>14</v>
      </c>
      <c r="B80" s="175" t="s">
        <v>782</v>
      </c>
      <c r="C80" s="196">
        <f>VLOOKUP($B80,'[2]Hent Data'!$R$27:$Y$656,5,FALSE)</f>
        <v>0</v>
      </c>
      <c r="D80" s="196">
        <f>VLOOKUP($B80,'[2]Hent Data'!$R$27:$Y$656,8,FALSE)</f>
        <v>5724.48</v>
      </c>
      <c r="E80" s="181">
        <f t="shared" si="6"/>
        <v>-5724.48</v>
      </c>
      <c r="G80" s="197" t="e">
        <f>SUMIFS('[2]SAP data'!$V:$V,'[2]SAP data'!$C:$C,$B$31,'[2]SAP data'!$A:$A,A80,'[2]SAP data'!$I:$I,$A$73)</f>
        <v>#VALUE!</v>
      </c>
      <c r="H80" s="198" t="e">
        <f t="shared" si="7"/>
        <v>#VALUE!</v>
      </c>
      <c r="I80" s="198"/>
    </row>
    <row r="81" spans="1:10" x14ac:dyDescent="0.2">
      <c r="A81" s="175" t="s">
        <v>15</v>
      </c>
      <c r="B81" s="175" t="s">
        <v>783</v>
      </c>
      <c r="C81" s="196">
        <f>VLOOKUP($B81,'[2]Hent Data'!$R$27:$Y$656,5,FALSE)</f>
        <v>97000</v>
      </c>
      <c r="D81" s="196">
        <f>VLOOKUP($B81,'[2]Hent Data'!$R$27:$Y$656,8,FALSE)</f>
        <v>75125.759999999995</v>
      </c>
      <c r="E81" s="181">
        <f t="shared" si="6"/>
        <v>21874.240000000005</v>
      </c>
      <c r="G81" s="197" t="e">
        <f>SUMIFS('[2]SAP data'!$V:$V,'[2]SAP data'!$C:$C,$B$31,'[2]SAP data'!$A:$A,A81,'[2]SAP data'!$I:$I,$A$73)</f>
        <v>#VALUE!</v>
      </c>
      <c r="H81" s="198" t="e">
        <f t="shared" si="7"/>
        <v>#VALUE!</v>
      </c>
      <c r="I81" s="198"/>
    </row>
    <row r="82" spans="1:10" x14ac:dyDescent="0.2">
      <c r="A82" s="175" t="s">
        <v>16</v>
      </c>
      <c r="B82" s="175" t="s">
        <v>784</v>
      </c>
      <c r="C82" s="196">
        <f>VLOOKUP($B82,'[2]Hent Data'!$R$27:$Y$656,5,FALSE)</f>
        <v>65000</v>
      </c>
      <c r="D82" s="196">
        <f>VLOOKUP($B82,'[2]Hent Data'!$R$27:$Y$656,8,FALSE)</f>
        <v>54543.360000000001</v>
      </c>
      <c r="E82" s="181">
        <f t="shared" si="6"/>
        <v>10456.64</v>
      </c>
      <c r="G82" s="197" t="e">
        <f>SUMIFS('[2]SAP data'!$V:$V,'[2]SAP data'!$C:$C,$B$31,'[2]SAP data'!$A:$A,A82,'[2]SAP data'!$I:$I,$A$73)</f>
        <v>#VALUE!</v>
      </c>
      <c r="H82" s="198" t="e">
        <f t="shared" si="7"/>
        <v>#VALUE!</v>
      </c>
      <c r="I82" s="198"/>
    </row>
    <row r="83" spans="1:10" x14ac:dyDescent="0.2">
      <c r="A83" s="175" t="s">
        <v>17</v>
      </c>
      <c r="B83" s="175" t="s">
        <v>785</v>
      </c>
      <c r="C83" s="196">
        <f>VLOOKUP($B83,'[2]Hent Data'!$R$27:$Y$656,5,FALSE)</f>
        <v>59000</v>
      </c>
      <c r="D83" s="196">
        <f>VLOOKUP($B83,'[2]Hent Data'!$R$27:$Y$656,8,FALSE)</f>
        <v>49044</v>
      </c>
      <c r="E83" s="181">
        <f t="shared" si="6"/>
        <v>9956</v>
      </c>
      <c r="G83" s="197" t="e">
        <f>SUMIFS('[2]SAP data'!$V:$V,'[2]SAP data'!$C:$C,$B$31,'[2]SAP data'!$A:$A,A83,'[2]SAP data'!$I:$I,$A$73)</f>
        <v>#VALUE!</v>
      </c>
      <c r="H83" s="198" t="e">
        <f t="shared" si="7"/>
        <v>#VALUE!</v>
      </c>
      <c r="I83" s="198"/>
    </row>
    <row r="84" spans="1:10" x14ac:dyDescent="0.2">
      <c r="A84" s="175" t="s">
        <v>18</v>
      </c>
      <c r="B84" s="175" t="s">
        <v>786</v>
      </c>
      <c r="C84" s="196">
        <f>VLOOKUP($B84,'[2]Hent Data'!$R$27:$Y$656,5,FALSE)</f>
        <v>21000</v>
      </c>
      <c r="D84" s="196">
        <f>VLOOKUP($B84,'[2]Hent Data'!$R$27:$Y$656,8,FALSE)</f>
        <v>9551.52</v>
      </c>
      <c r="E84" s="181">
        <f t="shared" si="6"/>
        <v>11448.48</v>
      </c>
      <c r="G84" s="197" t="e">
        <f>SUMIFS('[2]SAP data'!$V:$V,'[2]SAP data'!$C:$C,$B$31,'[2]SAP data'!$A:$A,A84,'[2]SAP data'!$I:$I,$A$73)</f>
        <v>#VALUE!</v>
      </c>
      <c r="H84" s="198" t="e">
        <f t="shared" si="7"/>
        <v>#VALUE!</v>
      </c>
      <c r="I84" s="198"/>
    </row>
    <row r="85" spans="1:10" x14ac:dyDescent="0.2">
      <c r="A85" s="175" t="s">
        <v>19</v>
      </c>
      <c r="B85" s="175" t="s">
        <v>787</v>
      </c>
      <c r="C85" s="196">
        <f>VLOOKUP($B85,'[2]Hent Data'!$R$27:$Y$656,5,FALSE)</f>
        <v>28000</v>
      </c>
      <c r="D85" s="196">
        <f>VLOOKUP($B85,'[2]Hent Data'!$R$27:$Y$656,8,FALSE)</f>
        <v>21418.560000000001</v>
      </c>
      <c r="E85" s="181">
        <f t="shared" si="6"/>
        <v>6581.4399999999987</v>
      </c>
      <c r="G85" s="197" t="e">
        <f>SUMIFS('[2]SAP data'!$V:$V,'[2]SAP data'!$C:$C,$B$31,'[2]SAP data'!$A:$A,A85,'[2]SAP data'!$I:$I,$A$73)</f>
        <v>#VALUE!</v>
      </c>
      <c r="H85" s="198" t="e">
        <f t="shared" si="7"/>
        <v>#VALUE!</v>
      </c>
      <c r="I85" s="198"/>
    </row>
    <row r="86" spans="1:10" x14ac:dyDescent="0.2">
      <c r="A86" s="175" t="s">
        <v>20</v>
      </c>
      <c r="B86" s="175" t="s">
        <v>788</v>
      </c>
      <c r="C86" s="196">
        <f>VLOOKUP($B86,'[2]Hent Data'!$R$27:$Y$656,5,FALSE)</f>
        <v>239000</v>
      </c>
      <c r="D86" s="196">
        <f>VLOOKUP($B86,'[2]Hent Data'!$R$27:$Y$656,8,FALSE)</f>
        <v>170737.44</v>
      </c>
      <c r="E86" s="181">
        <f t="shared" si="6"/>
        <v>68262.559999999998</v>
      </c>
      <c r="G86" s="197" t="e">
        <f>SUMIFS('[2]SAP data'!$V:$V,'[2]SAP data'!$C:$C,$B$31,'[2]SAP data'!$A:$A,A86,'[2]SAP data'!$I:$I,$A$73)</f>
        <v>#VALUE!</v>
      </c>
      <c r="H86" s="198" t="e">
        <f t="shared" si="7"/>
        <v>#VALUE!</v>
      </c>
      <c r="I86" s="198"/>
    </row>
    <row r="87" spans="1:10" x14ac:dyDescent="0.2">
      <c r="A87" s="175" t="s">
        <v>21</v>
      </c>
      <c r="B87" s="175" t="s">
        <v>789</v>
      </c>
      <c r="C87" s="196">
        <f>VLOOKUP($B87,'[2]Hent Data'!$R$27:$Y$656,5,FALSE)</f>
        <v>20000</v>
      </c>
      <c r="D87" s="196">
        <f>VLOOKUP($B87,'[2]Hent Data'!$R$27:$Y$656,8,FALSE)</f>
        <v>10516.32</v>
      </c>
      <c r="E87" s="181">
        <f t="shared" si="6"/>
        <v>9483.68</v>
      </c>
      <c r="G87" s="197" t="e">
        <f>SUMIFS('[2]SAP data'!$V:$V,'[2]SAP data'!$C:$C,$B$31,'[2]SAP data'!$A:$A,A87,'[2]SAP data'!$I:$I,$A$73)</f>
        <v>#VALUE!</v>
      </c>
      <c r="H87" s="198" t="e">
        <f t="shared" si="7"/>
        <v>#VALUE!</v>
      </c>
      <c r="I87" s="198"/>
    </row>
    <row r="88" spans="1:10" x14ac:dyDescent="0.2">
      <c r="A88" s="175" t="s">
        <v>22</v>
      </c>
      <c r="B88" s="175" t="s">
        <v>790</v>
      </c>
      <c r="C88" s="196">
        <f>VLOOKUP($B88,'[2]Hent Data'!$R$27:$Y$656,5,FALSE)</f>
        <v>0</v>
      </c>
      <c r="D88" s="196">
        <f>VLOOKUP($B88,'[2]Hent Data'!$R$27:$Y$656,8,FALSE)</f>
        <v>0</v>
      </c>
      <c r="E88" s="181">
        <f t="shared" si="6"/>
        <v>0</v>
      </c>
      <c r="G88" s="197" t="e">
        <f>SUMIFS('[2]SAP data'!$V:$V,'[2]SAP data'!$C:$C,$B$31,'[2]SAP data'!$A:$A,A88,'[2]SAP data'!$I:$I,$A$73)</f>
        <v>#VALUE!</v>
      </c>
      <c r="H88" s="198" t="e">
        <f t="shared" si="7"/>
        <v>#VALUE!</v>
      </c>
      <c r="I88" s="198"/>
    </row>
    <row r="89" spans="1:10" x14ac:dyDescent="0.2">
      <c r="A89" s="175" t="s">
        <v>23</v>
      </c>
      <c r="B89" s="175" t="s">
        <v>791</v>
      </c>
      <c r="C89" s="196">
        <f>VLOOKUP($B89,'[2]Hent Data'!$R$27:$Y$656,5,FALSE)</f>
        <v>55000</v>
      </c>
      <c r="D89" s="196">
        <f>VLOOKUP($B89,'[2]Hent Data'!$R$27:$Y$656,8,FALSE)</f>
        <v>43576.800000000003</v>
      </c>
      <c r="E89" s="181">
        <f t="shared" si="6"/>
        <v>11423.199999999997</v>
      </c>
      <c r="G89" s="197" t="e">
        <f>SUMIFS('[2]SAP data'!$V:$V,'[2]SAP data'!$C:$C,$B$31,'[2]SAP data'!$A:$A,A89,'[2]SAP data'!$I:$I,$A$73)</f>
        <v>#VALUE!</v>
      </c>
      <c r="H89" s="198" t="e">
        <f t="shared" si="7"/>
        <v>#VALUE!</v>
      </c>
      <c r="I89" s="198"/>
    </row>
    <row r="90" spans="1:10" x14ac:dyDescent="0.2">
      <c r="A90" s="175" t="s">
        <v>24</v>
      </c>
      <c r="B90" s="175" t="s">
        <v>792</v>
      </c>
      <c r="C90" s="196">
        <f>VLOOKUP($B90,'[2]Hent Data'!$R$27:$Y$656,5,FALSE)</f>
        <v>33000</v>
      </c>
      <c r="D90" s="196">
        <f>VLOOKUP($B90,'[2]Hent Data'!$R$27:$Y$656,8,FALSE)</f>
        <v>15629.76</v>
      </c>
      <c r="E90" s="181">
        <f t="shared" si="6"/>
        <v>17370.239999999998</v>
      </c>
      <c r="G90" s="197" t="e">
        <f>SUMIFS('[2]SAP data'!$V:$V,'[2]SAP data'!$C:$C,$B$31,'[2]SAP data'!$A:$A,A90,'[2]SAP data'!$I:$I,$A$73)</f>
        <v>#VALUE!</v>
      </c>
      <c r="H90" s="198" t="e">
        <f t="shared" si="7"/>
        <v>#VALUE!</v>
      </c>
      <c r="I90" s="198"/>
    </row>
    <row r="91" spans="1:10" x14ac:dyDescent="0.2">
      <c r="A91" s="175" t="s">
        <v>442</v>
      </c>
      <c r="B91" s="175" t="s">
        <v>793</v>
      </c>
      <c r="C91" s="196">
        <f>VLOOKUP($B91,'[2]Hent Data'!$R$27:$Y$656,5,FALSE)</f>
        <v>46000</v>
      </c>
      <c r="D91" s="196">
        <f>VLOOKUP($B91,'[2]Hent Data'!$R$27:$Y$656,8,FALSE)</f>
        <v>37176.959999999999</v>
      </c>
      <c r="E91" s="181">
        <f t="shared" si="6"/>
        <v>8823.0400000000009</v>
      </c>
      <c r="G91" s="197" t="e">
        <f>SUMIFS('[2]SAP data'!$V:$V,'[2]SAP data'!$C:$C,$B$31,'[2]SAP data'!$A:$A,A91,'[2]SAP data'!$I:$I,$A$73)</f>
        <v>#VALUE!</v>
      </c>
      <c r="H91" s="198" t="e">
        <f t="shared" si="7"/>
        <v>#VALUE!</v>
      </c>
      <c r="I91" s="198"/>
    </row>
    <row r="92" spans="1:10" x14ac:dyDescent="0.2">
      <c r="A92" s="175" t="s">
        <v>734</v>
      </c>
      <c r="B92" s="175" t="s">
        <v>794</v>
      </c>
      <c r="C92" s="196">
        <f>VLOOKUP($B92,'[2]Hent Data'!$R$27:$Y$656,5,FALSE)</f>
        <v>0</v>
      </c>
      <c r="D92" s="196">
        <f>VLOOKUP($B92,'[2]Hent Data'!$R$27:$Y$656,8,FALSE)</f>
        <v>0</v>
      </c>
      <c r="E92" s="181">
        <f t="shared" si="6"/>
        <v>0</v>
      </c>
      <c r="G92" s="197" t="e">
        <f>SUMIFS('[2]SAP data'!$V:$V,'[2]SAP data'!$C:$C,$B$31,'[2]SAP data'!$A:$A,A92,'[2]SAP data'!$I:$I,$A$73)</f>
        <v>#VALUE!</v>
      </c>
      <c r="H92" s="203" t="e">
        <f t="shared" si="7"/>
        <v>#VALUE!</v>
      </c>
      <c r="I92" s="203"/>
      <c r="J92" s="175" t="s">
        <v>735</v>
      </c>
    </row>
    <row r="93" spans="1:10" x14ac:dyDescent="0.2">
      <c r="B93" s="175" t="s">
        <v>795</v>
      </c>
      <c r="C93" s="196">
        <f>VLOOKUP($B93,'[2]Hent Data'!$R$27:$Y$656,5,FALSE)</f>
        <v>0</v>
      </c>
      <c r="D93" s="196">
        <f>VLOOKUP($B93,'[2]Hent Data'!$R$27:$Y$656,8,FALSE)</f>
        <v>11674.08</v>
      </c>
      <c r="E93" s="181">
        <f t="shared" si="6"/>
        <v>-11674.08</v>
      </c>
      <c r="G93" s="197" t="e">
        <f>SUMIFS('[2]SAP data'!$V:$V,'[2]SAP data'!$C:$C,$B$31,'[2]SAP data'!$A:$A,A93,'[2]SAP data'!$I:$I,$A$73)</f>
        <v>#VALUE!</v>
      </c>
      <c r="H93" s="203" t="e">
        <f t="shared" si="7"/>
        <v>#VALUE!</v>
      </c>
      <c r="I93" s="203"/>
      <c r="J93" s="175" t="s">
        <v>735</v>
      </c>
    </row>
    <row r="94" spans="1:10" x14ac:dyDescent="0.2">
      <c r="B94" s="186" t="s">
        <v>795</v>
      </c>
      <c r="C94" s="200">
        <f>SUM(C73:C93)</f>
        <v>1006000</v>
      </c>
      <c r="D94" s="200">
        <f>SUM(D73:D93)</f>
        <v>753573.11999999988</v>
      </c>
      <c r="E94" s="200">
        <f>SUM(E73:E93)</f>
        <v>252426.87999999998</v>
      </c>
      <c r="G94" s="201" t="e">
        <f>SUM(G74:G93)</f>
        <v>#VALUE!</v>
      </c>
      <c r="H94" s="201" t="e">
        <f>SUM(H74:H93)</f>
        <v>#VALUE!</v>
      </c>
      <c r="I94" s="201"/>
    </row>
    <row r="96" spans="1:10" x14ac:dyDescent="0.2">
      <c r="B96" s="175" t="s">
        <v>796</v>
      </c>
      <c r="C96" s="196">
        <f>VLOOKUP($B96,'[2]Hent Data'!$R$27:$Y$656,5,FALSE)</f>
        <v>-120000</v>
      </c>
      <c r="D96" s="196">
        <f>VLOOKUP($B96,'[2]Hent Data'!$R$27:$Y$656,8,FALSE)</f>
        <v>-46921.62</v>
      </c>
      <c r="E96" s="181">
        <f t="shared" ref="E96:E115" si="8">+C96-D96</f>
        <v>-73078.38</v>
      </c>
    </row>
    <row r="97" spans="2:5" x14ac:dyDescent="0.2">
      <c r="B97" s="175" t="s">
        <v>797</v>
      </c>
      <c r="C97" s="196">
        <f>VLOOKUP($B97,'[2]Hent Data'!$R$27:$Y$656,5,FALSE)</f>
        <v>-461000</v>
      </c>
      <c r="D97" s="196">
        <f>VLOOKUP($B97,'[2]Hent Data'!$R$27:$Y$656,8,FALSE)</f>
        <v>-451569.54</v>
      </c>
      <c r="E97" s="181">
        <f t="shared" si="8"/>
        <v>-9430.460000000021</v>
      </c>
    </row>
    <row r="98" spans="2:5" x14ac:dyDescent="0.2">
      <c r="B98" s="175" t="s">
        <v>798</v>
      </c>
      <c r="C98" s="196">
        <f>VLOOKUP($B98,'[2]Hent Data'!$R$27:$Y$656,5,FALSE)</f>
        <v>-265000</v>
      </c>
      <c r="D98" s="196">
        <f>VLOOKUP($B98,'[2]Hent Data'!$R$27:$Y$656,8,FALSE)</f>
        <v>-83699.63</v>
      </c>
      <c r="E98" s="181">
        <f t="shared" si="8"/>
        <v>-181300.37</v>
      </c>
    </row>
    <row r="99" spans="2:5" x14ac:dyDescent="0.2">
      <c r="B99" s="175" t="s">
        <v>799</v>
      </c>
      <c r="C99" s="196">
        <f>VLOOKUP($B99,'[2]Hent Data'!$R$27:$Y$656,5,FALSE)</f>
        <v>-223000</v>
      </c>
      <c r="D99" s="196">
        <f>VLOOKUP($B99,'[2]Hent Data'!$R$27:$Y$656,8,FALSE)</f>
        <v>-128343.91</v>
      </c>
      <c r="E99" s="181">
        <f t="shared" si="8"/>
        <v>-94656.09</v>
      </c>
    </row>
    <row r="100" spans="2:5" x14ac:dyDescent="0.2">
      <c r="B100" s="175" t="s">
        <v>800</v>
      </c>
      <c r="C100" s="196">
        <f>VLOOKUP($B100,'[2]Hent Data'!$R$27:$Y$656,5,FALSE)</f>
        <v>-625000</v>
      </c>
      <c r="D100" s="196">
        <f>VLOOKUP($B100,'[2]Hent Data'!$R$27:$Y$656,8,FALSE)</f>
        <v>-598409.66</v>
      </c>
      <c r="E100" s="181">
        <f t="shared" si="8"/>
        <v>-26590.339999999967</v>
      </c>
    </row>
    <row r="101" spans="2:5" x14ac:dyDescent="0.2">
      <c r="B101" s="175" t="s">
        <v>801</v>
      </c>
      <c r="C101" s="196">
        <f>VLOOKUP($B101,'[2]Hent Data'!$R$27:$Y$656,5,FALSE)</f>
        <v>0</v>
      </c>
      <c r="D101" s="196">
        <f>VLOOKUP($B101,'[2]Hent Data'!$R$27:$Y$656,8,FALSE)</f>
        <v>0</v>
      </c>
      <c r="E101" s="181">
        <f t="shared" si="8"/>
        <v>0</v>
      </c>
    </row>
    <row r="102" spans="2:5" x14ac:dyDescent="0.2">
      <c r="B102" s="175" t="s">
        <v>802</v>
      </c>
      <c r="C102" s="196">
        <f>VLOOKUP($B102,'[2]Hent Data'!$R$27:$Y$656,5,FALSE)</f>
        <v>0</v>
      </c>
      <c r="D102" s="196">
        <f>VLOOKUP($B102,'[2]Hent Data'!$R$27:$Y$656,8,FALSE)</f>
        <v>-21876.16</v>
      </c>
      <c r="E102" s="181">
        <f t="shared" si="8"/>
        <v>21876.16</v>
      </c>
    </row>
    <row r="103" spans="2:5" x14ac:dyDescent="0.2">
      <c r="B103" s="175" t="s">
        <v>803</v>
      </c>
      <c r="C103" s="196">
        <f>VLOOKUP($B103,'[2]Hent Data'!$R$27:$Y$656,5,FALSE)</f>
        <v>-656000</v>
      </c>
      <c r="D103" s="196">
        <f>VLOOKUP($B103,'[2]Hent Data'!$R$27:$Y$656,8,FALSE)</f>
        <v>-556668.28</v>
      </c>
      <c r="E103" s="181">
        <f t="shared" si="8"/>
        <v>-99331.719999999972</v>
      </c>
    </row>
    <row r="104" spans="2:5" x14ac:dyDescent="0.2">
      <c r="B104" s="175" t="s">
        <v>804</v>
      </c>
      <c r="C104" s="196">
        <f>VLOOKUP($B104,'[2]Hent Data'!$R$27:$Y$656,5,FALSE)</f>
        <v>-265000</v>
      </c>
      <c r="D104" s="196">
        <f>VLOOKUP($B104,'[2]Hent Data'!$R$27:$Y$656,8,FALSE)</f>
        <v>-250376.16</v>
      </c>
      <c r="E104" s="181">
        <f t="shared" si="8"/>
        <v>-14623.839999999997</v>
      </c>
    </row>
    <row r="105" spans="2:5" x14ac:dyDescent="0.2">
      <c r="B105" s="175" t="s">
        <v>805</v>
      </c>
      <c r="C105" s="196">
        <f>VLOOKUP($B105,'[2]Hent Data'!$R$27:$Y$656,5,FALSE)</f>
        <v>-339000</v>
      </c>
      <c r="D105" s="196">
        <f>VLOOKUP($B105,'[2]Hent Data'!$R$27:$Y$656,8,FALSE)</f>
        <v>-316223.48</v>
      </c>
      <c r="E105" s="181">
        <f t="shared" si="8"/>
        <v>-22776.520000000019</v>
      </c>
    </row>
    <row r="106" spans="2:5" x14ac:dyDescent="0.2">
      <c r="B106" s="175" t="s">
        <v>806</v>
      </c>
      <c r="C106" s="196">
        <f>VLOOKUP($B106,'[2]Hent Data'!$R$27:$Y$656,5,FALSE)</f>
        <v>-151000</v>
      </c>
      <c r="D106" s="196">
        <f>VLOOKUP($B106,'[2]Hent Data'!$R$27:$Y$656,8,FALSE)</f>
        <v>-114257.98</v>
      </c>
      <c r="E106" s="181">
        <f t="shared" si="8"/>
        <v>-36742.020000000004</v>
      </c>
    </row>
    <row r="107" spans="2:5" x14ac:dyDescent="0.2">
      <c r="B107" s="175" t="s">
        <v>807</v>
      </c>
      <c r="C107" s="196">
        <f>VLOOKUP($B107,'[2]Hent Data'!$R$27:$Y$656,5,FALSE)</f>
        <v>-195000</v>
      </c>
      <c r="D107" s="196">
        <f>VLOOKUP($B107,'[2]Hent Data'!$R$27:$Y$656,8,FALSE)</f>
        <v>-145013.07</v>
      </c>
      <c r="E107" s="181">
        <f t="shared" si="8"/>
        <v>-49986.929999999993</v>
      </c>
    </row>
    <row r="108" spans="2:5" x14ac:dyDescent="0.2">
      <c r="B108" s="175" t="s">
        <v>808</v>
      </c>
      <c r="C108" s="196">
        <f>VLOOKUP($B108,'[2]Hent Data'!$R$27:$Y$656,5,FALSE)</f>
        <v>-1180000</v>
      </c>
      <c r="D108" s="196">
        <f>VLOOKUP($B108,'[2]Hent Data'!$R$27:$Y$656,8,FALSE)</f>
        <v>-888081.7</v>
      </c>
      <c r="E108" s="181">
        <f t="shared" si="8"/>
        <v>-291918.30000000005</v>
      </c>
    </row>
    <row r="109" spans="2:5" x14ac:dyDescent="0.2">
      <c r="B109" s="175" t="s">
        <v>809</v>
      </c>
      <c r="C109" s="196">
        <f>VLOOKUP($B109,'[2]Hent Data'!$R$27:$Y$656,5,FALSE)</f>
        <v>-146000</v>
      </c>
      <c r="D109" s="196">
        <f>VLOOKUP($B109,'[2]Hent Data'!$R$27:$Y$656,8,FALSE)</f>
        <v>-80383.98</v>
      </c>
      <c r="E109" s="181">
        <f t="shared" si="8"/>
        <v>-65616.02</v>
      </c>
    </row>
    <row r="110" spans="2:5" x14ac:dyDescent="0.2">
      <c r="B110" s="175" t="s">
        <v>810</v>
      </c>
      <c r="C110" s="196">
        <f>VLOOKUP($B110,'[2]Hent Data'!$R$27:$Y$656,5,FALSE)</f>
        <v>0</v>
      </c>
      <c r="D110" s="196">
        <f>VLOOKUP($B110,'[2]Hent Data'!$R$27:$Y$656,8,FALSE)</f>
        <v>0</v>
      </c>
      <c r="E110" s="181">
        <f t="shared" si="8"/>
        <v>0</v>
      </c>
    </row>
    <row r="111" spans="2:5" x14ac:dyDescent="0.2">
      <c r="B111" s="175" t="s">
        <v>811</v>
      </c>
      <c r="C111" s="196">
        <f>VLOOKUP($B111,'[2]Hent Data'!$R$27:$Y$656,5,FALSE)</f>
        <v>-402000</v>
      </c>
      <c r="D111" s="196">
        <f>VLOOKUP($B111,'[2]Hent Data'!$R$27:$Y$656,8,FALSE)</f>
        <v>-381119.89</v>
      </c>
      <c r="E111" s="181">
        <f t="shared" si="8"/>
        <v>-20880.109999999986</v>
      </c>
    </row>
    <row r="112" spans="2:5" x14ac:dyDescent="0.2">
      <c r="B112" s="175" t="s">
        <v>812</v>
      </c>
      <c r="C112" s="196">
        <f>VLOOKUP($B112,'[2]Hent Data'!$R$27:$Y$656,5,FALSE)</f>
        <v>-210000</v>
      </c>
      <c r="D112" s="196">
        <f>VLOOKUP($B112,'[2]Hent Data'!$R$27:$Y$656,8,FALSE)</f>
        <v>-94320.94</v>
      </c>
      <c r="E112" s="181">
        <f t="shared" si="8"/>
        <v>-115679.06</v>
      </c>
    </row>
    <row r="113" spans="2:6" x14ac:dyDescent="0.2">
      <c r="B113" s="175" t="s">
        <v>813</v>
      </c>
      <c r="C113" s="196">
        <f>VLOOKUP($B113,'[2]Hent Data'!$R$27:$Y$656,5,FALSE)</f>
        <v>-195000</v>
      </c>
      <c r="D113" s="196">
        <f>VLOOKUP($B113,'[2]Hent Data'!$R$27:$Y$656,8,FALSE)</f>
        <v>-152080.31</v>
      </c>
      <c r="E113" s="181">
        <f t="shared" si="8"/>
        <v>-42919.69</v>
      </c>
    </row>
    <row r="114" spans="2:6" x14ac:dyDescent="0.2">
      <c r="B114" s="175" t="s">
        <v>814</v>
      </c>
      <c r="C114" s="196">
        <f>VLOOKUP($B114,'[2]Hent Data'!$R$27:$Y$656,5,FALSE)</f>
        <v>-10000</v>
      </c>
      <c r="D114" s="196">
        <f>VLOOKUP($B114,'[2]Hent Data'!$R$27:$Y$656,8,FALSE)</f>
        <v>0</v>
      </c>
      <c r="E114" s="181">
        <f t="shared" si="8"/>
        <v>-10000</v>
      </c>
    </row>
    <row r="115" spans="2:6" x14ac:dyDescent="0.2">
      <c r="B115" s="175" t="s">
        <v>815</v>
      </c>
      <c r="C115" s="196">
        <f>VLOOKUP($B115,'[2]Hent Data'!$R$27:$Y$656,5,FALSE)</f>
        <v>0</v>
      </c>
      <c r="D115" s="196">
        <f>VLOOKUP($B115,'[2]Hent Data'!$R$27:$Y$656,8,FALSE)</f>
        <v>-133624.16</v>
      </c>
      <c r="E115" s="181">
        <f t="shared" si="8"/>
        <v>133624.16</v>
      </c>
    </row>
    <row r="116" spans="2:6" x14ac:dyDescent="0.2">
      <c r="B116" s="186" t="s">
        <v>532</v>
      </c>
      <c r="C116" s="187">
        <f>SUM(C96:C115)</f>
        <v>-5443000</v>
      </c>
      <c r="D116" s="187">
        <f>SUM(D96:D115)</f>
        <v>-4442970.47</v>
      </c>
      <c r="E116" s="187">
        <f>SUM(E96:E114)</f>
        <v>-1133653.69</v>
      </c>
      <c r="F116" s="181"/>
    </row>
    <row r="118" spans="2:6" x14ac:dyDescent="0.2">
      <c r="B118" s="175" t="s">
        <v>816</v>
      </c>
      <c r="C118" s="196">
        <f>VLOOKUP($B118,'[2]Hent Data'!$R$27:$Y$656,5,FALSE)</f>
        <v>-24000</v>
      </c>
      <c r="D118" s="196">
        <f>VLOOKUP($B118,'[2]Hent Data'!$R$27:$Y$656,8,FALSE)</f>
        <v>-11481.12</v>
      </c>
      <c r="E118" s="181">
        <f t="shared" ref="E118:E137" si="9">+C118-D118</f>
        <v>-12518.88</v>
      </c>
    </row>
    <row r="119" spans="2:6" x14ac:dyDescent="0.2">
      <c r="B119" s="175" t="s">
        <v>817</v>
      </c>
      <c r="C119" s="196">
        <f>VLOOKUP($B119,'[2]Hent Data'!$R$27:$Y$656,5,FALSE)</f>
        <v>-101000</v>
      </c>
      <c r="D119" s="196">
        <f>VLOOKUP($B119,'[2]Hent Data'!$R$27:$Y$656,8,FALSE)</f>
        <v>-86413.92</v>
      </c>
      <c r="E119" s="181">
        <f t="shared" si="9"/>
        <v>-14586.080000000002</v>
      </c>
    </row>
    <row r="120" spans="2:6" x14ac:dyDescent="0.2">
      <c r="B120" s="175" t="s">
        <v>818</v>
      </c>
      <c r="C120" s="196">
        <f>VLOOKUP($B120,'[2]Hent Data'!$R$27:$Y$656,5,FALSE)</f>
        <v>-74000</v>
      </c>
      <c r="D120" s="196">
        <f>VLOOKUP($B120,'[2]Hent Data'!$R$27:$Y$656,8,FALSE)</f>
        <v>-18009.599999999999</v>
      </c>
      <c r="E120" s="181">
        <f t="shared" si="9"/>
        <v>-55990.400000000001</v>
      </c>
    </row>
    <row r="121" spans="2:6" x14ac:dyDescent="0.2">
      <c r="B121" s="175" t="s">
        <v>819</v>
      </c>
      <c r="C121" s="196">
        <f>VLOOKUP($B121,'[2]Hent Data'!$R$27:$Y$656,5,FALSE)</f>
        <v>-29000</v>
      </c>
      <c r="D121" s="196">
        <f>VLOOKUP($B121,'[2]Hent Data'!$R$27:$Y$656,8,FALSE)</f>
        <v>-11963.52</v>
      </c>
      <c r="E121" s="181">
        <f t="shared" si="9"/>
        <v>-17036.48</v>
      </c>
    </row>
    <row r="122" spans="2:6" x14ac:dyDescent="0.2">
      <c r="B122" s="175" t="s">
        <v>820</v>
      </c>
      <c r="C122" s="196">
        <f>VLOOKUP($B122,'[2]Hent Data'!$R$27:$Y$656,5,FALSE)</f>
        <v>-115000</v>
      </c>
      <c r="D122" s="196">
        <f>VLOOKUP($B122,'[2]Hent Data'!$R$27:$Y$656,8,FALSE)</f>
        <v>-120985.92</v>
      </c>
      <c r="E122" s="181">
        <f t="shared" si="9"/>
        <v>5985.9199999999983</v>
      </c>
    </row>
    <row r="123" spans="2:6" x14ac:dyDescent="0.2">
      <c r="B123" s="175" t="s">
        <v>821</v>
      </c>
      <c r="C123" s="196">
        <f>VLOOKUP($B123,'[2]Hent Data'!$R$27:$Y$656,5,FALSE)</f>
        <v>0</v>
      </c>
      <c r="D123" s="196">
        <f>VLOOKUP($B123,'[2]Hent Data'!$R$27:$Y$656,8,FALSE)</f>
        <v>0</v>
      </c>
      <c r="E123" s="181">
        <f t="shared" si="9"/>
        <v>0</v>
      </c>
    </row>
    <row r="124" spans="2:6" x14ac:dyDescent="0.2">
      <c r="B124" s="175" t="s">
        <v>822</v>
      </c>
      <c r="C124" s="196">
        <f>VLOOKUP($B124,'[2]Hent Data'!$R$27:$Y$656,5,FALSE)</f>
        <v>0</v>
      </c>
      <c r="D124" s="196">
        <f>VLOOKUP($B124,'[2]Hent Data'!$R$27:$Y$656,8,FALSE)</f>
        <v>-5724.48</v>
      </c>
      <c r="E124" s="181">
        <f t="shared" si="9"/>
        <v>5724.48</v>
      </c>
    </row>
    <row r="125" spans="2:6" x14ac:dyDescent="0.2">
      <c r="B125" s="175" t="s">
        <v>823</v>
      </c>
      <c r="C125" s="196">
        <f>VLOOKUP($B125,'[2]Hent Data'!$R$27:$Y$656,5,FALSE)</f>
        <v>-97000</v>
      </c>
      <c r="D125" s="196">
        <f>VLOOKUP($B125,'[2]Hent Data'!$R$27:$Y$656,8,FALSE)</f>
        <v>-75125.759999999995</v>
      </c>
      <c r="E125" s="181">
        <f t="shared" si="9"/>
        <v>-21874.240000000005</v>
      </c>
    </row>
    <row r="126" spans="2:6" x14ac:dyDescent="0.2">
      <c r="B126" s="175" t="s">
        <v>824</v>
      </c>
      <c r="C126" s="196">
        <f>VLOOKUP($B126,'[2]Hent Data'!$R$27:$Y$656,5,FALSE)</f>
        <v>-65000</v>
      </c>
      <c r="D126" s="196">
        <f>VLOOKUP($B126,'[2]Hent Data'!$R$27:$Y$656,8,FALSE)</f>
        <v>-54543.360000000001</v>
      </c>
      <c r="E126" s="181">
        <f t="shared" si="9"/>
        <v>-10456.64</v>
      </c>
    </row>
    <row r="127" spans="2:6" x14ac:dyDescent="0.2">
      <c r="B127" s="175" t="s">
        <v>825</v>
      </c>
      <c r="C127" s="196">
        <f>VLOOKUP($B127,'[2]Hent Data'!$R$27:$Y$656,5,FALSE)</f>
        <v>-59000</v>
      </c>
      <c r="D127" s="196">
        <f>VLOOKUP($B127,'[2]Hent Data'!$R$27:$Y$656,8,FALSE)</f>
        <v>-49044</v>
      </c>
      <c r="E127" s="181">
        <f t="shared" si="9"/>
        <v>-9956</v>
      </c>
    </row>
    <row r="128" spans="2:6" x14ac:dyDescent="0.2">
      <c r="B128" s="175" t="s">
        <v>826</v>
      </c>
      <c r="C128" s="196">
        <f>VLOOKUP($B128,'[2]Hent Data'!$R$27:$Y$656,5,FALSE)</f>
        <v>-21000</v>
      </c>
      <c r="D128" s="196">
        <f>VLOOKUP($B128,'[2]Hent Data'!$R$27:$Y$656,8,FALSE)</f>
        <v>-9551.52</v>
      </c>
      <c r="E128" s="181">
        <f t="shared" si="9"/>
        <v>-11448.48</v>
      </c>
    </row>
    <row r="129" spans="2:5" x14ac:dyDescent="0.2">
      <c r="B129" s="175" t="s">
        <v>827</v>
      </c>
      <c r="C129" s="196">
        <f>VLOOKUP($B129,'[2]Hent Data'!$R$27:$Y$656,5,FALSE)</f>
        <v>-28000</v>
      </c>
      <c r="D129" s="196">
        <f>VLOOKUP($B129,'[2]Hent Data'!$R$27:$Y$656,8,FALSE)</f>
        <v>-21418.560000000001</v>
      </c>
      <c r="E129" s="181">
        <f t="shared" si="9"/>
        <v>-6581.4399999999987</v>
      </c>
    </row>
    <row r="130" spans="2:5" x14ac:dyDescent="0.2">
      <c r="B130" s="175" t="s">
        <v>828</v>
      </c>
      <c r="C130" s="196">
        <f>VLOOKUP($B130,'[2]Hent Data'!$R$27:$Y$656,5,FALSE)</f>
        <v>-239000</v>
      </c>
      <c r="D130" s="196">
        <f>VLOOKUP($B130,'[2]Hent Data'!$R$27:$Y$656,8,FALSE)</f>
        <v>-170737.44</v>
      </c>
      <c r="E130" s="181">
        <f t="shared" si="9"/>
        <v>-68262.559999999998</v>
      </c>
    </row>
    <row r="131" spans="2:5" x14ac:dyDescent="0.2">
      <c r="B131" s="175" t="s">
        <v>829</v>
      </c>
      <c r="C131" s="196">
        <f>VLOOKUP($B131,'[2]Hent Data'!$R$27:$Y$656,5,FALSE)</f>
        <v>-20000</v>
      </c>
      <c r="D131" s="196">
        <f>VLOOKUP($B131,'[2]Hent Data'!$R$27:$Y$656,8,FALSE)</f>
        <v>-10516.32</v>
      </c>
      <c r="E131" s="181">
        <f t="shared" si="9"/>
        <v>-9483.68</v>
      </c>
    </row>
    <row r="132" spans="2:5" x14ac:dyDescent="0.2">
      <c r="B132" s="175" t="s">
        <v>830</v>
      </c>
      <c r="C132" s="196">
        <f>VLOOKUP($B132,'[2]Hent Data'!$R$27:$Y$656,5,FALSE)</f>
        <v>0</v>
      </c>
      <c r="D132" s="196">
        <f>VLOOKUP($B132,'[2]Hent Data'!$R$27:$Y$656,8,FALSE)</f>
        <v>0</v>
      </c>
      <c r="E132" s="181">
        <f t="shared" si="9"/>
        <v>0</v>
      </c>
    </row>
    <row r="133" spans="2:5" x14ac:dyDescent="0.2">
      <c r="B133" s="175" t="s">
        <v>831</v>
      </c>
      <c r="C133" s="196">
        <f>VLOOKUP($B133,'[2]Hent Data'!$R$27:$Y$656,5,FALSE)</f>
        <v>-55000</v>
      </c>
      <c r="D133" s="196">
        <f>VLOOKUP($B133,'[2]Hent Data'!$R$27:$Y$656,8,FALSE)</f>
        <v>-43576.800000000003</v>
      </c>
      <c r="E133" s="181">
        <f t="shared" si="9"/>
        <v>-11423.199999999997</v>
      </c>
    </row>
    <row r="134" spans="2:5" x14ac:dyDescent="0.2">
      <c r="B134" s="175" t="s">
        <v>832</v>
      </c>
      <c r="C134" s="196">
        <f>VLOOKUP($B134,'[2]Hent Data'!$R$27:$Y$656,5,FALSE)</f>
        <v>-33000</v>
      </c>
      <c r="D134" s="196">
        <f>VLOOKUP($B134,'[2]Hent Data'!$R$27:$Y$656,8,FALSE)</f>
        <v>-15629.76</v>
      </c>
      <c r="E134" s="181">
        <f t="shared" si="9"/>
        <v>-17370.239999999998</v>
      </c>
    </row>
    <row r="135" spans="2:5" x14ac:dyDescent="0.2">
      <c r="B135" s="175" t="s">
        <v>833</v>
      </c>
      <c r="C135" s="196">
        <f>VLOOKUP($B135,'[2]Hent Data'!$R$27:$Y$656,5,FALSE)</f>
        <v>-46000</v>
      </c>
      <c r="D135" s="196">
        <f>VLOOKUP($B135,'[2]Hent Data'!$R$27:$Y$656,8,FALSE)</f>
        <v>-37176.959999999999</v>
      </c>
      <c r="E135" s="181">
        <f t="shared" si="9"/>
        <v>-8823.0400000000009</v>
      </c>
    </row>
    <row r="136" spans="2:5" x14ac:dyDescent="0.2">
      <c r="B136" s="175" t="s">
        <v>834</v>
      </c>
      <c r="C136" s="196">
        <f>VLOOKUP($B136,'[2]Hent Data'!$R$27:$Y$656,5,FALSE)</f>
        <v>0</v>
      </c>
      <c r="D136" s="196">
        <f>VLOOKUP($B136,'[2]Hent Data'!$R$27:$Y$656,8,FALSE)</f>
        <v>0</v>
      </c>
      <c r="E136" s="181">
        <f t="shared" si="9"/>
        <v>0</v>
      </c>
    </row>
    <row r="137" spans="2:5" x14ac:dyDescent="0.2">
      <c r="B137" s="175" t="s">
        <v>835</v>
      </c>
      <c r="C137" s="196">
        <f>VLOOKUP($B137,'[2]Hent Data'!$R$27:$Y$656,5,FALSE)</f>
        <v>0</v>
      </c>
      <c r="D137" s="196">
        <f>VLOOKUP($B137,'[2]Hent Data'!$R$27:$Y$656,8,FALSE)</f>
        <v>-11674.08</v>
      </c>
      <c r="E137" s="181">
        <f t="shared" si="9"/>
        <v>11674.08</v>
      </c>
    </row>
    <row r="138" spans="2:5" x14ac:dyDescent="0.2">
      <c r="B138" s="186" t="s">
        <v>552</v>
      </c>
      <c r="C138" s="187">
        <f>SUM(C117:C137)</f>
        <v>-1006000</v>
      </c>
      <c r="D138" s="187">
        <f>SUM(D117:D137)</f>
        <v>-753573.11999999988</v>
      </c>
      <c r="E138" s="187">
        <f>SUM(E117:E136)</f>
        <v>-264100.95999999996</v>
      </c>
    </row>
    <row r="141" spans="2:5" x14ac:dyDescent="0.2">
      <c r="B141" s="175" t="s">
        <v>836</v>
      </c>
      <c r="C141" s="196">
        <f>VLOOKUP($B141,'[2]Hent Data'!$R$27:$Y$656,5,FALSE)</f>
        <v>6725000</v>
      </c>
      <c r="D141" s="196">
        <f>VLOOKUP($B141,'[2]Hent Data'!$R$27:$Y$656,8,FALSE)</f>
        <v>5215095.88</v>
      </c>
      <c r="E141" s="181">
        <f>+C141-D141</f>
        <v>1509904.12</v>
      </c>
    </row>
    <row r="142" spans="2:5" x14ac:dyDescent="0.2">
      <c r="B142" s="175" t="s">
        <v>837</v>
      </c>
      <c r="C142" s="196">
        <f>VLOOKUP($B142,'[2]Hent Data'!$R$27:$Y$656,5,FALSE)</f>
        <v>-1282000</v>
      </c>
      <c r="D142" s="196">
        <f>VLOOKUP($B142,'[2]Hent Data'!$R$27:$Y$656,8,FALSE)</f>
        <v>-244020</v>
      </c>
      <c r="E142" s="181">
        <f>+C142-D142</f>
        <v>-1037980</v>
      </c>
    </row>
    <row r="143" spans="2:5" x14ac:dyDescent="0.2">
      <c r="B143" s="175" t="s">
        <v>838</v>
      </c>
      <c r="C143" s="196">
        <f>VLOOKUP($B143,'[2]Hent Data'!$R$27:$Y$656,5,FALSE)</f>
        <v>1006000</v>
      </c>
      <c r="D143" s="196">
        <f>VLOOKUP($B143,'[2]Hent Data'!$R$27:$Y$656,8,FALSE)</f>
        <v>753573.12</v>
      </c>
      <c r="E143" s="181">
        <f>+C143-D143</f>
        <v>252426.88</v>
      </c>
    </row>
    <row r="144" spans="2:5" x14ac:dyDescent="0.2">
      <c r="B144" s="175" t="s">
        <v>839</v>
      </c>
      <c r="C144" s="196">
        <f>VLOOKUP($B144,'[2]Hent Data'!$R$27:$Y$656,5,FALSE)</f>
        <v>-5443000</v>
      </c>
      <c r="D144" s="196">
        <f>VLOOKUP($B144,'[2]Hent Data'!$R$27:$Y$656,8,FALSE)</f>
        <v>-4442970.47</v>
      </c>
      <c r="E144" s="181">
        <f>+C144-D144</f>
        <v>-1000029.5300000003</v>
      </c>
    </row>
    <row r="145" spans="2:5" x14ac:dyDescent="0.2">
      <c r="B145" s="175" t="s">
        <v>840</v>
      </c>
      <c r="C145" s="196">
        <f>VLOOKUP($B145,'[2]Hent Data'!$R$27:$Y$656,5,FALSE)</f>
        <v>-1006000</v>
      </c>
      <c r="D145" s="196">
        <f>VLOOKUP($B145,'[2]Hent Data'!$R$27:$Y$656,8,FALSE)</f>
        <v>-753573.12</v>
      </c>
      <c r="E145" s="181">
        <f>+C145-D145</f>
        <v>-252426.88</v>
      </c>
    </row>
    <row r="146" spans="2:5" x14ac:dyDescent="0.2">
      <c r="B146" s="186" t="s">
        <v>64</v>
      </c>
      <c r="C146" s="200">
        <f>SUM(C141:C145)</f>
        <v>0</v>
      </c>
      <c r="D146" s="200">
        <f>SUM(D141:D145)</f>
        <v>528105.41000000027</v>
      </c>
      <c r="E146" s="200">
        <f>SUM(E141:E145)</f>
        <v>-528105.41000000015</v>
      </c>
    </row>
    <row r="147" spans="2:5" x14ac:dyDescent="0.2">
      <c r="B147" s="175" t="s">
        <v>558</v>
      </c>
      <c r="C147" s="196">
        <f>+C51+C72+C94+C116+C138</f>
        <v>-10000</v>
      </c>
      <c r="D147" s="196">
        <f>+D51+D72+D94+D116+D138</f>
        <v>528105.41000000224</v>
      </c>
      <c r="E147" s="196">
        <f>+E51+E72+E94+E116+E138</f>
        <v>-683403.64999999979</v>
      </c>
    </row>
    <row r="148" spans="2:5" x14ac:dyDescent="0.2">
      <c r="B148" s="186" t="s">
        <v>559</v>
      </c>
      <c r="C148" s="200">
        <f>+C146-C147</f>
        <v>10000</v>
      </c>
      <c r="D148" s="200">
        <f>+D146-D147</f>
        <v>-1.9790604710578918E-9</v>
      </c>
      <c r="E148" s="200">
        <f>+E146-E147</f>
        <v>155298.23999999964</v>
      </c>
    </row>
    <row r="152" spans="2:5" x14ac:dyDescent="0.2">
      <c r="B152" s="178" t="s">
        <v>841</v>
      </c>
      <c r="C152" s="178" t="s">
        <v>295</v>
      </c>
    </row>
    <row r="153" spans="2:5" x14ac:dyDescent="0.2">
      <c r="B153" s="175" t="s">
        <v>842</v>
      </c>
      <c r="C153" s="197">
        <f>VLOOKUP(B153,'[2]Hent Data'!$R:$Y,8,FALSE)</f>
        <v>0</v>
      </c>
    </row>
    <row r="154" spans="2:5" x14ac:dyDescent="0.2">
      <c r="B154" s="175" t="s">
        <v>843</v>
      </c>
      <c r="C154" s="197">
        <f>VLOOKUP(B154,'[2]Hent Data'!$R:$Y,8,FALSE)</f>
        <v>0</v>
      </c>
      <c r="D154" s="181"/>
    </row>
    <row r="155" spans="2:5" x14ac:dyDescent="0.2">
      <c r="B155" s="175" t="s">
        <v>844</v>
      </c>
      <c r="C155" s="197">
        <f>VLOOKUP(B155,'[2]Hent Data'!$R:$Y,8,FALSE)</f>
        <v>0</v>
      </c>
    </row>
    <row r="156" spans="2:5" x14ac:dyDescent="0.2">
      <c r="B156" s="175" t="s">
        <v>845</v>
      </c>
      <c r="C156" s="197">
        <f>VLOOKUP(B156,'[2]Hent Data'!$R:$Y,8,FALSE)</f>
        <v>0</v>
      </c>
    </row>
    <row r="157" spans="2:5" x14ac:dyDescent="0.2">
      <c r="B157" s="175" t="s">
        <v>846</v>
      </c>
      <c r="C157" s="197">
        <f>VLOOKUP(B157,'[2]Hent Data'!$R:$Y,8,FALSE)</f>
        <v>0</v>
      </c>
    </row>
    <row r="158" spans="2:5" x14ac:dyDescent="0.2">
      <c r="B158" s="175" t="s">
        <v>847</v>
      </c>
      <c r="C158" s="197">
        <f>VLOOKUP(B158,'[2]Hent Data'!$R:$Y,8,FALSE)</f>
        <v>0</v>
      </c>
    </row>
    <row r="159" spans="2:5" x14ac:dyDescent="0.2">
      <c r="B159" s="175" t="s">
        <v>848</v>
      </c>
      <c r="C159" s="197">
        <f>VLOOKUP(B159,'[2]Hent Data'!$R:$Y,8,FALSE)</f>
        <v>0</v>
      </c>
    </row>
    <row r="160" spans="2:5" x14ac:dyDescent="0.2">
      <c r="B160" s="175" t="s">
        <v>849</v>
      </c>
      <c r="C160" s="197">
        <f>VLOOKUP(B160,'[2]Hent Data'!$R:$Y,8,FALSE)</f>
        <v>0</v>
      </c>
    </row>
    <row r="161" spans="2:3" x14ac:dyDescent="0.2">
      <c r="B161" s="175" t="s">
        <v>850</v>
      </c>
      <c r="C161" s="197">
        <f>VLOOKUP(B161,'[2]Hent Data'!$R:$Y,8,FALSE)</f>
        <v>0</v>
      </c>
    </row>
    <row r="162" spans="2:3" x14ac:dyDescent="0.2">
      <c r="B162" s="175" t="s">
        <v>851</v>
      </c>
      <c r="C162" s="197">
        <f>VLOOKUP(B162,'[2]Hent Data'!$R:$Y,8,FALSE)</f>
        <v>0</v>
      </c>
    </row>
    <row r="163" spans="2:3" x14ac:dyDescent="0.2">
      <c r="B163" s="175" t="s">
        <v>852</v>
      </c>
      <c r="C163" s="197">
        <f>VLOOKUP(B163,'[2]Hent Data'!$R:$Y,8,FALSE)</f>
        <v>0</v>
      </c>
    </row>
    <row r="164" spans="2:3" x14ac:dyDescent="0.2">
      <c r="B164" s="175" t="s">
        <v>853</v>
      </c>
      <c r="C164" s="197">
        <f>VLOOKUP(B164,'[2]Hent Data'!$R:$Y,8,FALSE)</f>
        <v>0</v>
      </c>
    </row>
    <row r="165" spans="2:3" x14ac:dyDescent="0.2">
      <c r="B165" s="175" t="s">
        <v>854</v>
      </c>
      <c r="C165" s="197">
        <f>VLOOKUP(B165,'[2]Hent Data'!$R:$Y,8,FALSE)</f>
        <v>0</v>
      </c>
    </row>
    <row r="166" spans="2:3" x14ac:dyDescent="0.2">
      <c r="B166" s="175" t="s">
        <v>855</v>
      </c>
      <c r="C166" s="197">
        <f>VLOOKUP(B166,'[2]Hent Data'!$R:$Y,8,FALSE)</f>
        <v>0</v>
      </c>
    </row>
    <row r="167" spans="2:3" x14ac:dyDescent="0.2">
      <c r="B167" s="175" t="s">
        <v>856</v>
      </c>
      <c r="C167" s="197">
        <f>VLOOKUP(B167,'[2]Hent Data'!$R:$Y,8,FALSE)</f>
        <v>0</v>
      </c>
    </row>
    <row r="168" spans="2:3" x14ac:dyDescent="0.2">
      <c r="B168" s="175" t="s">
        <v>857</v>
      </c>
      <c r="C168" s="197">
        <f>VLOOKUP(B168,'[2]Hent Data'!$R:$Y,8,FALSE)</f>
        <v>0</v>
      </c>
    </row>
    <row r="169" spans="2:3" x14ac:dyDescent="0.2">
      <c r="B169" s="175" t="s">
        <v>858</v>
      </c>
      <c r="C169" s="197">
        <f>VLOOKUP(B169,'[2]Hent Data'!$R:$Y,8,FALSE)</f>
        <v>0</v>
      </c>
    </row>
    <row r="170" spans="2:3" x14ac:dyDescent="0.2">
      <c r="B170" s="175" t="s">
        <v>859</v>
      </c>
      <c r="C170" s="197">
        <f>VLOOKUP(B170,'[2]Hent Data'!$R:$Y,8,FALSE)</f>
        <v>0</v>
      </c>
    </row>
    <row r="171" spans="2:3" x14ac:dyDescent="0.2">
      <c r="B171" s="186"/>
      <c r="C171" s="188">
        <f>SUM(C155:C170)</f>
        <v>0</v>
      </c>
    </row>
    <row r="173" spans="2:3" x14ac:dyDescent="0.2">
      <c r="B173" s="178" t="s">
        <v>860</v>
      </c>
      <c r="C173" s="178" t="s">
        <v>295</v>
      </c>
    </row>
    <row r="174" spans="2:3" x14ac:dyDescent="0.2">
      <c r="B174" s="175" t="s">
        <v>861</v>
      </c>
      <c r="C174" s="197">
        <f>VLOOKUP(B174,'[2]Hent Data'!$R:$Y,8,FALSE)</f>
        <v>-2204.38</v>
      </c>
    </row>
    <row r="175" spans="2:3" x14ac:dyDescent="0.2">
      <c r="B175" s="175" t="s">
        <v>862</v>
      </c>
      <c r="C175" s="197">
        <f>VLOOKUP(B175,'[2]Hent Data'!$R:$Y,8,FALSE)</f>
        <v>-56011.25</v>
      </c>
    </row>
    <row r="176" spans="2:3" x14ac:dyDescent="0.2">
      <c r="B176" s="175" t="s">
        <v>863</v>
      </c>
      <c r="C176" s="197">
        <f>VLOOKUP(B176,'[2]Hent Data'!$R:$Y,8,FALSE)</f>
        <v>-9381</v>
      </c>
    </row>
    <row r="177" spans="2:3" x14ac:dyDescent="0.2">
      <c r="B177" s="175" t="s">
        <v>864</v>
      </c>
      <c r="C177" s="197">
        <f>VLOOKUP(B177,'[2]Hent Data'!$R:$Y,8,FALSE)</f>
        <v>-6855.75</v>
      </c>
    </row>
    <row r="178" spans="2:3" x14ac:dyDescent="0.2">
      <c r="B178" s="175" t="s">
        <v>865</v>
      </c>
      <c r="C178" s="197">
        <f>VLOOKUP(B178,'[2]Hent Data'!$R:$Y,8,FALSE)</f>
        <v>-83875</v>
      </c>
    </row>
    <row r="179" spans="2:3" x14ac:dyDescent="0.2">
      <c r="B179" s="175" t="s">
        <v>866</v>
      </c>
      <c r="C179" s="197">
        <f>VLOOKUP(B179,'[2]Hent Data'!$R:$Y,8,FALSE)</f>
        <v>0</v>
      </c>
    </row>
    <row r="180" spans="2:3" x14ac:dyDescent="0.2">
      <c r="B180" s="175" t="s">
        <v>867</v>
      </c>
      <c r="C180" s="197">
        <f>VLOOKUP(B180,'[2]Hent Data'!$R:$Y,8,FALSE)</f>
        <v>-4728</v>
      </c>
    </row>
    <row r="181" spans="2:3" x14ac:dyDescent="0.2">
      <c r="B181" s="175" t="s">
        <v>868</v>
      </c>
      <c r="C181" s="197">
        <f>VLOOKUP(B181,'[2]Hent Data'!$R:$Y,8,FALSE)</f>
        <v>-49484</v>
      </c>
    </row>
    <row r="182" spans="2:3" x14ac:dyDescent="0.2">
      <c r="B182" s="175" t="s">
        <v>869</v>
      </c>
      <c r="C182" s="197">
        <f>VLOOKUP(B182,'[2]Hent Data'!$R:$Y,8,FALSE)</f>
        <v>-18434.63</v>
      </c>
    </row>
    <row r="183" spans="2:3" x14ac:dyDescent="0.2">
      <c r="B183" s="175" t="s">
        <v>870</v>
      </c>
      <c r="C183" s="197">
        <f>VLOOKUP(B183,'[2]Hent Data'!$R:$Y,8,FALSE)</f>
        <v>-62840.38</v>
      </c>
    </row>
    <row r="184" spans="2:3" x14ac:dyDescent="0.2">
      <c r="B184" s="175" t="s">
        <v>871</v>
      </c>
      <c r="C184" s="197">
        <f>VLOOKUP(B184,'[2]Hent Data'!$R:$Y,8,FALSE)</f>
        <v>-3655.5</v>
      </c>
    </row>
    <row r="185" spans="2:3" x14ac:dyDescent="0.2">
      <c r="B185" s="175" t="s">
        <v>872</v>
      </c>
      <c r="C185" s="197">
        <f>VLOOKUP(B185,'[2]Hent Data'!$R:$Y,8,FALSE)</f>
        <v>-14459.25</v>
      </c>
    </row>
    <row r="186" spans="2:3" x14ac:dyDescent="0.2">
      <c r="B186" s="175" t="s">
        <v>873</v>
      </c>
      <c r="C186" s="197">
        <f>VLOOKUP(B186,'[2]Hent Data'!$R:$Y,8,FALSE)</f>
        <v>-126133.5</v>
      </c>
    </row>
    <row r="187" spans="2:3" x14ac:dyDescent="0.2">
      <c r="B187" s="175" t="s">
        <v>874</v>
      </c>
      <c r="C187" s="197">
        <f>VLOOKUP(B187,'[2]Hent Data'!$R:$Y,8,FALSE)</f>
        <v>-3298.88</v>
      </c>
    </row>
    <row r="188" spans="2:3" x14ac:dyDescent="0.2">
      <c r="B188" s="175" t="s">
        <v>875</v>
      </c>
      <c r="C188" s="197">
        <f>VLOOKUP(B188,'[2]Hent Data'!$R:$Y,8,FALSE)</f>
        <v>0</v>
      </c>
    </row>
    <row r="189" spans="2:3" x14ac:dyDescent="0.2">
      <c r="B189" s="175" t="s">
        <v>876</v>
      </c>
      <c r="C189" s="197">
        <f>VLOOKUP(B189,'[2]Hent Data'!$R:$Y,8,FALSE)</f>
        <v>-31303.63</v>
      </c>
    </row>
    <row r="190" spans="2:3" x14ac:dyDescent="0.2">
      <c r="B190" s="175" t="s">
        <v>877</v>
      </c>
      <c r="C190" s="197">
        <f>VLOOKUP(B190,'[2]Hent Data'!$R:$Y,8,FALSE)</f>
        <v>-8051.38</v>
      </c>
    </row>
    <row r="191" spans="2:3" x14ac:dyDescent="0.2">
      <c r="B191" s="175" t="s">
        <v>878</v>
      </c>
      <c r="C191" s="197">
        <f>VLOOKUP(B191,'[2]Hent Data'!$R:$Y,8,FALSE)</f>
        <v>-33417.129999999997</v>
      </c>
    </row>
    <row r="192" spans="2:3" x14ac:dyDescent="0.2">
      <c r="B192" s="175" t="s">
        <v>879</v>
      </c>
      <c r="C192" s="197">
        <f>VLOOKUP(B192,'[2]Hent Data'!$R:$Y,8,FALSE)</f>
        <v>0</v>
      </c>
    </row>
    <row r="193" spans="2:3" x14ac:dyDescent="0.2">
      <c r="B193" s="186"/>
      <c r="C193" s="188">
        <f>SUM(C174:C192)</f>
        <v>-514133.66000000003</v>
      </c>
    </row>
  </sheetData>
  <mergeCells count="4">
    <mergeCell ref="B2:H2"/>
    <mergeCell ref="K2:N2"/>
    <mergeCell ref="P2:V2"/>
    <mergeCell ref="X2:AA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C518F-9257-46E7-9F36-5AC39A37B8F2}">
  <sheetPr codeName="Ark5"/>
  <dimension ref="A1:AA178"/>
  <sheetViews>
    <sheetView topLeftCell="A102" workbookViewId="0">
      <selection activeCell="J4" sqref="J4:J23"/>
    </sheetView>
  </sheetViews>
  <sheetFormatPr defaultRowHeight="12.75" x14ac:dyDescent="0.2"/>
  <cols>
    <col min="1" max="1" width="9.140625" style="175"/>
    <col min="2" max="2" width="40.28515625" style="175" bestFit="1" customWidth="1"/>
    <col min="3" max="3" width="12.28515625" style="175" bestFit="1" customWidth="1"/>
    <col min="4" max="4" width="12.5703125" style="175" bestFit="1" customWidth="1"/>
    <col min="5" max="5" width="19.28515625" style="175" bestFit="1" customWidth="1"/>
    <col min="6" max="6" width="17.5703125" style="175" customWidth="1"/>
    <col min="7" max="7" width="12.85546875" style="175" bestFit="1" customWidth="1"/>
    <col min="8" max="8" width="18.5703125" style="175" bestFit="1" customWidth="1"/>
    <col min="9" max="9" width="18.5703125" style="175" customWidth="1"/>
    <col min="10" max="10" width="13.5703125" style="175" bestFit="1" customWidth="1"/>
    <col min="11" max="11" width="9.140625" style="175"/>
    <col min="12" max="13" width="13.7109375" style="175" customWidth="1"/>
    <col min="14" max="14" width="12.85546875" style="175" bestFit="1" customWidth="1"/>
    <col min="15" max="15" width="9.140625" style="175"/>
    <col min="16" max="16" width="12.85546875" style="175" customWidth="1"/>
    <col min="17" max="17" width="13.7109375" style="175" customWidth="1"/>
    <col min="18" max="18" width="13.85546875" style="175" customWidth="1"/>
    <col min="19" max="19" width="11.5703125" style="175" customWidth="1"/>
    <col min="20" max="20" width="12.85546875" style="175" bestFit="1" customWidth="1"/>
    <col min="21" max="21" width="11" style="175" bestFit="1" customWidth="1"/>
    <col min="22" max="22" width="12.85546875" style="175" bestFit="1" customWidth="1"/>
    <col min="23" max="25" width="9.140625" style="175"/>
    <col min="26" max="26" width="10.5703125" style="175" bestFit="1" customWidth="1"/>
    <col min="27" max="16384" width="9.140625" style="175"/>
  </cols>
  <sheetData>
    <row r="1" spans="2:27" ht="13.5" thickBot="1" x14ac:dyDescent="0.25"/>
    <row r="2" spans="2:27" x14ac:dyDescent="0.2">
      <c r="B2" s="220" t="s">
        <v>436</v>
      </c>
      <c r="C2" s="220"/>
      <c r="D2" s="220"/>
      <c r="E2" s="220"/>
      <c r="F2" s="220"/>
      <c r="G2" s="220"/>
      <c r="H2" s="220"/>
      <c r="I2" s="176"/>
      <c r="K2" s="220" t="s">
        <v>437</v>
      </c>
      <c r="L2" s="220"/>
      <c r="M2" s="220"/>
      <c r="N2" s="220"/>
      <c r="P2" s="221" t="s">
        <v>436</v>
      </c>
      <c r="Q2" s="222"/>
      <c r="R2" s="222"/>
      <c r="S2" s="222"/>
      <c r="T2" s="222"/>
      <c r="U2" s="222"/>
      <c r="V2" s="222"/>
      <c r="W2" s="177"/>
      <c r="X2" s="222" t="s">
        <v>437</v>
      </c>
      <c r="Y2" s="222"/>
      <c r="Z2" s="222"/>
      <c r="AA2" s="223"/>
    </row>
    <row r="3" spans="2:27" x14ac:dyDescent="0.2">
      <c r="B3" s="178" t="s">
        <v>0</v>
      </c>
      <c r="C3" s="178" t="s">
        <v>363</v>
      </c>
      <c r="D3" s="178" t="s">
        <v>362</v>
      </c>
      <c r="E3" s="178" t="s">
        <v>361</v>
      </c>
      <c r="F3" s="178" t="s">
        <v>438</v>
      </c>
      <c r="G3" s="178" t="s">
        <v>439</v>
      </c>
      <c r="H3" s="178" t="s">
        <v>440</v>
      </c>
      <c r="I3" s="178"/>
      <c r="K3" s="178" t="s">
        <v>0</v>
      </c>
      <c r="L3" s="178" t="s">
        <v>363</v>
      </c>
      <c r="M3" s="178" t="s">
        <v>441</v>
      </c>
      <c r="N3" s="178" t="s">
        <v>440</v>
      </c>
      <c r="P3" s="179" t="s">
        <v>0</v>
      </c>
      <c r="Q3" s="178" t="s">
        <v>363</v>
      </c>
      <c r="R3" s="178" t="s">
        <v>362</v>
      </c>
      <c r="S3" s="178" t="s">
        <v>361</v>
      </c>
      <c r="T3" s="178" t="s">
        <v>438</v>
      </c>
      <c r="U3" s="178" t="s">
        <v>439</v>
      </c>
      <c r="V3" s="178" t="s">
        <v>440</v>
      </c>
      <c r="X3" s="178" t="s">
        <v>0</v>
      </c>
      <c r="Y3" s="178" t="s">
        <v>363</v>
      </c>
      <c r="Z3" s="178" t="s">
        <v>441</v>
      </c>
      <c r="AA3" s="180" t="s">
        <v>440</v>
      </c>
    </row>
    <row r="4" spans="2:27" x14ac:dyDescent="0.2">
      <c r="B4" s="175" t="s">
        <v>2</v>
      </c>
      <c r="C4" s="181">
        <v>-135132.29999999999</v>
      </c>
      <c r="D4" s="181">
        <v>177801.3</v>
      </c>
      <c r="E4" s="181">
        <v>-17283</v>
      </c>
      <c r="F4" s="182">
        <v>0</v>
      </c>
      <c r="G4" s="182">
        <v>-25386</v>
      </c>
      <c r="H4" s="182">
        <v>0</v>
      </c>
      <c r="I4" s="182">
        <f>D4+F4</f>
        <v>177801.3</v>
      </c>
      <c r="J4" s="198">
        <f>E4+G4</f>
        <v>-42669</v>
      </c>
      <c r="K4" s="175" t="s">
        <v>2</v>
      </c>
      <c r="L4" s="181">
        <v>-49622.879999999997</v>
      </c>
      <c r="M4" s="181">
        <v>49622.879999999997</v>
      </c>
      <c r="N4" s="182">
        <v>0</v>
      </c>
      <c r="P4" s="183" t="s">
        <v>2</v>
      </c>
      <c r="Q4" s="181">
        <v>-150999.96</v>
      </c>
      <c r="R4" s="181">
        <v>177801.3</v>
      </c>
      <c r="S4" s="181">
        <v>-17283</v>
      </c>
      <c r="T4" s="182">
        <v>0</v>
      </c>
      <c r="U4" s="182">
        <v>-25386</v>
      </c>
      <c r="V4" s="181">
        <v>-15867.660000000003</v>
      </c>
      <c r="X4" s="175" t="s">
        <v>2</v>
      </c>
      <c r="Y4" s="181">
        <v>-68000</v>
      </c>
      <c r="Z4" s="181">
        <v>49622.879999999997</v>
      </c>
      <c r="AA4" s="184">
        <v>-18377.120000000003</v>
      </c>
    </row>
    <row r="5" spans="2:27" x14ac:dyDescent="0.2">
      <c r="B5" s="175" t="s">
        <v>4</v>
      </c>
      <c r="C5" s="181">
        <v>-333072.01</v>
      </c>
      <c r="D5" s="181">
        <v>443059.01</v>
      </c>
      <c r="E5" s="181">
        <v>-60929</v>
      </c>
      <c r="F5" s="182">
        <v>0</v>
      </c>
      <c r="G5" s="182">
        <v>-49058</v>
      </c>
      <c r="H5" s="182">
        <v>0</v>
      </c>
      <c r="I5" s="182">
        <f t="shared" ref="I5:I21" si="0">D5+F5</f>
        <v>443059.01</v>
      </c>
      <c r="J5" s="198">
        <f t="shared" ref="J5:J21" si="1">E5+G5</f>
        <v>-109987</v>
      </c>
      <c r="K5" s="175" t="s">
        <v>4</v>
      </c>
      <c r="L5" s="181">
        <v>-81911.520000000004</v>
      </c>
      <c r="M5" s="181">
        <v>81911.520000000004</v>
      </c>
      <c r="N5" s="182">
        <v>0</v>
      </c>
      <c r="P5" s="183" t="s">
        <v>4</v>
      </c>
      <c r="Q5" s="181">
        <v>0</v>
      </c>
      <c r="R5" s="181">
        <v>443059.01</v>
      </c>
      <c r="S5" s="181">
        <v>-60929</v>
      </c>
      <c r="T5" s="182">
        <v>0</v>
      </c>
      <c r="U5" s="182">
        <v>-49058</v>
      </c>
      <c r="V5" s="181">
        <v>333072.01</v>
      </c>
      <c r="X5" s="175" t="s">
        <v>4</v>
      </c>
      <c r="Y5" s="181">
        <v>0</v>
      </c>
      <c r="Z5" s="181">
        <v>81911.520000000004</v>
      </c>
      <c r="AA5" s="184">
        <v>81911.520000000004</v>
      </c>
    </row>
    <row r="6" spans="2:27" x14ac:dyDescent="0.2">
      <c r="B6" s="175" t="s">
        <v>32</v>
      </c>
      <c r="C6" s="181">
        <v>-187700.86</v>
      </c>
      <c r="D6" s="181">
        <v>238911.86</v>
      </c>
      <c r="E6" s="181">
        <v>-27865</v>
      </c>
      <c r="F6" s="182">
        <v>0</v>
      </c>
      <c r="G6" s="182">
        <v>-23346</v>
      </c>
      <c r="H6" s="182">
        <v>0</v>
      </c>
      <c r="I6" s="182">
        <f t="shared" si="0"/>
        <v>238911.86</v>
      </c>
      <c r="J6" s="198">
        <f t="shared" si="1"/>
        <v>-51211</v>
      </c>
      <c r="K6" s="175" t="s">
        <v>32</v>
      </c>
      <c r="L6" s="181">
        <v>-52292.160000000003</v>
      </c>
      <c r="M6" s="181">
        <v>52292.160000000003</v>
      </c>
      <c r="N6" s="182">
        <v>0</v>
      </c>
      <c r="P6" s="183" t="s">
        <v>32</v>
      </c>
      <c r="Q6" s="181">
        <v>-207000</v>
      </c>
      <c r="R6" s="181">
        <v>238911.86</v>
      </c>
      <c r="S6" s="181">
        <v>-27865</v>
      </c>
      <c r="T6" s="182">
        <v>0</v>
      </c>
      <c r="U6" s="182">
        <v>-23346</v>
      </c>
      <c r="V6" s="181">
        <v>-19299.140000000014</v>
      </c>
      <c r="X6" s="175" t="s">
        <v>32</v>
      </c>
      <c r="Y6" s="181">
        <v>-51999.96</v>
      </c>
      <c r="Z6" s="181">
        <v>52292.160000000003</v>
      </c>
      <c r="AA6" s="184">
        <v>292.20000000000437</v>
      </c>
    </row>
    <row r="7" spans="2:27" x14ac:dyDescent="0.2">
      <c r="B7" s="175" t="s">
        <v>11</v>
      </c>
      <c r="C7" s="181">
        <v>-216410.07</v>
      </c>
      <c r="D7" s="181">
        <v>277475.07</v>
      </c>
      <c r="E7" s="181">
        <v>-37689</v>
      </c>
      <c r="F7" s="182">
        <v>0</v>
      </c>
      <c r="G7" s="182">
        <v>-23376</v>
      </c>
      <c r="H7" s="182">
        <v>0</v>
      </c>
      <c r="I7" s="182">
        <f t="shared" si="0"/>
        <v>277475.07</v>
      </c>
      <c r="J7" s="198">
        <f t="shared" si="1"/>
        <v>-61065</v>
      </c>
      <c r="K7" s="175" t="s">
        <v>11</v>
      </c>
      <c r="L7" s="181">
        <v>-54350.400000000001</v>
      </c>
      <c r="M7" s="181">
        <v>54350.400000000001</v>
      </c>
      <c r="N7" s="182">
        <v>0</v>
      </c>
      <c r="P7" s="183" t="s">
        <v>11</v>
      </c>
      <c r="Q7" s="181">
        <v>-21999.96</v>
      </c>
      <c r="R7" s="181">
        <v>277475.07</v>
      </c>
      <c r="S7" s="181">
        <v>-37689</v>
      </c>
      <c r="T7" s="182">
        <v>0</v>
      </c>
      <c r="U7" s="182">
        <v>-23376</v>
      </c>
      <c r="V7" s="181">
        <v>194410.11000000002</v>
      </c>
      <c r="X7" s="175" t="s">
        <v>11</v>
      </c>
      <c r="Y7" s="181">
        <v>-6000</v>
      </c>
      <c r="Z7" s="181">
        <v>54350.400000000001</v>
      </c>
      <c r="AA7" s="184">
        <v>48350.400000000001</v>
      </c>
    </row>
    <row r="8" spans="2:27" x14ac:dyDescent="0.2">
      <c r="B8" s="175" t="s">
        <v>12</v>
      </c>
      <c r="C8" s="181">
        <v>-778965.09</v>
      </c>
      <c r="D8" s="181">
        <v>1025339.09</v>
      </c>
      <c r="E8" s="181">
        <v>-110522</v>
      </c>
      <c r="F8" s="182">
        <v>0</v>
      </c>
      <c r="G8" s="182">
        <v>-135852</v>
      </c>
      <c r="H8" s="182">
        <v>0</v>
      </c>
      <c r="I8" s="182">
        <f t="shared" si="0"/>
        <v>1025339.09</v>
      </c>
      <c r="J8" s="198">
        <f t="shared" si="1"/>
        <v>-246374</v>
      </c>
      <c r="K8" s="175" t="s">
        <v>12</v>
      </c>
      <c r="L8" s="181">
        <v>-219170.4</v>
      </c>
      <c r="M8" s="181">
        <v>219170.4</v>
      </c>
      <c r="N8" s="182">
        <v>0</v>
      </c>
      <c r="P8" s="183" t="s">
        <v>12</v>
      </c>
      <c r="Q8" s="181">
        <v>-66999.960000000006</v>
      </c>
      <c r="R8" s="181">
        <v>1025339.09</v>
      </c>
      <c r="S8" s="181">
        <v>-110522</v>
      </c>
      <c r="T8" s="182">
        <v>0</v>
      </c>
      <c r="U8" s="182">
        <v>-135852</v>
      </c>
      <c r="V8" s="181">
        <v>711965.13</v>
      </c>
      <c r="X8" s="175" t="s">
        <v>12</v>
      </c>
      <c r="Y8" s="181">
        <v>-18999.96</v>
      </c>
      <c r="Z8" s="181">
        <v>219170.4</v>
      </c>
      <c r="AA8" s="184">
        <v>200170.44</v>
      </c>
    </row>
    <row r="9" spans="2:27" x14ac:dyDescent="0.2">
      <c r="B9" s="175" t="s">
        <v>13</v>
      </c>
      <c r="C9" s="181">
        <v>-44520.73</v>
      </c>
      <c r="D9" s="181">
        <v>58454.73</v>
      </c>
      <c r="E9" s="181">
        <v>-7852</v>
      </c>
      <c r="F9" s="182">
        <v>0</v>
      </c>
      <c r="G9" s="182">
        <v>-6082</v>
      </c>
      <c r="H9" s="182">
        <v>0</v>
      </c>
      <c r="I9" s="182">
        <f t="shared" si="0"/>
        <v>58454.73</v>
      </c>
      <c r="J9" s="198">
        <f t="shared" si="1"/>
        <v>-13934</v>
      </c>
      <c r="K9" s="175" t="s">
        <v>13</v>
      </c>
      <c r="L9" s="181">
        <v>-13217.76</v>
      </c>
      <c r="M9" s="181">
        <v>13217.76</v>
      </c>
      <c r="N9" s="182">
        <v>0</v>
      </c>
      <c r="P9" s="183" t="s">
        <v>13</v>
      </c>
      <c r="Q9" s="181">
        <v>-33000</v>
      </c>
      <c r="R9" s="181">
        <v>58454.73</v>
      </c>
      <c r="S9" s="181">
        <v>-7852</v>
      </c>
      <c r="T9" s="182">
        <v>0</v>
      </c>
      <c r="U9" s="182">
        <v>-6082</v>
      </c>
      <c r="V9" s="181">
        <v>11520.730000000003</v>
      </c>
      <c r="X9" s="175" t="s">
        <v>13</v>
      </c>
      <c r="Y9" s="181">
        <v>-9999.9599999999991</v>
      </c>
      <c r="Z9" s="181">
        <v>13217.76</v>
      </c>
      <c r="AA9" s="184">
        <v>3217.8000000000011</v>
      </c>
    </row>
    <row r="10" spans="2:27" x14ac:dyDescent="0.2">
      <c r="B10" s="175" t="s">
        <v>14</v>
      </c>
      <c r="C10" s="181">
        <v>-117505.91</v>
      </c>
      <c r="D10" s="181">
        <v>146712.91</v>
      </c>
      <c r="E10" s="181">
        <v>-15693</v>
      </c>
      <c r="F10" s="182">
        <v>0</v>
      </c>
      <c r="G10" s="182">
        <v>-13514</v>
      </c>
      <c r="H10" s="182">
        <v>0</v>
      </c>
      <c r="I10" s="182">
        <f t="shared" si="0"/>
        <v>146712.91</v>
      </c>
      <c r="J10" s="198">
        <f t="shared" si="1"/>
        <v>-29207</v>
      </c>
      <c r="K10" s="175" t="s">
        <v>14</v>
      </c>
      <c r="L10" s="181">
        <v>-26435.52</v>
      </c>
      <c r="M10" s="181">
        <v>26435.52</v>
      </c>
      <c r="N10" s="182">
        <v>0</v>
      </c>
      <c r="P10" s="183" t="s">
        <v>14</v>
      </c>
      <c r="Q10" s="181">
        <v>-153999.96</v>
      </c>
      <c r="R10" s="181">
        <v>146712.91</v>
      </c>
      <c r="S10" s="181">
        <v>-15693</v>
      </c>
      <c r="T10" s="182">
        <v>0</v>
      </c>
      <c r="U10" s="182">
        <v>-13514</v>
      </c>
      <c r="V10" s="181">
        <v>-36494.049999999988</v>
      </c>
      <c r="X10" s="175" t="s">
        <v>14</v>
      </c>
      <c r="Y10" s="181">
        <v>-26000.04</v>
      </c>
      <c r="Z10" s="181">
        <v>26435.52</v>
      </c>
      <c r="AA10" s="184">
        <v>435.47999999999956</v>
      </c>
    </row>
    <row r="11" spans="2:27" x14ac:dyDescent="0.2">
      <c r="B11" s="175" t="s">
        <v>15</v>
      </c>
      <c r="C11" s="181">
        <v>-231082.41</v>
      </c>
      <c r="D11" s="181">
        <v>283673.40999999997</v>
      </c>
      <c r="E11" s="181">
        <v>-37889</v>
      </c>
      <c r="F11" s="182">
        <v>0</v>
      </c>
      <c r="G11" s="182">
        <v>-14702</v>
      </c>
      <c r="H11" s="182">
        <v>0</v>
      </c>
      <c r="I11" s="182">
        <f t="shared" si="0"/>
        <v>283673.40999999997</v>
      </c>
      <c r="J11" s="198">
        <f t="shared" si="1"/>
        <v>-52591</v>
      </c>
      <c r="K11" s="175" t="s">
        <v>15</v>
      </c>
      <c r="L11" s="181">
        <v>-50652</v>
      </c>
      <c r="M11" s="181">
        <v>50652</v>
      </c>
      <c r="N11" s="182">
        <v>0</v>
      </c>
      <c r="P11" s="183" t="s">
        <v>15</v>
      </c>
      <c r="Q11" s="181">
        <v>-198999.96</v>
      </c>
      <c r="R11" s="181">
        <v>283673.40999999997</v>
      </c>
      <c r="S11" s="181">
        <v>-37889</v>
      </c>
      <c r="T11" s="182">
        <v>0</v>
      </c>
      <c r="U11" s="182">
        <v>-14702</v>
      </c>
      <c r="V11" s="181">
        <v>32082.449999999983</v>
      </c>
      <c r="X11" s="175" t="s">
        <v>15</v>
      </c>
      <c r="Y11" s="181">
        <v>-48000</v>
      </c>
      <c r="Z11" s="181">
        <v>50652</v>
      </c>
      <c r="AA11" s="184">
        <v>2652</v>
      </c>
    </row>
    <row r="12" spans="2:27" x14ac:dyDescent="0.2">
      <c r="B12" s="175" t="s">
        <v>16</v>
      </c>
      <c r="C12" s="181">
        <v>-178640.43</v>
      </c>
      <c r="D12" s="181">
        <v>229615.43</v>
      </c>
      <c r="E12" s="181">
        <v>-40409</v>
      </c>
      <c r="F12" s="182">
        <v>0</v>
      </c>
      <c r="G12" s="182">
        <v>-10566</v>
      </c>
      <c r="H12" s="182">
        <v>0</v>
      </c>
      <c r="I12" s="182">
        <f t="shared" si="0"/>
        <v>229615.43</v>
      </c>
      <c r="J12" s="198">
        <f t="shared" si="1"/>
        <v>-50975</v>
      </c>
      <c r="K12" s="175" t="s">
        <v>16</v>
      </c>
      <c r="L12" s="181">
        <v>-55411.68</v>
      </c>
      <c r="M12" s="181">
        <v>55411.68</v>
      </c>
      <c r="N12" s="182">
        <v>0</v>
      </c>
      <c r="P12" s="183" t="s">
        <v>16</v>
      </c>
      <c r="Q12" s="181">
        <v>-205999.96</v>
      </c>
      <c r="R12" s="181">
        <v>229615.43</v>
      </c>
      <c r="S12" s="181">
        <v>-40409</v>
      </c>
      <c r="T12" s="182">
        <v>0</v>
      </c>
      <c r="U12" s="182">
        <v>-10566</v>
      </c>
      <c r="V12" s="181">
        <v>-27359.53</v>
      </c>
      <c r="X12" s="175" t="s">
        <v>16</v>
      </c>
      <c r="Y12" s="181">
        <v>-58000</v>
      </c>
      <c r="Z12" s="181">
        <v>55411.68</v>
      </c>
      <c r="AA12" s="184">
        <v>-2588.3199999999997</v>
      </c>
    </row>
    <row r="13" spans="2:27" x14ac:dyDescent="0.2">
      <c r="B13" s="175" t="s">
        <v>17</v>
      </c>
      <c r="C13" s="181">
        <v>-162474.97</v>
      </c>
      <c r="D13" s="181">
        <v>225866.97</v>
      </c>
      <c r="E13" s="181">
        <v>-34462</v>
      </c>
      <c r="F13" s="182">
        <v>0</v>
      </c>
      <c r="G13" s="182">
        <v>-28930</v>
      </c>
      <c r="H13" s="182">
        <v>0</v>
      </c>
      <c r="I13" s="182">
        <f t="shared" si="0"/>
        <v>225866.97</v>
      </c>
      <c r="J13" s="198">
        <f t="shared" si="1"/>
        <v>-63392</v>
      </c>
      <c r="K13" s="175" t="s">
        <v>17</v>
      </c>
      <c r="L13" s="181">
        <v>-54479.040000000001</v>
      </c>
      <c r="M13" s="181">
        <v>54479.040000000001</v>
      </c>
      <c r="N13" s="182">
        <v>0</v>
      </c>
      <c r="P13" s="183" t="s">
        <v>17</v>
      </c>
      <c r="Q13" s="181">
        <v>-173000</v>
      </c>
      <c r="R13" s="181">
        <v>225866.97</v>
      </c>
      <c r="S13" s="181">
        <v>-34462</v>
      </c>
      <c r="T13" s="182">
        <v>0</v>
      </c>
      <c r="U13" s="182">
        <v>-28930</v>
      </c>
      <c r="V13" s="181">
        <v>-10525.029999999999</v>
      </c>
      <c r="X13" s="175" t="s">
        <v>17</v>
      </c>
      <c r="Y13" s="181">
        <v>-45999.96</v>
      </c>
      <c r="Z13" s="181">
        <v>54479.040000000001</v>
      </c>
      <c r="AA13" s="184">
        <v>8479.0800000000017</v>
      </c>
    </row>
    <row r="14" spans="2:27" x14ac:dyDescent="0.2">
      <c r="B14" s="175" t="s">
        <v>18</v>
      </c>
      <c r="C14" s="181">
        <v>-389163.87</v>
      </c>
      <c r="D14" s="181">
        <v>468338.87</v>
      </c>
      <c r="E14" s="181">
        <v>-58367</v>
      </c>
      <c r="F14" s="182">
        <v>0</v>
      </c>
      <c r="G14" s="182">
        <v>-20808</v>
      </c>
      <c r="H14" s="182">
        <v>0</v>
      </c>
      <c r="I14" s="182">
        <f t="shared" si="0"/>
        <v>468338.87</v>
      </c>
      <c r="J14" s="198">
        <f t="shared" si="1"/>
        <v>-79175</v>
      </c>
      <c r="K14" s="175" t="s">
        <v>18</v>
      </c>
      <c r="L14" s="181">
        <v>-71266.559999999998</v>
      </c>
      <c r="M14" s="181">
        <v>71266.559999999998</v>
      </c>
      <c r="N14" s="182">
        <v>0</v>
      </c>
      <c r="P14" s="183" t="s">
        <v>18</v>
      </c>
      <c r="Q14" s="181">
        <v>-155000.04</v>
      </c>
      <c r="R14" s="181">
        <v>468338.87</v>
      </c>
      <c r="S14" s="181">
        <v>-58367</v>
      </c>
      <c r="T14" s="182">
        <v>0</v>
      </c>
      <c r="U14" s="182">
        <v>-20808</v>
      </c>
      <c r="V14" s="181">
        <v>234163.82999999996</v>
      </c>
      <c r="X14" s="175" t="s">
        <v>18</v>
      </c>
      <c r="Y14" s="181">
        <v>-45000</v>
      </c>
      <c r="Z14" s="181">
        <v>71266.559999999998</v>
      </c>
      <c r="AA14" s="184">
        <v>26266.559999999998</v>
      </c>
    </row>
    <row r="15" spans="2:27" x14ac:dyDescent="0.2">
      <c r="B15" s="175" t="s">
        <v>19</v>
      </c>
      <c r="C15" s="181">
        <v>-76950.39</v>
      </c>
      <c r="D15" s="181">
        <v>100306.39</v>
      </c>
      <c r="E15" s="181">
        <v>-14360</v>
      </c>
      <c r="F15" s="182">
        <v>0</v>
      </c>
      <c r="G15" s="182">
        <v>-8996</v>
      </c>
      <c r="H15" s="182">
        <v>0</v>
      </c>
      <c r="I15" s="182">
        <f t="shared" si="0"/>
        <v>100306.39</v>
      </c>
      <c r="J15" s="198">
        <f t="shared" si="1"/>
        <v>-23356</v>
      </c>
      <c r="K15" s="175" t="s">
        <v>19</v>
      </c>
      <c r="L15" s="181">
        <v>-24184.32</v>
      </c>
      <c r="M15" s="181">
        <v>24184.32</v>
      </c>
      <c r="N15" s="182">
        <v>0</v>
      </c>
      <c r="P15" s="183" t="s">
        <v>19</v>
      </c>
      <c r="Q15" s="181">
        <v>-156000</v>
      </c>
      <c r="R15" s="181">
        <v>100306.39</v>
      </c>
      <c r="S15" s="181">
        <v>-14360</v>
      </c>
      <c r="T15" s="182">
        <v>0</v>
      </c>
      <c r="U15" s="182">
        <v>-8996</v>
      </c>
      <c r="V15" s="181">
        <v>-79049.61</v>
      </c>
      <c r="X15" s="175" t="s">
        <v>19</v>
      </c>
      <c r="Y15" s="181">
        <v>-35000.04</v>
      </c>
      <c r="Z15" s="181">
        <v>24184.32</v>
      </c>
      <c r="AA15" s="184">
        <v>-10815.720000000001</v>
      </c>
    </row>
    <row r="16" spans="2:27" x14ac:dyDescent="0.2">
      <c r="B16" s="175" t="s">
        <v>20</v>
      </c>
      <c r="C16" s="181">
        <v>-322649.7</v>
      </c>
      <c r="D16" s="181">
        <v>424790.7</v>
      </c>
      <c r="E16" s="181">
        <v>-48893</v>
      </c>
      <c r="F16" s="182">
        <v>0</v>
      </c>
      <c r="G16" s="182">
        <v>-53248</v>
      </c>
      <c r="H16" s="182">
        <v>0</v>
      </c>
      <c r="I16" s="182">
        <f t="shared" si="0"/>
        <v>424790.7</v>
      </c>
      <c r="J16" s="198">
        <f t="shared" si="1"/>
        <v>-102141</v>
      </c>
      <c r="K16" s="175" t="s">
        <v>20</v>
      </c>
      <c r="L16" s="181">
        <v>-101947.2</v>
      </c>
      <c r="M16" s="181">
        <v>101947.2</v>
      </c>
      <c r="N16" s="182">
        <v>0</v>
      </c>
      <c r="P16" s="183" t="s">
        <v>20</v>
      </c>
      <c r="Q16" s="181">
        <v>-391000</v>
      </c>
      <c r="R16" s="181">
        <v>424790.7</v>
      </c>
      <c r="S16" s="181">
        <v>-48893</v>
      </c>
      <c r="T16" s="182">
        <v>0</v>
      </c>
      <c r="U16" s="182">
        <v>-53248</v>
      </c>
      <c r="V16" s="181">
        <v>-68350.299999999988</v>
      </c>
      <c r="X16" s="175" t="s">
        <v>20</v>
      </c>
      <c r="Y16" s="181">
        <v>-106000.04</v>
      </c>
      <c r="Z16" s="181">
        <v>101947.2</v>
      </c>
      <c r="AA16" s="184">
        <v>-4052.8399999999965</v>
      </c>
    </row>
    <row r="17" spans="1:27" x14ac:dyDescent="0.2">
      <c r="B17" s="175" t="s">
        <v>21</v>
      </c>
      <c r="C17" s="181">
        <v>-217723.62</v>
      </c>
      <c r="D17" s="181">
        <v>275676.62</v>
      </c>
      <c r="E17" s="181">
        <v>-42543</v>
      </c>
      <c r="F17" s="182">
        <v>0</v>
      </c>
      <c r="G17" s="182">
        <v>-15410</v>
      </c>
      <c r="H17" s="182">
        <v>0</v>
      </c>
      <c r="I17" s="182">
        <f t="shared" si="0"/>
        <v>275676.62</v>
      </c>
      <c r="J17" s="198">
        <f t="shared" si="1"/>
        <v>-57953</v>
      </c>
      <c r="K17" s="175" t="s">
        <v>21</v>
      </c>
      <c r="L17" s="181">
        <v>-41936.639999999999</v>
      </c>
      <c r="M17" s="181">
        <v>41936.639999999999</v>
      </c>
      <c r="N17" s="182">
        <v>0</v>
      </c>
      <c r="P17" s="183" t="s">
        <v>21</v>
      </c>
      <c r="Q17" s="181">
        <v>-12000</v>
      </c>
      <c r="R17" s="181">
        <v>275676.62</v>
      </c>
      <c r="S17" s="181">
        <v>-42543</v>
      </c>
      <c r="T17" s="182">
        <v>0</v>
      </c>
      <c r="U17" s="182">
        <v>-15410</v>
      </c>
      <c r="V17" s="181">
        <v>205723.62</v>
      </c>
      <c r="X17" s="175" t="s">
        <v>21</v>
      </c>
      <c r="Y17" s="181">
        <v>-3000</v>
      </c>
      <c r="Z17" s="181">
        <v>41936.639999999999</v>
      </c>
      <c r="AA17" s="184">
        <v>38936.639999999999</v>
      </c>
    </row>
    <row r="18" spans="1:27" x14ac:dyDescent="0.2">
      <c r="B18" s="175" t="s">
        <v>22</v>
      </c>
      <c r="C18" s="181">
        <v>-2743.33</v>
      </c>
      <c r="D18" s="181">
        <v>3269.33</v>
      </c>
      <c r="E18" s="181">
        <v>-492</v>
      </c>
      <c r="F18" s="182">
        <v>0</v>
      </c>
      <c r="G18" s="182">
        <v>-34</v>
      </c>
      <c r="H18" s="182">
        <v>0</v>
      </c>
      <c r="I18" s="182">
        <f t="shared" si="0"/>
        <v>3269.33</v>
      </c>
      <c r="J18" s="198">
        <f t="shared" si="1"/>
        <v>-526</v>
      </c>
      <c r="K18" s="175" t="s">
        <v>22</v>
      </c>
      <c r="L18" s="181">
        <v>-418.08</v>
      </c>
      <c r="M18" s="181">
        <v>418.08</v>
      </c>
      <c r="N18" s="182">
        <v>0</v>
      </c>
      <c r="P18" s="183" t="s">
        <v>22</v>
      </c>
      <c r="Q18" s="181">
        <v>0</v>
      </c>
      <c r="R18" s="181">
        <v>3269.33</v>
      </c>
      <c r="S18" s="181">
        <v>-492</v>
      </c>
      <c r="T18" s="182">
        <v>0</v>
      </c>
      <c r="U18" s="182">
        <v>-34</v>
      </c>
      <c r="V18" s="181">
        <v>2743.33</v>
      </c>
      <c r="X18" s="175" t="s">
        <v>22</v>
      </c>
      <c r="Y18" s="181">
        <v>0</v>
      </c>
      <c r="Z18" s="181">
        <v>418.08</v>
      </c>
      <c r="AA18" s="184">
        <v>418.08</v>
      </c>
    </row>
    <row r="19" spans="1:27" x14ac:dyDescent="0.2">
      <c r="B19" s="175" t="s">
        <v>23</v>
      </c>
      <c r="C19" s="181">
        <v>-469377.44</v>
      </c>
      <c r="D19" s="181">
        <v>600306.43999999994</v>
      </c>
      <c r="E19" s="181">
        <v>-103131</v>
      </c>
      <c r="F19" s="182">
        <v>0</v>
      </c>
      <c r="G19" s="182">
        <v>-27798</v>
      </c>
      <c r="H19" s="182">
        <v>0</v>
      </c>
      <c r="I19" s="182">
        <f t="shared" si="0"/>
        <v>600306.43999999994</v>
      </c>
      <c r="J19" s="198">
        <f t="shared" si="1"/>
        <v>-130929</v>
      </c>
      <c r="K19" s="175" t="s">
        <v>23</v>
      </c>
      <c r="L19" s="181">
        <v>-111080.64</v>
      </c>
      <c r="M19" s="181">
        <v>111080.64</v>
      </c>
      <c r="N19" s="182">
        <v>0</v>
      </c>
      <c r="P19" s="183" t="s">
        <v>23</v>
      </c>
      <c r="Q19" s="181">
        <v>-536999.96</v>
      </c>
      <c r="R19" s="181">
        <v>600306.43999999994</v>
      </c>
      <c r="S19" s="181">
        <v>-103131</v>
      </c>
      <c r="T19" s="182">
        <v>0</v>
      </c>
      <c r="U19" s="182">
        <v>-27798</v>
      </c>
      <c r="V19" s="181">
        <v>-67622.520000000019</v>
      </c>
      <c r="X19" s="175" t="s">
        <v>23</v>
      </c>
      <c r="Y19" s="181">
        <v>-122000</v>
      </c>
      <c r="Z19" s="181">
        <v>111080.64</v>
      </c>
      <c r="AA19" s="184">
        <v>-10919.36</v>
      </c>
    </row>
    <row r="20" spans="1:27" x14ac:dyDescent="0.2">
      <c r="B20" s="175" t="s">
        <v>24</v>
      </c>
      <c r="C20" s="181">
        <v>-153963.37</v>
      </c>
      <c r="D20" s="181">
        <v>197487.37</v>
      </c>
      <c r="E20" s="181">
        <v>-24682</v>
      </c>
      <c r="F20" s="182">
        <v>0</v>
      </c>
      <c r="G20" s="182">
        <v>-18842</v>
      </c>
      <c r="H20" s="182">
        <v>0</v>
      </c>
      <c r="I20" s="182">
        <f t="shared" si="0"/>
        <v>197487.37</v>
      </c>
      <c r="J20" s="198">
        <f t="shared" si="1"/>
        <v>-43524</v>
      </c>
      <c r="K20" s="175" t="s">
        <v>24</v>
      </c>
      <c r="L20" s="181">
        <v>-44059.199999999997</v>
      </c>
      <c r="M20" s="181">
        <v>44059.199999999997</v>
      </c>
      <c r="N20" s="182">
        <v>0</v>
      </c>
      <c r="P20" s="183" t="s">
        <v>24</v>
      </c>
      <c r="Q20" s="181">
        <v>-192000</v>
      </c>
      <c r="R20" s="181">
        <v>197487.37</v>
      </c>
      <c r="S20" s="181">
        <v>-24682</v>
      </c>
      <c r="T20" s="182">
        <v>0</v>
      </c>
      <c r="U20" s="182">
        <v>-18842</v>
      </c>
      <c r="V20" s="181">
        <v>-38036.630000000005</v>
      </c>
      <c r="X20" s="175" t="s">
        <v>24</v>
      </c>
      <c r="Y20" s="181">
        <v>-44999.96</v>
      </c>
      <c r="Z20" s="181">
        <v>44059.199999999997</v>
      </c>
      <c r="AA20" s="184">
        <v>-940.76000000000204</v>
      </c>
    </row>
    <row r="21" spans="1:27" x14ac:dyDescent="0.2">
      <c r="B21" s="175" t="s">
        <v>442</v>
      </c>
      <c r="C21" s="181">
        <v>-45103.58</v>
      </c>
      <c r="D21" s="181">
        <v>59504.58</v>
      </c>
      <c r="E21" s="181">
        <v>-9769</v>
      </c>
      <c r="F21" s="182">
        <v>0</v>
      </c>
      <c r="G21" s="182">
        <v>-4632</v>
      </c>
      <c r="H21" s="182">
        <v>0</v>
      </c>
      <c r="I21" s="182">
        <f t="shared" si="0"/>
        <v>59504.58</v>
      </c>
      <c r="J21" s="198">
        <f t="shared" si="1"/>
        <v>-14401</v>
      </c>
      <c r="K21" s="175" t="s">
        <v>442</v>
      </c>
      <c r="L21" s="181">
        <v>-16015.68</v>
      </c>
      <c r="M21" s="181">
        <v>16015.68</v>
      </c>
      <c r="N21" s="182">
        <v>0</v>
      </c>
      <c r="P21" s="183" t="s">
        <v>442</v>
      </c>
      <c r="Q21" s="181">
        <v>-49999.96</v>
      </c>
      <c r="R21" s="181">
        <v>59504.58</v>
      </c>
      <c r="S21" s="181">
        <v>-9769</v>
      </c>
      <c r="T21" s="182">
        <v>0</v>
      </c>
      <c r="U21" s="182">
        <v>-4632</v>
      </c>
      <c r="V21" s="181">
        <v>-4896.3799999999974</v>
      </c>
      <c r="X21" s="175" t="s">
        <v>442</v>
      </c>
      <c r="Y21" s="181">
        <v>-16000.04</v>
      </c>
      <c r="Z21" s="181">
        <v>16015.68</v>
      </c>
      <c r="AA21" s="184">
        <v>15.639999999999418</v>
      </c>
    </row>
    <row r="22" spans="1:27" ht="13.5" thickBot="1" x14ac:dyDescent="0.25">
      <c r="B22" s="186"/>
      <c r="C22" s="187">
        <v>-4063180.080000001</v>
      </c>
      <c r="D22" s="187">
        <v>5236590.080000001</v>
      </c>
      <c r="E22" s="187">
        <v>-692830</v>
      </c>
      <c r="F22" s="187">
        <v>0</v>
      </c>
      <c r="G22" s="187">
        <v>-480580</v>
      </c>
      <c r="H22" s="188">
        <v>0</v>
      </c>
      <c r="I22" s="201"/>
      <c r="K22" s="186"/>
      <c r="L22" s="187">
        <v>-1068451.68</v>
      </c>
      <c r="M22" s="187">
        <v>1068451.68</v>
      </c>
      <c r="N22" s="188">
        <v>0</v>
      </c>
      <c r="P22" s="189"/>
      <c r="Q22" s="190">
        <v>-2704999.7199999997</v>
      </c>
      <c r="R22" s="190">
        <v>5236590.080000001</v>
      </c>
      <c r="S22" s="190">
        <v>-692830</v>
      </c>
      <c r="T22" s="190">
        <v>0</v>
      </c>
      <c r="U22" s="190">
        <v>-480580</v>
      </c>
      <c r="V22" s="190">
        <v>1358180.3599999999</v>
      </c>
      <c r="W22" s="191"/>
      <c r="X22" s="192"/>
      <c r="Y22" s="190">
        <v>-704999.96</v>
      </c>
      <c r="Z22" s="190">
        <v>1068451.68</v>
      </c>
      <c r="AA22" s="193">
        <v>363451.72000000003</v>
      </c>
    </row>
    <row r="23" spans="1:27" x14ac:dyDescent="0.2">
      <c r="C23" s="194">
        <v>-4063180.08</v>
      </c>
      <c r="D23" s="194">
        <v>5236590.08</v>
      </c>
      <c r="E23" s="194">
        <v>-692830</v>
      </c>
      <c r="F23" s="194">
        <v>0</v>
      </c>
      <c r="G23" s="194">
        <v>-480580</v>
      </c>
      <c r="L23" s="194">
        <v>-1068451.68</v>
      </c>
      <c r="M23" s="194">
        <v>1068451.68</v>
      </c>
    </row>
    <row r="24" spans="1:27" x14ac:dyDescent="0.2">
      <c r="C24" s="194">
        <v>0</v>
      </c>
      <c r="D24" s="194">
        <v>0</v>
      </c>
      <c r="E24" s="194">
        <v>0</v>
      </c>
      <c r="F24" s="194">
        <v>0</v>
      </c>
      <c r="G24" s="194">
        <v>0</v>
      </c>
      <c r="H24" s="181">
        <v>-1173410</v>
      </c>
      <c r="I24" s="181"/>
      <c r="L24" s="194">
        <v>0</v>
      </c>
      <c r="M24" s="194">
        <v>0</v>
      </c>
    </row>
    <row r="25" spans="1:27" x14ac:dyDescent="0.2">
      <c r="A25" s="175" t="s">
        <v>43</v>
      </c>
    </row>
    <row r="26" spans="1:27" x14ac:dyDescent="0.2">
      <c r="A26" s="175" t="s">
        <v>163</v>
      </c>
      <c r="B26" s="178" t="s">
        <v>600</v>
      </c>
      <c r="C26" s="178" t="s">
        <v>422</v>
      </c>
      <c r="D26" s="178" t="s">
        <v>445</v>
      </c>
      <c r="E26" s="178" t="s">
        <v>446</v>
      </c>
      <c r="G26" s="178" t="s">
        <v>447</v>
      </c>
      <c r="H26" s="178" t="s">
        <v>448</v>
      </c>
      <c r="I26" s="178"/>
    </row>
    <row r="27" spans="1:27" x14ac:dyDescent="0.2">
      <c r="A27" s="175" t="s">
        <v>2</v>
      </c>
      <c r="B27" s="175" t="s">
        <v>601</v>
      </c>
      <c r="C27" s="196">
        <f>VLOOKUP($B27,'[2]Hent Data'!$R$27:$Y$656,5,FALSE)</f>
        <v>190000</v>
      </c>
      <c r="D27" s="196">
        <f>VLOOKUP($B27,'[2]Hent Data'!$R$27:$Y$656,8,FALSE)</f>
        <v>177801.3</v>
      </c>
      <c r="E27" s="181">
        <f t="shared" ref="E27:E44" si="2">+C27-D27</f>
        <v>12198.700000000012</v>
      </c>
      <c r="G27" s="197" t="e">
        <f>SUMIFS('[2]SAP data'!$V:$V,'[2]SAP data'!$C:$C,$B$26,'[2]SAP data'!$A:$A,A27,'[2]SAP data'!$I:$I,$A$25)-G47</f>
        <v>#VALUE!</v>
      </c>
      <c r="H27" s="198" t="e">
        <f>+D27-G27</f>
        <v>#VALUE!</v>
      </c>
      <c r="I27" s="198"/>
    </row>
    <row r="28" spans="1:27" x14ac:dyDescent="0.2">
      <c r="A28" s="175" t="s">
        <v>4</v>
      </c>
      <c r="B28" s="175" t="s">
        <v>602</v>
      </c>
      <c r="C28" s="196">
        <f>VLOOKUP($B28,'[2]Hent Data'!$R$27:$Y$656,5,FALSE)</f>
        <v>0</v>
      </c>
      <c r="D28" s="196">
        <f>VLOOKUP($B28,'[2]Hent Data'!$R$27:$Y$656,8,FALSE)</f>
        <v>443059.01</v>
      </c>
      <c r="E28" s="181">
        <f t="shared" si="2"/>
        <v>-443059.01</v>
      </c>
      <c r="G28" s="197" t="e">
        <f>SUMIFS('[2]SAP data'!$V:$V,'[2]SAP data'!$C:$C,$B$26,'[2]SAP data'!$A:$A,A28,'[2]SAP data'!$I:$I,$A$25)-G48</f>
        <v>#VALUE!</v>
      </c>
      <c r="H28" s="198" t="e">
        <f t="shared" ref="H28:H44" si="3">+D28-G28</f>
        <v>#VALUE!</v>
      </c>
      <c r="I28" s="198"/>
    </row>
    <row r="29" spans="1:27" x14ac:dyDescent="0.2">
      <c r="A29" s="175" t="s">
        <v>32</v>
      </c>
      <c r="B29" s="175" t="s">
        <v>603</v>
      </c>
      <c r="C29" s="196">
        <f>VLOOKUP($B29,'[2]Hent Data'!$R$27:$Y$656,5,FALSE)</f>
        <v>42000</v>
      </c>
      <c r="D29" s="196">
        <f>VLOOKUP($B29,'[2]Hent Data'!$R$27:$Y$656,8,FALSE)</f>
        <v>238911.86</v>
      </c>
      <c r="E29" s="181">
        <f t="shared" si="2"/>
        <v>-196911.86</v>
      </c>
      <c r="G29" s="197" t="e">
        <f>SUMIFS('[2]SAP data'!$V:$V,'[2]SAP data'!$C:$C,$B$26,'[2]SAP data'!$A:$A,A29,'[2]SAP data'!$I:$I,$A$25)-G49</f>
        <v>#VALUE!</v>
      </c>
      <c r="H29" s="198" t="e">
        <f t="shared" si="3"/>
        <v>#VALUE!</v>
      </c>
      <c r="I29" s="198"/>
      <c r="L29" s="197">
        <f>+E22+[2]Flexbus!E24</f>
        <v>-936850</v>
      </c>
    </row>
    <row r="30" spans="1:27" x14ac:dyDescent="0.2">
      <c r="A30" s="175" t="s">
        <v>11</v>
      </c>
      <c r="B30" s="175" t="s">
        <v>604</v>
      </c>
      <c r="C30" s="196">
        <f>VLOOKUP($B30,'[2]Hent Data'!$R$27:$Y$656,5,FALSE)</f>
        <v>28000</v>
      </c>
      <c r="D30" s="196">
        <f>VLOOKUP($B30,'[2]Hent Data'!$R$27:$Y$656,8,FALSE)</f>
        <v>277475.07</v>
      </c>
      <c r="E30" s="181">
        <f t="shared" si="2"/>
        <v>-249475.07</v>
      </c>
      <c r="G30" s="197" t="e">
        <f>SUMIFS('[2]SAP data'!$V:$V,'[2]SAP data'!$C:$C,$B$26,'[2]SAP data'!$A:$A,A30,'[2]SAP data'!$I:$I,$A$25)-G50</f>
        <v>#VALUE!</v>
      </c>
      <c r="H30" s="198" t="e">
        <f t="shared" si="3"/>
        <v>#VALUE!</v>
      </c>
      <c r="I30" s="198"/>
    </row>
    <row r="31" spans="1:27" x14ac:dyDescent="0.2">
      <c r="A31" s="175" t="s">
        <v>12</v>
      </c>
      <c r="B31" s="175" t="s">
        <v>605</v>
      </c>
      <c r="C31" s="196">
        <f>VLOOKUP($B31,'[2]Hent Data'!$R$27:$Y$656,5,FALSE)</f>
        <v>84000</v>
      </c>
      <c r="D31" s="196">
        <f>VLOOKUP($B31,'[2]Hent Data'!$R$27:$Y$656,8,FALSE)</f>
        <v>1025339.09</v>
      </c>
      <c r="E31" s="181">
        <f t="shared" si="2"/>
        <v>-941339.09</v>
      </c>
      <c r="G31" s="197" t="e">
        <f>SUMIFS('[2]SAP data'!$V:$V,'[2]SAP data'!$C:$C,$B$26,'[2]SAP data'!$A:$A,A31,'[2]SAP data'!$I:$I,$A$25)-G51</f>
        <v>#VALUE!</v>
      </c>
      <c r="H31" s="198" t="e">
        <f t="shared" si="3"/>
        <v>#VALUE!</v>
      </c>
      <c r="I31" s="198"/>
    </row>
    <row r="32" spans="1:27" x14ac:dyDescent="0.2">
      <c r="A32" s="175" t="s">
        <v>13</v>
      </c>
      <c r="B32" s="175" t="s">
        <v>606</v>
      </c>
      <c r="C32" s="196">
        <f>VLOOKUP($B32,'[2]Hent Data'!$R$27:$Y$656,5,FALSE)</f>
        <v>42000</v>
      </c>
      <c r="D32" s="196">
        <f>VLOOKUP($B32,'[2]Hent Data'!$R$27:$Y$656,8,FALSE)</f>
        <v>58454.73</v>
      </c>
      <c r="E32" s="181">
        <f t="shared" si="2"/>
        <v>-16454.730000000003</v>
      </c>
      <c r="G32" s="197" t="e">
        <f>SUMIFS('[2]SAP data'!$V:$V,'[2]SAP data'!$C:$C,$B$26,'[2]SAP data'!$A:$A,A32,'[2]SAP data'!$I:$I,$A$25)-G52</f>
        <v>#VALUE!</v>
      </c>
      <c r="H32" s="198" t="e">
        <f t="shared" si="3"/>
        <v>#VALUE!</v>
      </c>
      <c r="I32" s="198"/>
    </row>
    <row r="33" spans="1:9" x14ac:dyDescent="0.2">
      <c r="A33" s="175" t="s">
        <v>14</v>
      </c>
      <c r="B33" s="175" t="s">
        <v>607</v>
      </c>
      <c r="C33" s="196">
        <f>VLOOKUP($B33,'[2]Hent Data'!$R$27:$Y$656,5,FALSE)</f>
        <v>174000</v>
      </c>
      <c r="D33" s="196">
        <f>VLOOKUP($B33,'[2]Hent Data'!$R$27:$Y$656,8,FALSE)</f>
        <v>146712.91</v>
      </c>
      <c r="E33" s="181">
        <f t="shared" si="2"/>
        <v>27287.089999999997</v>
      </c>
      <c r="G33" s="197" t="e">
        <f>SUMIFS('[2]SAP data'!$V:$V,'[2]SAP data'!$C:$C,$B$26,'[2]SAP data'!$A:$A,A33,'[2]SAP data'!$I:$I,$A$25)-G53</f>
        <v>#VALUE!</v>
      </c>
      <c r="H33" s="198" t="e">
        <f t="shared" si="3"/>
        <v>#VALUE!</v>
      </c>
      <c r="I33" s="198"/>
    </row>
    <row r="34" spans="1:9" x14ac:dyDescent="0.2">
      <c r="A34" s="175" t="s">
        <v>15</v>
      </c>
      <c r="B34" s="175" t="s">
        <v>608</v>
      </c>
      <c r="C34" s="196">
        <f>VLOOKUP($B34,'[2]Hent Data'!$R$27:$Y$656,5,FALSE)</f>
        <v>234000</v>
      </c>
      <c r="D34" s="196">
        <f>VLOOKUP($B34,'[2]Hent Data'!$R$27:$Y$656,8,FALSE)</f>
        <v>283673.40999999997</v>
      </c>
      <c r="E34" s="181">
        <f t="shared" si="2"/>
        <v>-49673.409999999974</v>
      </c>
      <c r="G34" s="197" t="e">
        <f>SUMIFS('[2]SAP data'!$V:$V,'[2]SAP data'!$C:$C,$B$26,'[2]SAP data'!$A:$A,A34,'[2]SAP data'!$I:$I,$A$25)-G54</f>
        <v>#VALUE!</v>
      </c>
      <c r="H34" s="198" t="e">
        <f t="shared" si="3"/>
        <v>#VALUE!</v>
      </c>
      <c r="I34" s="198"/>
    </row>
    <row r="35" spans="1:9" x14ac:dyDescent="0.2">
      <c r="A35" s="175" t="s">
        <v>16</v>
      </c>
      <c r="B35" s="175" t="s">
        <v>609</v>
      </c>
      <c r="C35" s="196">
        <f>VLOOKUP($B35,'[2]Hent Data'!$R$27:$Y$656,5,FALSE)</f>
        <v>28000</v>
      </c>
      <c r="D35" s="196">
        <f>VLOOKUP($B35,'[2]Hent Data'!$R$27:$Y$656,8,FALSE)</f>
        <v>229615.43</v>
      </c>
      <c r="E35" s="181">
        <f t="shared" si="2"/>
        <v>-201615.43</v>
      </c>
      <c r="G35" s="197" t="e">
        <f>SUMIFS('[2]SAP data'!$V:$V,'[2]SAP data'!$C:$C,$B$26,'[2]SAP data'!$A:$A,A35,'[2]SAP data'!$I:$I,$A$25)-G55</f>
        <v>#VALUE!</v>
      </c>
      <c r="H35" s="198" t="e">
        <f t="shared" si="3"/>
        <v>#VALUE!</v>
      </c>
      <c r="I35" s="198"/>
    </row>
    <row r="36" spans="1:9" x14ac:dyDescent="0.2">
      <c r="A36" s="175" t="s">
        <v>17</v>
      </c>
      <c r="B36" s="175" t="s">
        <v>610</v>
      </c>
      <c r="C36" s="196">
        <f>VLOOKUP($B36,'[2]Hent Data'!$R$27:$Y$656,5,FALSE)</f>
        <v>56000</v>
      </c>
      <c r="D36" s="196">
        <f>VLOOKUP($B36,'[2]Hent Data'!$R$27:$Y$656,8,FALSE)</f>
        <v>225866.97</v>
      </c>
      <c r="E36" s="181">
        <f t="shared" si="2"/>
        <v>-169866.97</v>
      </c>
      <c r="G36" s="197" t="e">
        <f>SUMIFS('[2]SAP data'!$V:$V,'[2]SAP data'!$C:$C,$B$26,'[2]SAP data'!$A:$A,A36,'[2]SAP data'!$I:$I,$A$25)-G56</f>
        <v>#VALUE!</v>
      </c>
      <c r="H36" s="198" t="e">
        <f t="shared" si="3"/>
        <v>#VALUE!</v>
      </c>
      <c r="I36" s="198"/>
    </row>
    <row r="37" spans="1:9" x14ac:dyDescent="0.2">
      <c r="A37" s="175" t="s">
        <v>18</v>
      </c>
      <c r="B37" s="175" t="s">
        <v>611</v>
      </c>
      <c r="C37" s="196">
        <f>VLOOKUP($B37,'[2]Hent Data'!$R$27:$Y$656,5,FALSE)</f>
        <v>196000</v>
      </c>
      <c r="D37" s="196">
        <f>VLOOKUP($B37,'[2]Hent Data'!$R$27:$Y$656,8,FALSE)</f>
        <v>468338.87</v>
      </c>
      <c r="E37" s="181">
        <f t="shared" si="2"/>
        <v>-272338.87</v>
      </c>
      <c r="G37" s="197" t="e">
        <f>SUMIFS('[2]SAP data'!$V:$V,'[2]SAP data'!$C:$C,$B$26,'[2]SAP data'!$A:$A,A37,'[2]SAP data'!$I:$I,$A$25)-G57</f>
        <v>#VALUE!</v>
      </c>
      <c r="H37" s="198" t="e">
        <f t="shared" si="3"/>
        <v>#VALUE!</v>
      </c>
      <c r="I37" s="198"/>
    </row>
    <row r="38" spans="1:9" x14ac:dyDescent="0.2">
      <c r="A38" s="175" t="s">
        <v>19</v>
      </c>
      <c r="B38" s="175" t="s">
        <v>612</v>
      </c>
      <c r="C38" s="196">
        <f>VLOOKUP($B38,'[2]Hent Data'!$R$27:$Y$656,5,FALSE)</f>
        <v>189000</v>
      </c>
      <c r="D38" s="196">
        <f>VLOOKUP($B38,'[2]Hent Data'!$R$27:$Y$656,8,FALSE)</f>
        <v>100306.39</v>
      </c>
      <c r="E38" s="181">
        <f t="shared" si="2"/>
        <v>88693.61</v>
      </c>
      <c r="G38" s="197" t="e">
        <f>SUMIFS('[2]SAP data'!$V:$V,'[2]SAP data'!$C:$C,$B$26,'[2]SAP data'!$A:$A,A38,'[2]SAP data'!$I:$I,$A$25)-G58</f>
        <v>#VALUE!</v>
      </c>
      <c r="H38" s="198" t="e">
        <f t="shared" si="3"/>
        <v>#VALUE!</v>
      </c>
      <c r="I38" s="198"/>
    </row>
    <row r="39" spans="1:9" x14ac:dyDescent="0.2">
      <c r="A39" s="175" t="s">
        <v>20</v>
      </c>
      <c r="B39" s="175" t="s">
        <v>613</v>
      </c>
      <c r="C39" s="196">
        <f>VLOOKUP($B39,'[2]Hent Data'!$R$27:$Y$656,5,FALSE)</f>
        <v>347000</v>
      </c>
      <c r="D39" s="196">
        <f>VLOOKUP($B39,'[2]Hent Data'!$R$27:$Y$656,8,FALSE)</f>
        <v>424790.7</v>
      </c>
      <c r="E39" s="181">
        <f t="shared" si="2"/>
        <v>-77790.700000000012</v>
      </c>
      <c r="G39" s="197" t="e">
        <f>SUMIFS('[2]SAP data'!$V:$V,'[2]SAP data'!$C:$C,$B$26,'[2]SAP data'!$A:$A,A39,'[2]SAP data'!$I:$I,$A$25)-G59</f>
        <v>#VALUE!</v>
      </c>
      <c r="H39" s="198" t="e">
        <f t="shared" si="3"/>
        <v>#VALUE!</v>
      </c>
      <c r="I39" s="198"/>
    </row>
    <row r="40" spans="1:9" x14ac:dyDescent="0.2">
      <c r="A40" s="175" t="s">
        <v>21</v>
      </c>
      <c r="B40" s="175" t="s">
        <v>614</v>
      </c>
      <c r="C40" s="196">
        <f>VLOOKUP($B40,'[2]Hent Data'!$R$27:$Y$656,5,FALSE)</f>
        <v>15000</v>
      </c>
      <c r="D40" s="196">
        <f>VLOOKUP($B40,'[2]Hent Data'!$R$27:$Y$656,8,FALSE)</f>
        <v>275676.62</v>
      </c>
      <c r="E40" s="181">
        <f t="shared" si="2"/>
        <v>-260676.62</v>
      </c>
      <c r="G40" s="197" t="e">
        <f>SUMIFS('[2]SAP data'!$V:$V,'[2]SAP data'!$C:$C,$B$26,'[2]SAP data'!$A:$A,A40,'[2]SAP data'!$I:$I,$A$25)-G60</f>
        <v>#VALUE!</v>
      </c>
      <c r="H40" s="198" t="e">
        <f t="shared" si="3"/>
        <v>#VALUE!</v>
      </c>
      <c r="I40" s="198"/>
    </row>
    <row r="41" spans="1:9" x14ac:dyDescent="0.2">
      <c r="A41" s="175" t="s">
        <v>22</v>
      </c>
      <c r="B41" s="175" t="s">
        <v>615</v>
      </c>
      <c r="C41" s="196">
        <f>VLOOKUP($B41,'[2]Hent Data'!$R$27:$Y$656,5,FALSE)</f>
        <v>0</v>
      </c>
      <c r="D41" s="196">
        <f>VLOOKUP($B41,'[2]Hent Data'!$R$27:$Y$656,8,FALSE)</f>
        <v>3269.33</v>
      </c>
      <c r="E41" s="181">
        <f t="shared" si="2"/>
        <v>-3269.33</v>
      </c>
      <c r="G41" s="197" t="e">
        <f>SUMIFS('[2]SAP data'!$V:$V,'[2]SAP data'!$C:$C,$B$26,'[2]SAP data'!$A:$A,A41,'[2]SAP data'!$I:$I,$A$25)-G61</f>
        <v>#VALUE!</v>
      </c>
      <c r="H41" s="198" t="e">
        <f t="shared" si="3"/>
        <v>#VALUE!</v>
      </c>
      <c r="I41" s="198"/>
    </row>
    <row r="42" spans="1:9" x14ac:dyDescent="0.2">
      <c r="A42" s="175" t="s">
        <v>23</v>
      </c>
      <c r="B42" s="175" t="s">
        <v>616</v>
      </c>
      <c r="C42" s="196">
        <f>VLOOKUP($B42,'[2]Hent Data'!$R$27:$Y$656,5,FALSE)</f>
        <v>210000</v>
      </c>
      <c r="D42" s="196">
        <f>VLOOKUP($B42,'[2]Hent Data'!$R$27:$Y$656,8,FALSE)</f>
        <v>600306.43999999994</v>
      </c>
      <c r="E42" s="181">
        <f t="shared" si="2"/>
        <v>-390306.43999999994</v>
      </c>
      <c r="G42" s="197" t="e">
        <f>SUMIFS('[2]SAP data'!$V:$V,'[2]SAP data'!$C:$C,$B$26,'[2]SAP data'!$A:$A,A42,'[2]SAP data'!$I:$I,$A$25)-G62</f>
        <v>#VALUE!</v>
      </c>
      <c r="H42" s="198" t="e">
        <f t="shared" si="3"/>
        <v>#VALUE!</v>
      </c>
      <c r="I42" s="198"/>
    </row>
    <row r="43" spans="1:9" x14ac:dyDescent="0.2">
      <c r="A43" s="175" t="s">
        <v>24</v>
      </c>
      <c r="B43" s="175" t="s">
        <v>617</v>
      </c>
      <c r="C43" s="196">
        <f>VLOOKUP($B43,'[2]Hent Data'!$R$27:$Y$656,5,FALSE)</f>
        <v>42000</v>
      </c>
      <c r="D43" s="196">
        <f>VLOOKUP($B43,'[2]Hent Data'!$R$27:$Y$656,8,FALSE)</f>
        <v>197487.37</v>
      </c>
      <c r="E43" s="181">
        <f t="shared" si="2"/>
        <v>-155487.37</v>
      </c>
      <c r="G43" s="197" t="e">
        <f>SUMIFS('[2]SAP data'!$V:$V,'[2]SAP data'!$C:$C,$B$26,'[2]SAP data'!$A:$A,A43,'[2]SAP data'!$I:$I,$A$25)-G63</f>
        <v>#VALUE!</v>
      </c>
      <c r="H43" s="198" t="e">
        <f t="shared" si="3"/>
        <v>#VALUE!</v>
      </c>
      <c r="I43" s="198"/>
    </row>
    <row r="44" spans="1:9" x14ac:dyDescent="0.2">
      <c r="A44" s="175" t="s">
        <v>442</v>
      </c>
      <c r="B44" s="175" t="s">
        <v>618</v>
      </c>
      <c r="C44" s="196">
        <f>VLOOKUP($B44,'[2]Hent Data'!$R$27:$Y$656,5,FALSE)</f>
        <v>126000</v>
      </c>
      <c r="D44" s="196">
        <f>VLOOKUP($B44,'[2]Hent Data'!$R$27:$Y$656,8,FALSE)</f>
        <v>59504.58</v>
      </c>
      <c r="E44" s="181">
        <f t="shared" si="2"/>
        <v>66495.42</v>
      </c>
      <c r="G44" s="197" t="e">
        <f>SUMIFS('[2]SAP data'!$V:$V,'[2]SAP data'!$C:$C,$B$26,'[2]SAP data'!$A:$A,A44,'[2]SAP data'!$I:$I,$A$25)-G64</f>
        <v>#VALUE!</v>
      </c>
      <c r="H44" s="198" t="e">
        <f t="shared" si="3"/>
        <v>#VALUE!</v>
      </c>
      <c r="I44" s="198"/>
    </row>
    <row r="45" spans="1:9" x14ac:dyDescent="0.2">
      <c r="B45" s="186" t="s">
        <v>469</v>
      </c>
      <c r="C45" s="200">
        <f>SUM(C26:C44)</f>
        <v>2003000</v>
      </c>
      <c r="D45" s="200">
        <f>SUM(D26:D44)</f>
        <v>5236590.080000001</v>
      </c>
      <c r="E45" s="200">
        <f>SUM(E26:E44)</f>
        <v>-3233590.0800000005</v>
      </c>
      <c r="G45" s="201" t="e">
        <f>SUM(G27:G44)</f>
        <v>#VALUE!</v>
      </c>
      <c r="H45" s="201" t="e">
        <f>SUM(H27:H44)</f>
        <v>#VALUE!</v>
      </c>
      <c r="I45" s="201"/>
    </row>
    <row r="47" spans="1:9" x14ac:dyDescent="0.2">
      <c r="A47" s="175" t="s">
        <v>2</v>
      </c>
      <c r="B47" s="175" t="s">
        <v>619</v>
      </c>
      <c r="C47" s="196">
        <f>VLOOKUP($B47,'[2]Hent Data'!$R$27:$Y$656,5,FALSE)</f>
        <v>-39000</v>
      </c>
      <c r="D47" s="196">
        <f>VLOOKUP($B47,'[2]Hent Data'!$R$27:$Y$656,8,FALSE)</f>
        <v>-17283</v>
      </c>
      <c r="E47" s="181">
        <f t="shared" ref="E47:E64" si="4">+C47-D47</f>
        <v>-21717</v>
      </c>
      <c r="G47" s="197" t="e">
        <f>-SUMIFS('[2]SAP data'!$V:$V,'[2]SAP data'!$C:$C,$B$26,'[2]SAP data'!$A:$A,A47,'[2]SAP data'!$I:$I,$A$26)</f>
        <v>#VALUE!</v>
      </c>
      <c r="H47" s="198" t="e">
        <f>+D47-G47</f>
        <v>#VALUE!</v>
      </c>
      <c r="I47" s="198"/>
    </row>
    <row r="48" spans="1:9" x14ac:dyDescent="0.2">
      <c r="A48" s="175" t="s">
        <v>4</v>
      </c>
      <c r="B48" s="175" t="s">
        <v>620</v>
      </c>
      <c r="C48" s="196">
        <f>VLOOKUP($B48,'[2]Hent Data'!$R$27:$Y$656,5,FALSE)</f>
        <v>0</v>
      </c>
      <c r="D48" s="196">
        <f>VLOOKUP($B48,'[2]Hent Data'!$R$27:$Y$656,8,FALSE)</f>
        <v>-60929</v>
      </c>
      <c r="E48" s="181">
        <f t="shared" si="4"/>
        <v>60929</v>
      </c>
      <c r="G48" s="197" t="e">
        <f>-SUMIFS('[2]SAP data'!$V:$V,'[2]SAP data'!$C:$C,$B$26,'[2]SAP data'!$A:$A,A48,'[2]SAP data'!$I:$I,$A$26)</f>
        <v>#VALUE!</v>
      </c>
      <c r="H48" s="198" t="e">
        <f t="shared" ref="H48:H64" si="5">+D48-G48</f>
        <v>#VALUE!</v>
      </c>
      <c r="I48" s="198"/>
    </row>
    <row r="49" spans="1:9" x14ac:dyDescent="0.2">
      <c r="A49" s="175" t="s">
        <v>32</v>
      </c>
      <c r="B49" s="175" t="s">
        <v>621</v>
      </c>
      <c r="C49" s="196">
        <f>VLOOKUP($B49,'[2]Hent Data'!$R$27:$Y$656,5,FALSE)</f>
        <v>-9000</v>
      </c>
      <c r="D49" s="196">
        <f>VLOOKUP($B49,'[2]Hent Data'!$R$27:$Y$656,8,FALSE)</f>
        <v>-27865</v>
      </c>
      <c r="E49" s="181">
        <f t="shared" si="4"/>
        <v>18865</v>
      </c>
      <c r="G49" s="197" t="e">
        <f>-SUMIFS('[2]SAP data'!$V:$V,'[2]SAP data'!$C:$C,$B$26,'[2]SAP data'!$A:$A,A49,'[2]SAP data'!$I:$I,$A$26)</f>
        <v>#VALUE!</v>
      </c>
      <c r="H49" s="198" t="e">
        <f t="shared" si="5"/>
        <v>#VALUE!</v>
      </c>
      <c r="I49" s="198"/>
    </row>
    <row r="50" spans="1:9" x14ac:dyDescent="0.2">
      <c r="A50" s="175" t="s">
        <v>11</v>
      </c>
      <c r="B50" s="175" t="s">
        <v>622</v>
      </c>
      <c r="C50" s="196">
        <f>VLOOKUP($B50,'[2]Hent Data'!$R$27:$Y$656,5,FALSE)</f>
        <v>-6000</v>
      </c>
      <c r="D50" s="196">
        <f>VLOOKUP($B50,'[2]Hent Data'!$R$27:$Y$656,8,FALSE)</f>
        <v>-37689</v>
      </c>
      <c r="E50" s="181">
        <f t="shared" si="4"/>
        <v>31689</v>
      </c>
      <c r="G50" s="197" t="e">
        <f>-SUMIFS('[2]SAP data'!$V:$V,'[2]SAP data'!$C:$C,$B$26,'[2]SAP data'!$A:$A,A50,'[2]SAP data'!$I:$I,$A$26)</f>
        <v>#VALUE!</v>
      </c>
      <c r="H50" s="198" t="e">
        <f t="shared" si="5"/>
        <v>#VALUE!</v>
      </c>
      <c r="I50" s="198"/>
    </row>
    <row r="51" spans="1:9" x14ac:dyDescent="0.2">
      <c r="A51" s="175" t="s">
        <v>12</v>
      </c>
      <c r="B51" s="175" t="s">
        <v>623</v>
      </c>
      <c r="C51" s="196">
        <f>VLOOKUP($B51,'[2]Hent Data'!$R$27:$Y$656,5,FALSE)</f>
        <v>-17000</v>
      </c>
      <c r="D51" s="196">
        <f>VLOOKUP($B51,'[2]Hent Data'!$R$27:$Y$656,8,FALSE)</f>
        <v>-110522</v>
      </c>
      <c r="E51" s="181">
        <f t="shared" si="4"/>
        <v>93522</v>
      </c>
      <c r="G51" s="197" t="e">
        <f>-SUMIFS('[2]SAP data'!$V:$V,'[2]SAP data'!$C:$C,$B$26,'[2]SAP data'!$A:$A,A51,'[2]SAP data'!$I:$I,$A$26)</f>
        <v>#VALUE!</v>
      </c>
      <c r="H51" s="198" t="e">
        <f t="shared" si="5"/>
        <v>#VALUE!</v>
      </c>
      <c r="I51" s="198"/>
    </row>
    <row r="52" spans="1:9" x14ac:dyDescent="0.2">
      <c r="A52" s="175" t="s">
        <v>13</v>
      </c>
      <c r="B52" s="175" t="s">
        <v>624</v>
      </c>
      <c r="C52" s="196">
        <f>VLOOKUP($B52,'[2]Hent Data'!$R$27:$Y$656,5,FALSE)</f>
        <v>-9000</v>
      </c>
      <c r="D52" s="196">
        <f>VLOOKUP($B52,'[2]Hent Data'!$R$27:$Y$656,8,FALSE)</f>
        <v>-7852</v>
      </c>
      <c r="E52" s="181">
        <f t="shared" si="4"/>
        <v>-1148</v>
      </c>
      <c r="G52" s="197" t="e">
        <f>-SUMIFS('[2]SAP data'!$V:$V,'[2]SAP data'!$C:$C,$B$26,'[2]SAP data'!$A:$A,A52,'[2]SAP data'!$I:$I,$A$26)</f>
        <v>#VALUE!</v>
      </c>
      <c r="H52" s="198" t="e">
        <f t="shared" si="5"/>
        <v>#VALUE!</v>
      </c>
      <c r="I52" s="198"/>
    </row>
    <row r="53" spans="1:9" x14ac:dyDescent="0.2">
      <c r="A53" s="175" t="s">
        <v>14</v>
      </c>
      <c r="B53" s="175" t="s">
        <v>625</v>
      </c>
      <c r="C53" s="196">
        <f>VLOOKUP($B53,'[2]Hent Data'!$R$27:$Y$656,5,FALSE)</f>
        <v>-20000</v>
      </c>
      <c r="D53" s="196">
        <f>VLOOKUP($B53,'[2]Hent Data'!$R$27:$Y$656,8,FALSE)</f>
        <v>-15693</v>
      </c>
      <c r="E53" s="181">
        <f t="shared" si="4"/>
        <v>-4307</v>
      </c>
      <c r="G53" s="197" t="e">
        <f>-SUMIFS('[2]SAP data'!$V:$V,'[2]SAP data'!$C:$C,$B$26,'[2]SAP data'!$A:$A,A53,'[2]SAP data'!$I:$I,$A$26)</f>
        <v>#VALUE!</v>
      </c>
      <c r="H53" s="198" t="e">
        <f t="shared" si="5"/>
        <v>#VALUE!</v>
      </c>
      <c r="I53" s="198"/>
    </row>
    <row r="54" spans="1:9" x14ac:dyDescent="0.2">
      <c r="A54" s="175" t="s">
        <v>15</v>
      </c>
      <c r="B54" s="175" t="s">
        <v>626</v>
      </c>
      <c r="C54" s="196">
        <f>VLOOKUP($B54,'[2]Hent Data'!$R$27:$Y$656,5,FALSE)</f>
        <v>-35000</v>
      </c>
      <c r="D54" s="196">
        <f>VLOOKUP($B54,'[2]Hent Data'!$R$27:$Y$656,8,FALSE)</f>
        <v>-37889</v>
      </c>
      <c r="E54" s="181">
        <f t="shared" si="4"/>
        <v>2889</v>
      </c>
      <c r="G54" s="197" t="e">
        <f>-SUMIFS('[2]SAP data'!$V:$V,'[2]SAP data'!$C:$C,$B$26,'[2]SAP data'!$A:$A,A54,'[2]SAP data'!$I:$I,$A$26)</f>
        <v>#VALUE!</v>
      </c>
      <c r="H54" s="198" t="e">
        <f t="shared" si="5"/>
        <v>#VALUE!</v>
      </c>
      <c r="I54" s="198"/>
    </row>
    <row r="55" spans="1:9" x14ac:dyDescent="0.2">
      <c r="A55" s="175" t="s">
        <v>16</v>
      </c>
      <c r="B55" s="175" t="s">
        <v>627</v>
      </c>
      <c r="C55" s="196">
        <f>VLOOKUP($B55,'[2]Hent Data'!$R$27:$Y$656,5,FALSE)</f>
        <v>-6000</v>
      </c>
      <c r="D55" s="196">
        <f>VLOOKUP($B55,'[2]Hent Data'!$R$27:$Y$656,8,FALSE)</f>
        <v>-40409</v>
      </c>
      <c r="E55" s="181">
        <f t="shared" si="4"/>
        <v>34409</v>
      </c>
      <c r="G55" s="197" t="e">
        <f>-SUMIFS('[2]SAP data'!$V:$V,'[2]SAP data'!$C:$C,$B$26,'[2]SAP data'!$A:$A,A55,'[2]SAP data'!$I:$I,$A$26)</f>
        <v>#VALUE!</v>
      </c>
      <c r="H55" s="198" t="e">
        <f t="shared" si="5"/>
        <v>#VALUE!</v>
      </c>
      <c r="I55" s="198"/>
    </row>
    <row r="56" spans="1:9" x14ac:dyDescent="0.2">
      <c r="A56" s="175" t="s">
        <v>17</v>
      </c>
      <c r="B56" s="175" t="s">
        <v>628</v>
      </c>
      <c r="C56" s="196">
        <f>VLOOKUP($B56,'[2]Hent Data'!$R$27:$Y$656,5,FALSE)</f>
        <v>-11000</v>
      </c>
      <c r="D56" s="196">
        <f>VLOOKUP($B56,'[2]Hent Data'!$R$27:$Y$656,8,FALSE)</f>
        <v>-34462</v>
      </c>
      <c r="E56" s="181">
        <f t="shared" si="4"/>
        <v>23462</v>
      </c>
      <c r="G56" s="197" t="e">
        <f>-SUMIFS('[2]SAP data'!$V:$V,'[2]SAP data'!$C:$C,$B$26,'[2]SAP data'!$A:$A,A56,'[2]SAP data'!$I:$I,$A$26)</f>
        <v>#VALUE!</v>
      </c>
      <c r="H56" s="198" t="e">
        <f t="shared" si="5"/>
        <v>#VALUE!</v>
      </c>
      <c r="I56" s="198"/>
    </row>
    <row r="57" spans="1:9" x14ac:dyDescent="0.2">
      <c r="A57" s="175" t="s">
        <v>18</v>
      </c>
      <c r="B57" s="175" t="s">
        <v>629</v>
      </c>
      <c r="C57" s="196">
        <f>VLOOKUP($B57,'[2]Hent Data'!$R$27:$Y$656,5,FALSE)</f>
        <v>-41000</v>
      </c>
      <c r="D57" s="196">
        <f>VLOOKUP($B57,'[2]Hent Data'!$R$27:$Y$656,8,FALSE)</f>
        <v>-58367</v>
      </c>
      <c r="E57" s="181">
        <f t="shared" si="4"/>
        <v>17367</v>
      </c>
      <c r="G57" s="197" t="e">
        <f>-SUMIFS('[2]SAP data'!$V:$V,'[2]SAP data'!$C:$C,$B$26,'[2]SAP data'!$A:$A,A57,'[2]SAP data'!$I:$I,$A$26)</f>
        <v>#VALUE!</v>
      </c>
      <c r="H57" s="198" t="e">
        <f t="shared" si="5"/>
        <v>#VALUE!</v>
      </c>
      <c r="I57" s="198"/>
    </row>
    <row r="58" spans="1:9" x14ac:dyDescent="0.2">
      <c r="A58" s="175" t="s">
        <v>19</v>
      </c>
      <c r="B58" s="175" t="s">
        <v>630</v>
      </c>
      <c r="C58" s="196">
        <f>VLOOKUP($B58,'[2]Hent Data'!$R$27:$Y$656,5,FALSE)</f>
        <v>-33000</v>
      </c>
      <c r="D58" s="196">
        <f>VLOOKUP($B58,'[2]Hent Data'!$R$27:$Y$656,8,FALSE)</f>
        <v>-14360</v>
      </c>
      <c r="E58" s="181">
        <f t="shared" si="4"/>
        <v>-18640</v>
      </c>
      <c r="G58" s="197" t="e">
        <f>-SUMIFS('[2]SAP data'!$V:$V,'[2]SAP data'!$C:$C,$B$26,'[2]SAP data'!$A:$A,A58,'[2]SAP data'!$I:$I,$A$26)</f>
        <v>#VALUE!</v>
      </c>
      <c r="H58" s="198" t="e">
        <f t="shared" si="5"/>
        <v>#VALUE!</v>
      </c>
      <c r="I58" s="198"/>
    </row>
    <row r="59" spans="1:9" x14ac:dyDescent="0.2">
      <c r="A59" s="175" t="s">
        <v>20</v>
      </c>
      <c r="B59" s="175" t="s">
        <v>631</v>
      </c>
      <c r="C59" s="196">
        <f>VLOOKUP($B59,'[2]Hent Data'!$R$27:$Y$656,5,FALSE)</f>
        <v>-56000</v>
      </c>
      <c r="D59" s="196">
        <f>VLOOKUP($B59,'[2]Hent Data'!$R$27:$Y$656,8,FALSE)</f>
        <v>-48893</v>
      </c>
      <c r="E59" s="181">
        <f t="shared" si="4"/>
        <v>-7107</v>
      </c>
      <c r="G59" s="197" t="e">
        <f>-SUMIFS('[2]SAP data'!$V:$V,'[2]SAP data'!$C:$C,$B$26,'[2]SAP data'!$A:$A,A59,'[2]SAP data'!$I:$I,$A$26)</f>
        <v>#VALUE!</v>
      </c>
      <c r="H59" s="198" t="e">
        <f t="shared" si="5"/>
        <v>#VALUE!</v>
      </c>
      <c r="I59" s="198"/>
    </row>
    <row r="60" spans="1:9" x14ac:dyDescent="0.2">
      <c r="A60" s="175" t="s">
        <v>21</v>
      </c>
      <c r="B60" s="175" t="s">
        <v>632</v>
      </c>
      <c r="C60" s="196">
        <f>VLOOKUP($B60,'[2]Hent Data'!$R$27:$Y$656,5,FALSE)</f>
        <v>-3000</v>
      </c>
      <c r="D60" s="196">
        <f>VLOOKUP($B60,'[2]Hent Data'!$R$27:$Y$656,8,FALSE)</f>
        <v>-42543</v>
      </c>
      <c r="E60" s="181">
        <f t="shared" si="4"/>
        <v>39543</v>
      </c>
      <c r="G60" s="197" t="e">
        <f>-SUMIFS('[2]SAP data'!$V:$V,'[2]SAP data'!$C:$C,$B$26,'[2]SAP data'!$A:$A,A60,'[2]SAP data'!$I:$I,$A$26)</f>
        <v>#VALUE!</v>
      </c>
      <c r="H60" s="198" t="e">
        <f t="shared" si="5"/>
        <v>#VALUE!</v>
      </c>
      <c r="I60" s="198"/>
    </row>
    <row r="61" spans="1:9" x14ac:dyDescent="0.2">
      <c r="A61" s="175" t="s">
        <v>22</v>
      </c>
      <c r="B61" s="175" t="s">
        <v>633</v>
      </c>
      <c r="C61" s="196">
        <f>VLOOKUP($B61,'[2]Hent Data'!$R$27:$Y$656,5,FALSE)</f>
        <v>0</v>
      </c>
      <c r="D61" s="196">
        <f>VLOOKUP($B61,'[2]Hent Data'!$R$27:$Y$656,8,FALSE)</f>
        <v>-492</v>
      </c>
      <c r="E61" s="181">
        <f t="shared" si="4"/>
        <v>492</v>
      </c>
      <c r="G61" s="197" t="e">
        <f>-SUMIFS('[2]SAP data'!$V:$V,'[2]SAP data'!$C:$C,$B$26,'[2]SAP data'!$A:$A,A61,'[2]SAP data'!$I:$I,$A$26)</f>
        <v>#VALUE!</v>
      </c>
      <c r="H61" s="198" t="e">
        <f t="shared" si="5"/>
        <v>#VALUE!</v>
      </c>
      <c r="I61" s="198"/>
    </row>
    <row r="62" spans="1:9" x14ac:dyDescent="0.2">
      <c r="A62" s="175" t="s">
        <v>23</v>
      </c>
      <c r="B62" s="175" t="s">
        <v>634</v>
      </c>
      <c r="C62" s="196">
        <f>VLOOKUP($B62,'[2]Hent Data'!$R$27:$Y$656,5,FALSE)</f>
        <v>-44000</v>
      </c>
      <c r="D62" s="196">
        <f>VLOOKUP($B62,'[2]Hent Data'!$R$27:$Y$656,8,FALSE)</f>
        <v>-103131</v>
      </c>
      <c r="E62" s="181">
        <f t="shared" si="4"/>
        <v>59131</v>
      </c>
      <c r="G62" s="197" t="e">
        <f>-SUMIFS('[2]SAP data'!$V:$V,'[2]SAP data'!$C:$C,$B$26,'[2]SAP data'!$A:$A,A62,'[2]SAP data'!$I:$I,$A$26)</f>
        <v>#VALUE!</v>
      </c>
      <c r="H62" s="198" t="e">
        <f t="shared" si="5"/>
        <v>#VALUE!</v>
      </c>
      <c r="I62" s="198"/>
    </row>
    <row r="63" spans="1:9" x14ac:dyDescent="0.2">
      <c r="A63" s="175" t="s">
        <v>24</v>
      </c>
      <c r="B63" s="175" t="s">
        <v>635</v>
      </c>
      <c r="C63" s="196">
        <f>VLOOKUP($B63,'[2]Hent Data'!$R$27:$Y$656,5,FALSE)</f>
        <v>-9000</v>
      </c>
      <c r="D63" s="196">
        <f>VLOOKUP($B63,'[2]Hent Data'!$R$27:$Y$656,8,FALSE)</f>
        <v>-24682</v>
      </c>
      <c r="E63" s="181">
        <f t="shared" si="4"/>
        <v>15682</v>
      </c>
      <c r="G63" s="197" t="e">
        <f>-SUMIFS('[2]SAP data'!$V:$V,'[2]SAP data'!$C:$C,$B$26,'[2]SAP data'!$A:$A,A63,'[2]SAP data'!$I:$I,$A$26)</f>
        <v>#VALUE!</v>
      </c>
      <c r="H63" s="198" t="e">
        <f t="shared" si="5"/>
        <v>#VALUE!</v>
      </c>
      <c r="I63" s="198"/>
    </row>
    <row r="64" spans="1:9" x14ac:dyDescent="0.2">
      <c r="A64" s="175" t="s">
        <v>442</v>
      </c>
      <c r="B64" s="175" t="s">
        <v>636</v>
      </c>
      <c r="C64" s="196">
        <f>VLOOKUP($B64,'[2]Hent Data'!$R$27:$Y$656,5,FALSE)</f>
        <v>-26000</v>
      </c>
      <c r="D64" s="196">
        <f>VLOOKUP($B64,'[2]Hent Data'!$R$27:$Y$656,8,FALSE)</f>
        <v>-9769</v>
      </c>
      <c r="E64" s="181">
        <f t="shared" si="4"/>
        <v>-16231</v>
      </c>
      <c r="G64" s="197" t="e">
        <f>-SUMIFS('[2]SAP data'!$V:$V,'[2]SAP data'!$C:$C,$B$26,'[2]SAP data'!$A:$A,A64,'[2]SAP data'!$I:$I,$A$26)</f>
        <v>#VALUE!</v>
      </c>
      <c r="H64" s="198" t="e">
        <f t="shared" si="5"/>
        <v>#VALUE!</v>
      </c>
      <c r="I64" s="198"/>
    </row>
    <row r="65" spans="1:9" x14ac:dyDescent="0.2">
      <c r="B65" s="186" t="s">
        <v>490</v>
      </c>
      <c r="C65" s="200">
        <f>SUM(C46:C64)</f>
        <v>-364000</v>
      </c>
      <c r="D65" s="200">
        <f>SUM(D46:D64)</f>
        <v>-692830</v>
      </c>
      <c r="E65" s="200">
        <f>SUM(E46:E64)</f>
        <v>328830</v>
      </c>
    </row>
    <row r="66" spans="1:9" x14ac:dyDescent="0.2">
      <c r="A66" s="175" t="s">
        <v>492</v>
      </c>
    </row>
    <row r="67" spans="1:9" x14ac:dyDescent="0.2">
      <c r="A67" s="175" t="s">
        <v>2</v>
      </c>
      <c r="B67" s="175" t="s">
        <v>637</v>
      </c>
      <c r="C67" s="196">
        <f>VLOOKUP($B67,'[2]Hent Data'!$R$27:$Y$656,5,FALSE)</f>
        <v>45000</v>
      </c>
      <c r="D67" s="196">
        <f>VLOOKUP($B67,'[2]Hent Data'!$R$27:$Y$656,8,FALSE)</f>
        <v>49622.879999999997</v>
      </c>
      <c r="E67" s="181">
        <f t="shared" ref="E67:E84" si="6">+C67-D67</f>
        <v>-4622.8799999999974</v>
      </c>
      <c r="G67" s="197" t="e">
        <f>SUMIFS('[2]SAP data'!$V:$V,'[2]SAP data'!$C:$C,$B$26,'[2]SAP data'!$A:$A,A67,'[2]SAP data'!$I:$I,$A$66)</f>
        <v>#VALUE!</v>
      </c>
      <c r="H67" s="198" t="e">
        <f>+D67-G67</f>
        <v>#VALUE!</v>
      </c>
      <c r="I67" s="198"/>
    </row>
    <row r="68" spans="1:9" x14ac:dyDescent="0.2">
      <c r="A68" s="175" t="s">
        <v>4</v>
      </c>
      <c r="B68" s="175" t="s">
        <v>638</v>
      </c>
      <c r="C68" s="196">
        <f>VLOOKUP($B68,'[2]Hent Data'!$R$27:$Y$656,5,FALSE)</f>
        <v>0</v>
      </c>
      <c r="D68" s="196">
        <f>VLOOKUP($B68,'[2]Hent Data'!$R$27:$Y$656,8,FALSE)</f>
        <v>81911.520000000004</v>
      </c>
      <c r="E68" s="181">
        <f t="shared" si="6"/>
        <v>-81911.520000000004</v>
      </c>
      <c r="G68" s="197" t="e">
        <f>SUMIFS('[2]SAP data'!$V:$V,'[2]SAP data'!$C:$C,$B$26,'[2]SAP data'!$A:$A,A68,'[2]SAP data'!$I:$I,$A$66)</f>
        <v>#VALUE!</v>
      </c>
      <c r="H68" s="198" t="e">
        <f t="shared" ref="H68:H84" si="7">+D68-G68</f>
        <v>#VALUE!</v>
      </c>
      <c r="I68" s="198"/>
    </row>
    <row r="69" spans="1:9" x14ac:dyDescent="0.2">
      <c r="A69" s="175" t="s">
        <v>32</v>
      </c>
      <c r="B69" s="175" t="s">
        <v>639</v>
      </c>
      <c r="C69" s="196">
        <f>VLOOKUP($B69,'[2]Hent Data'!$R$27:$Y$656,5,FALSE)</f>
        <v>10000</v>
      </c>
      <c r="D69" s="196">
        <f>VLOOKUP($B69,'[2]Hent Data'!$R$27:$Y$656,8,FALSE)</f>
        <v>52292.160000000003</v>
      </c>
      <c r="E69" s="181">
        <f t="shared" si="6"/>
        <v>-42292.160000000003</v>
      </c>
      <c r="G69" s="197" t="e">
        <f>SUMIFS('[2]SAP data'!$V:$V,'[2]SAP data'!$C:$C,$B$26,'[2]SAP data'!$A:$A,A69,'[2]SAP data'!$I:$I,$A$66)</f>
        <v>#VALUE!</v>
      </c>
      <c r="H69" s="198" t="e">
        <f t="shared" si="7"/>
        <v>#VALUE!</v>
      </c>
      <c r="I69" s="198"/>
    </row>
    <row r="70" spans="1:9" x14ac:dyDescent="0.2">
      <c r="A70" s="175" t="s">
        <v>11</v>
      </c>
      <c r="B70" s="175" t="s">
        <v>640</v>
      </c>
      <c r="C70" s="196">
        <f>VLOOKUP($B70,'[2]Hent Data'!$R$27:$Y$656,5,FALSE)</f>
        <v>6000</v>
      </c>
      <c r="D70" s="196">
        <f>VLOOKUP($B70,'[2]Hent Data'!$R$27:$Y$656,8,FALSE)</f>
        <v>54350.400000000001</v>
      </c>
      <c r="E70" s="181">
        <f t="shared" si="6"/>
        <v>-48350.400000000001</v>
      </c>
      <c r="G70" s="197" t="e">
        <f>SUMIFS('[2]SAP data'!$V:$V,'[2]SAP data'!$C:$C,$B$26,'[2]SAP data'!$A:$A,A70,'[2]SAP data'!$I:$I,$A$66)</f>
        <v>#VALUE!</v>
      </c>
      <c r="H70" s="198" t="e">
        <f t="shared" si="7"/>
        <v>#VALUE!</v>
      </c>
      <c r="I70" s="198"/>
    </row>
    <row r="71" spans="1:9" x14ac:dyDescent="0.2">
      <c r="A71" s="175" t="s">
        <v>12</v>
      </c>
      <c r="B71" s="175" t="s">
        <v>641</v>
      </c>
      <c r="C71" s="196">
        <f>VLOOKUP($B71,'[2]Hent Data'!$R$27:$Y$656,5,FALSE)</f>
        <v>19000</v>
      </c>
      <c r="D71" s="196">
        <f>VLOOKUP($B71,'[2]Hent Data'!$R$27:$Y$656,8,FALSE)</f>
        <v>219170.4</v>
      </c>
      <c r="E71" s="181">
        <f t="shared" si="6"/>
        <v>-200170.4</v>
      </c>
      <c r="G71" s="197" t="e">
        <f>SUMIFS('[2]SAP data'!$V:$V,'[2]SAP data'!$C:$C,$B$26,'[2]SAP data'!$A:$A,A71,'[2]SAP data'!$I:$I,$A$66)</f>
        <v>#VALUE!</v>
      </c>
      <c r="H71" s="198" t="e">
        <f t="shared" si="7"/>
        <v>#VALUE!</v>
      </c>
      <c r="I71" s="198"/>
    </row>
    <row r="72" spans="1:9" x14ac:dyDescent="0.2">
      <c r="A72" s="175" t="s">
        <v>13</v>
      </c>
      <c r="B72" s="175" t="s">
        <v>642</v>
      </c>
      <c r="C72" s="196">
        <f>VLOOKUP($B72,'[2]Hent Data'!$R$27:$Y$656,5,FALSE)</f>
        <v>10000</v>
      </c>
      <c r="D72" s="196">
        <f>VLOOKUP($B72,'[2]Hent Data'!$R$27:$Y$656,8,FALSE)</f>
        <v>13217.76</v>
      </c>
      <c r="E72" s="181">
        <f t="shared" si="6"/>
        <v>-3217.76</v>
      </c>
      <c r="G72" s="197" t="e">
        <f>SUMIFS('[2]SAP data'!$V:$V,'[2]SAP data'!$C:$C,$B$26,'[2]SAP data'!$A:$A,A72,'[2]SAP data'!$I:$I,$A$66)</f>
        <v>#VALUE!</v>
      </c>
      <c r="H72" s="198" t="e">
        <f t="shared" si="7"/>
        <v>#VALUE!</v>
      </c>
      <c r="I72" s="198"/>
    </row>
    <row r="73" spans="1:9" x14ac:dyDescent="0.2">
      <c r="A73" s="175" t="s">
        <v>14</v>
      </c>
      <c r="B73" s="175" t="s">
        <v>643</v>
      </c>
      <c r="C73" s="196">
        <f>VLOOKUP($B73,'[2]Hent Data'!$R$27:$Y$656,5,FALSE)</f>
        <v>26000</v>
      </c>
      <c r="D73" s="196">
        <f>VLOOKUP($B73,'[2]Hent Data'!$R$27:$Y$656,8,FALSE)</f>
        <v>26435.52</v>
      </c>
      <c r="E73" s="181">
        <f t="shared" si="6"/>
        <v>-435.52000000000044</v>
      </c>
      <c r="G73" s="197" t="e">
        <f>SUMIFS('[2]SAP data'!$V:$V,'[2]SAP data'!$C:$C,$B$26,'[2]SAP data'!$A:$A,A73,'[2]SAP data'!$I:$I,$A$66)</f>
        <v>#VALUE!</v>
      </c>
      <c r="H73" s="198" t="e">
        <f t="shared" si="7"/>
        <v>#VALUE!</v>
      </c>
      <c r="I73" s="198"/>
    </row>
    <row r="74" spans="1:9" x14ac:dyDescent="0.2">
      <c r="A74" s="175" t="s">
        <v>15</v>
      </c>
      <c r="B74" s="175" t="s">
        <v>644</v>
      </c>
      <c r="C74" s="196">
        <f>VLOOKUP($B74,'[2]Hent Data'!$R$27:$Y$656,5,FALSE)</f>
        <v>48000</v>
      </c>
      <c r="D74" s="196">
        <f>VLOOKUP($B74,'[2]Hent Data'!$R$27:$Y$656,8,FALSE)</f>
        <v>50652</v>
      </c>
      <c r="E74" s="181">
        <f t="shared" si="6"/>
        <v>-2652</v>
      </c>
      <c r="G74" s="197" t="e">
        <f>SUMIFS('[2]SAP data'!$V:$V,'[2]SAP data'!$C:$C,$B$26,'[2]SAP data'!$A:$A,A74,'[2]SAP data'!$I:$I,$A$66)</f>
        <v>#VALUE!</v>
      </c>
      <c r="H74" s="198" t="e">
        <f t="shared" si="7"/>
        <v>#VALUE!</v>
      </c>
      <c r="I74" s="198"/>
    </row>
    <row r="75" spans="1:9" x14ac:dyDescent="0.2">
      <c r="A75" s="175" t="s">
        <v>16</v>
      </c>
      <c r="B75" s="175" t="s">
        <v>645</v>
      </c>
      <c r="C75" s="196">
        <f>VLOOKUP($B75,'[2]Hent Data'!$R$27:$Y$656,5,FALSE)</f>
        <v>6000</v>
      </c>
      <c r="D75" s="196">
        <f>VLOOKUP($B75,'[2]Hent Data'!$R$27:$Y$656,8,FALSE)</f>
        <v>55411.68</v>
      </c>
      <c r="E75" s="181">
        <f t="shared" si="6"/>
        <v>-49411.68</v>
      </c>
      <c r="G75" s="197" t="e">
        <f>SUMIFS('[2]SAP data'!$V:$V,'[2]SAP data'!$C:$C,$B$26,'[2]SAP data'!$A:$A,A75,'[2]SAP data'!$I:$I,$A$66)</f>
        <v>#VALUE!</v>
      </c>
      <c r="H75" s="198" t="e">
        <f t="shared" si="7"/>
        <v>#VALUE!</v>
      </c>
      <c r="I75" s="198"/>
    </row>
    <row r="76" spans="1:9" x14ac:dyDescent="0.2">
      <c r="A76" s="175" t="s">
        <v>17</v>
      </c>
      <c r="B76" s="175" t="s">
        <v>646</v>
      </c>
      <c r="C76" s="196">
        <f>VLOOKUP($B76,'[2]Hent Data'!$R$27:$Y$656,5,FALSE)</f>
        <v>13000</v>
      </c>
      <c r="D76" s="196">
        <f>VLOOKUP($B76,'[2]Hent Data'!$R$27:$Y$656,8,FALSE)</f>
        <v>54479.040000000001</v>
      </c>
      <c r="E76" s="181">
        <f t="shared" si="6"/>
        <v>-41479.040000000001</v>
      </c>
      <c r="G76" s="197" t="e">
        <f>SUMIFS('[2]SAP data'!$V:$V,'[2]SAP data'!$C:$C,$B$26,'[2]SAP data'!$A:$A,A76,'[2]SAP data'!$I:$I,$A$66)</f>
        <v>#VALUE!</v>
      </c>
      <c r="H76" s="198" t="e">
        <f t="shared" si="7"/>
        <v>#VALUE!</v>
      </c>
      <c r="I76" s="198"/>
    </row>
    <row r="77" spans="1:9" x14ac:dyDescent="0.2">
      <c r="A77" s="175" t="s">
        <v>18</v>
      </c>
      <c r="B77" s="175" t="s">
        <v>647</v>
      </c>
      <c r="C77" s="196">
        <f>VLOOKUP($B77,'[2]Hent Data'!$R$27:$Y$656,5,FALSE)</f>
        <v>45000</v>
      </c>
      <c r="D77" s="196">
        <f>VLOOKUP($B77,'[2]Hent Data'!$R$27:$Y$656,8,FALSE)</f>
        <v>71266.559999999998</v>
      </c>
      <c r="E77" s="181">
        <f t="shared" si="6"/>
        <v>-26266.559999999998</v>
      </c>
      <c r="G77" s="197" t="e">
        <f>SUMIFS('[2]SAP data'!$V:$V,'[2]SAP data'!$C:$C,$B$26,'[2]SAP data'!$A:$A,A77,'[2]SAP data'!$I:$I,$A$66)</f>
        <v>#VALUE!</v>
      </c>
      <c r="H77" s="198" t="e">
        <f t="shared" si="7"/>
        <v>#VALUE!</v>
      </c>
      <c r="I77" s="198"/>
    </row>
    <row r="78" spans="1:9" x14ac:dyDescent="0.2">
      <c r="A78" s="175" t="s">
        <v>19</v>
      </c>
      <c r="B78" s="175" t="s">
        <v>648</v>
      </c>
      <c r="C78" s="196">
        <f>VLOOKUP($B78,'[2]Hent Data'!$R$27:$Y$656,5,FALSE)</f>
        <v>35000</v>
      </c>
      <c r="D78" s="196">
        <f>VLOOKUP($B78,'[2]Hent Data'!$R$27:$Y$656,8,FALSE)</f>
        <v>24184.32</v>
      </c>
      <c r="E78" s="181">
        <f t="shared" si="6"/>
        <v>10815.68</v>
      </c>
      <c r="G78" s="197" t="e">
        <f>SUMIFS('[2]SAP data'!$V:$V,'[2]SAP data'!$C:$C,$B$26,'[2]SAP data'!$A:$A,A78,'[2]SAP data'!$I:$I,$A$66)</f>
        <v>#VALUE!</v>
      </c>
      <c r="H78" s="198" t="e">
        <f t="shared" si="7"/>
        <v>#VALUE!</v>
      </c>
      <c r="I78" s="198"/>
    </row>
    <row r="79" spans="1:9" x14ac:dyDescent="0.2">
      <c r="A79" s="175" t="s">
        <v>20</v>
      </c>
      <c r="B79" s="175" t="s">
        <v>649</v>
      </c>
      <c r="C79" s="196">
        <f>VLOOKUP($B79,'[2]Hent Data'!$R$27:$Y$656,5,FALSE)</f>
        <v>77000</v>
      </c>
      <c r="D79" s="196">
        <f>VLOOKUP($B79,'[2]Hent Data'!$R$27:$Y$656,8,FALSE)</f>
        <v>101947.2</v>
      </c>
      <c r="E79" s="181">
        <f t="shared" si="6"/>
        <v>-24947.199999999997</v>
      </c>
      <c r="G79" s="197" t="e">
        <f>SUMIFS('[2]SAP data'!$V:$V,'[2]SAP data'!$C:$C,$B$26,'[2]SAP data'!$A:$A,A79,'[2]SAP data'!$I:$I,$A$66)</f>
        <v>#VALUE!</v>
      </c>
      <c r="H79" s="198" t="e">
        <f t="shared" si="7"/>
        <v>#VALUE!</v>
      </c>
      <c r="I79" s="198"/>
    </row>
    <row r="80" spans="1:9" x14ac:dyDescent="0.2">
      <c r="A80" s="175" t="s">
        <v>21</v>
      </c>
      <c r="B80" s="175" t="s">
        <v>650</v>
      </c>
      <c r="C80" s="196">
        <f>VLOOKUP($B80,'[2]Hent Data'!$R$27:$Y$656,5,FALSE)</f>
        <v>3000</v>
      </c>
      <c r="D80" s="196">
        <f>VLOOKUP($B80,'[2]Hent Data'!$R$27:$Y$656,8,FALSE)</f>
        <v>41936.639999999999</v>
      </c>
      <c r="E80" s="181">
        <f t="shared" si="6"/>
        <v>-38936.639999999999</v>
      </c>
      <c r="G80" s="197" t="e">
        <f>SUMIFS('[2]SAP data'!$V:$V,'[2]SAP data'!$C:$C,$B$26,'[2]SAP data'!$A:$A,A80,'[2]SAP data'!$I:$I,$A$66)</f>
        <v>#VALUE!</v>
      </c>
      <c r="H80" s="198" t="e">
        <f t="shared" si="7"/>
        <v>#VALUE!</v>
      </c>
      <c r="I80" s="198"/>
    </row>
    <row r="81" spans="1:9" x14ac:dyDescent="0.2">
      <c r="A81" s="175" t="s">
        <v>22</v>
      </c>
      <c r="B81" s="175" t="s">
        <v>651</v>
      </c>
      <c r="C81" s="196">
        <f>VLOOKUP($B81,'[2]Hent Data'!$R$27:$Y$656,5,FALSE)</f>
        <v>0</v>
      </c>
      <c r="D81" s="196">
        <f>VLOOKUP($B81,'[2]Hent Data'!$R$27:$Y$656,8,FALSE)</f>
        <v>418.08</v>
      </c>
      <c r="E81" s="181">
        <f t="shared" si="6"/>
        <v>-418.08</v>
      </c>
      <c r="G81" s="197" t="e">
        <f>SUMIFS('[2]SAP data'!$V:$V,'[2]SAP data'!$C:$C,$B$26,'[2]SAP data'!$A:$A,A81,'[2]SAP data'!$I:$I,$A$66)</f>
        <v>#VALUE!</v>
      </c>
      <c r="H81" s="198" t="e">
        <f t="shared" si="7"/>
        <v>#VALUE!</v>
      </c>
      <c r="I81" s="198"/>
    </row>
    <row r="82" spans="1:9" x14ac:dyDescent="0.2">
      <c r="A82" s="175" t="s">
        <v>23</v>
      </c>
      <c r="B82" s="175" t="s">
        <v>652</v>
      </c>
      <c r="C82" s="196">
        <f>VLOOKUP($B82,'[2]Hent Data'!$R$27:$Y$656,5,FALSE)</f>
        <v>48000</v>
      </c>
      <c r="D82" s="196">
        <f>VLOOKUP($B82,'[2]Hent Data'!$R$27:$Y$656,8,FALSE)</f>
        <v>111080.64</v>
      </c>
      <c r="E82" s="181">
        <f t="shared" si="6"/>
        <v>-63080.639999999999</v>
      </c>
      <c r="G82" s="197" t="e">
        <f>SUMIFS('[2]SAP data'!$V:$V,'[2]SAP data'!$C:$C,$B$26,'[2]SAP data'!$A:$A,A82,'[2]SAP data'!$I:$I,$A$66)</f>
        <v>#VALUE!</v>
      </c>
      <c r="H82" s="198" t="e">
        <f t="shared" si="7"/>
        <v>#VALUE!</v>
      </c>
      <c r="I82" s="198"/>
    </row>
    <row r="83" spans="1:9" x14ac:dyDescent="0.2">
      <c r="A83" s="175" t="s">
        <v>24</v>
      </c>
      <c r="B83" s="175" t="s">
        <v>653</v>
      </c>
      <c r="C83" s="196">
        <f>VLOOKUP($B83,'[2]Hent Data'!$R$27:$Y$656,5,FALSE)</f>
        <v>10000</v>
      </c>
      <c r="D83" s="196">
        <f>VLOOKUP($B83,'[2]Hent Data'!$R$27:$Y$656,8,FALSE)</f>
        <v>44059.199999999997</v>
      </c>
      <c r="E83" s="181">
        <f t="shared" si="6"/>
        <v>-34059.199999999997</v>
      </c>
      <c r="G83" s="197" t="e">
        <f>SUMIFS('[2]SAP data'!$V:$V,'[2]SAP data'!$C:$C,$B$26,'[2]SAP data'!$A:$A,A83,'[2]SAP data'!$I:$I,$A$66)</f>
        <v>#VALUE!</v>
      </c>
      <c r="H83" s="198" t="e">
        <f t="shared" si="7"/>
        <v>#VALUE!</v>
      </c>
      <c r="I83" s="198"/>
    </row>
    <row r="84" spans="1:9" x14ac:dyDescent="0.2">
      <c r="A84" s="175" t="s">
        <v>442</v>
      </c>
      <c r="B84" s="175" t="s">
        <v>654</v>
      </c>
      <c r="C84" s="196">
        <f>VLOOKUP($B84,'[2]Hent Data'!$R$27:$Y$656,5,FALSE)</f>
        <v>29000</v>
      </c>
      <c r="D84" s="196">
        <f>VLOOKUP($B84,'[2]Hent Data'!$R$27:$Y$656,8,FALSE)</f>
        <v>16015.68</v>
      </c>
      <c r="E84" s="181">
        <f t="shared" si="6"/>
        <v>12984.32</v>
      </c>
      <c r="G84" s="197" t="e">
        <f>SUMIFS('[2]SAP data'!$V:$V,'[2]SAP data'!$C:$C,$B$26,'[2]SAP data'!$A:$A,A84,'[2]SAP data'!$I:$I,$A$66)</f>
        <v>#VALUE!</v>
      </c>
      <c r="H84" s="198" t="e">
        <f t="shared" si="7"/>
        <v>#VALUE!</v>
      </c>
      <c r="I84" s="198"/>
    </row>
    <row r="85" spans="1:9" x14ac:dyDescent="0.2">
      <c r="B85" s="186" t="s">
        <v>512</v>
      </c>
      <c r="C85" s="200">
        <f>SUM(C66:C84)</f>
        <v>430000</v>
      </c>
      <c r="D85" s="200">
        <f>SUM(D66:D84)</f>
        <v>1068451.68</v>
      </c>
      <c r="E85" s="200">
        <f>SUM(E66:E84)</f>
        <v>-638451.67999999993</v>
      </c>
    </row>
    <row r="87" spans="1:9" x14ac:dyDescent="0.2">
      <c r="B87" s="175" t="s">
        <v>655</v>
      </c>
      <c r="C87" s="196">
        <f>VLOOKUP($B87,'[2]Hent Data'!$R$27:$Y$656,5,FALSE)</f>
        <v>-151000</v>
      </c>
      <c r="D87" s="196">
        <f>VLOOKUP($B87,'[2]Hent Data'!$R$27:$Y$656,8,FALSE)</f>
        <v>-135132.29999999999</v>
      </c>
      <c r="E87" s="181">
        <f t="shared" ref="E87:E104" si="8">+C87-D87</f>
        <v>-15867.700000000012</v>
      </c>
    </row>
    <row r="88" spans="1:9" x14ac:dyDescent="0.2">
      <c r="B88" s="175" t="s">
        <v>656</v>
      </c>
      <c r="C88" s="196">
        <f>VLOOKUP($B88,'[2]Hent Data'!$R$27:$Y$656,5,FALSE)</f>
        <v>0</v>
      </c>
      <c r="D88" s="196">
        <f>VLOOKUP($B88,'[2]Hent Data'!$R$27:$Y$656,8,FALSE)</f>
        <v>-333072.01</v>
      </c>
      <c r="E88" s="181">
        <f t="shared" si="8"/>
        <v>333072.01</v>
      </c>
    </row>
    <row r="89" spans="1:9" x14ac:dyDescent="0.2">
      <c r="B89" s="175" t="s">
        <v>657</v>
      </c>
      <c r="C89" s="196">
        <f>VLOOKUP($B89,'[2]Hent Data'!$R$27:$Y$656,5,FALSE)</f>
        <v>-33000</v>
      </c>
      <c r="D89" s="196">
        <f>VLOOKUP($B89,'[2]Hent Data'!$R$27:$Y$656,8,FALSE)</f>
        <v>-187700.86</v>
      </c>
      <c r="E89" s="181">
        <f t="shared" si="8"/>
        <v>154700.85999999999</v>
      </c>
    </row>
    <row r="90" spans="1:9" x14ac:dyDescent="0.2">
      <c r="B90" s="175" t="s">
        <v>658</v>
      </c>
      <c r="C90" s="196">
        <f>VLOOKUP($B90,'[2]Hent Data'!$R$27:$Y$656,5,FALSE)</f>
        <v>-22000</v>
      </c>
      <c r="D90" s="196">
        <f>VLOOKUP($B90,'[2]Hent Data'!$R$27:$Y$656,8,FALSE)</f>
        <v>-216410.07</v>
      </c>
      <c r="E90" s="181">
        <f t="shared" si="8"/>
        <v>194410.07</v>
      </c>
    </row>
    <row r="91" spans="1:9" x14ac:dyDescent="0.2">
      <c r="B91" s="175" t="s">
        <v>659</v>
      </c>
      <c r="C91" s="196">
        <f>VLOOKUP($B91,'[2]Hent Data'!$R$27:$Y$656,5,FALSE)</f>
        <v>-67000</v>
      </c>
      <c r="D91" s="196">
        <f>VLOOKUP($B91,'[2]Hent Data'!$R$27:$Y$656,8,FALSE)</f>
        <v>-778965.09</v>
      </c>
      <c r="E91" s="181">
        <f t="shared" si="8"/>
        <v>711965.09</v>
      </c>
    </row>
    <row r="92" spans="1:9" x14ac:dyDescent="0.2">
      <c r="B92" s="175" t="s">
        <v>660</v>
      </c>
      <c r="C92" s="196">
        <f>VLOOKUP($B92,'[2]Hent Data'!$R$27:$Y$656,5,FALSE)</f>
        <v>-33000</v>
      </c>
      <c r="D92" s="196">
        <f>VLOOKUP($B92,'[2]Hent Data'!$R$27:$Y$656,8,FALSE)</f>
        <v>-44520.73</v>
      </c>
      <c r="E92" s="181">
        <f t="shared" si="8"/>
        <v>11520.730000000003</v>
      </c>
    </row>
    <row r="93" spans="1:9" x14ac:dyDescent="0.2">
      <c r="B93" s="175" t="s">
        <v>661</v>
      </c>
      <c r="C93" s="196">
        <f>VLOOKUP($B93,'[2]Hent Data'!$R$27:$Y$656,5,FALSE)</f>
        <v>-154000</v>
      </c>
      <c r="D93" s="196">
        <f>VLOOKUP($B93,'[2]Hent Data'!$R$27:$Y$656,8,FALSE)</f>
        <v>-117505.91</v>
      </c>
      <c r="E93" s="181">
        <f t="shared" si="8"/>
        <v>-36494.089999999997</v>
      </c>
    </row>
    <row r="94" spans="1:9" x14ac:dyDescent="0.2">
      <c r="B94" s="175" t="s">
        <v>662</v>
      </c>
      <c r="C94" s="196">
        <f>VLOOKUP($B94,'[2]Hent Data'!$R$27:$Y$656,5,FALSE)</f>
        <v>-199000</v>
      </c>
      <c r="D94" s="196">
        <f>VLOOKUP($B94,'[2]Hent Data'!$R$27:$Y$656,8,FALSE)</f>
        <v>-231082.41</v>
      </c>
      <c r="E94" s="181">
        <f t="shared" si="8"/>
        <v>32082.410000000003</v>
      </c>
    </row>
    <row r="95" spans="1:9" x14ac:dyDescent="0.2">
      <c r="B95" s="175" t="s">
        <v>663</v>
      </c>
      <c r="C95" s="196">
        <f>VLOOKUP($B95,'[2]Hent Data'!$R$27:$Y$656,5,FALSE)</f>
        <v>-22000</v>
      </c>
      <c r="D95" s="196">
        <f>VLOOKUP($B95,'[2]Hent Data'!$R$27:$Y$656,8,FALSE)</f>
        <v>-178640.43</v>
      </c>
      <c r="E95" s="181">
        <f t="shared" si="8"/>
        <v>156640.43</v>
      </c>
    </row>
    <row r="96" spans="1:9" x14ac:dyDescent="0.2">
      <c r="B96" s="175" t="s">
        <v>664</v>
      </c>
      <c r="C96" s="196">
        <f>VLOOKUP($B96,'[2]Hent Data'!$R$27:$Y$656,5,FALSE)</f>
        <v>-45000</v>
      </c>
      <c r="D96" s="196">
        <f>VLOOKUP($B96,'[2]Hent Data'!$R$27:$Y$656,8,FALSE)</f>
        <v>-162474.97</v>
      </c>
      <c r="E96" s="181">
        <f t="shared" si="8"/>
        <v>117474.97</v>
      </c>
    </row>
    <row r="97" spans="2:5" x14ac:dyDescent="0.2">
      <c r="B97" s="175" t="s">
        <v>665</v>
      </c>
      <c r="C97" s="196">
        <f>VLOOKUP($B97,'[2]Hent Data'!$R$27:$Y$656,5,FALSE)</f>
        <v>-155000</v>
      </c>
      <c r="D97" s="196">
        <f>VLOOKUP($B97,'[2]Hent Data'!$R$27:$Y$656,8,FALSE)</f>
        <v>-389163.87</v>
      </c>
      <c r="E97" s="181">
        <f t="shared" si="8"/>
        <v>234163.87</v>
      </c>
    </row>
    <row r="98" spans="2:5" x14ac:dyDescent="0.2">
      <c r="B98" s="175" t="s">
        <v>666</v>
      </c>
      <c r="C98" s="196">
        <f>VLOOKUP($B98,'[2]Hent Data'!$R$27:$Y$656,5,FALSE)</f>
        <v>-156000</v>
      </c>
      <c r="D98" s="196">
        <f>VLOOKUP($B98,'[2]Hent Data'!$R$27:$Y$656,8,FALSE)</f>
        <v>-76950.39</v>
      </c>
      <c r="E98" s="181">
        <f t="shared" si="8"/>
        <v>-79049.61</v>
      </c>
    </row>
    <row r="99" spans="2:5" x14ac:dyDescent="0.2">
      <c r="B99" s="175" t="s">
        <v>667</v>
      </c>
      <c r="C99" s="196">
        <f>VLOOKUP($B99,'[2]Hent Data'!$R$27:$Y$656,5,FALSE)</f>
        <v>-291000</v>
      </c>
      <c r="D99" s="196">
        <f>VLOOKUP($B99,'[2]Hent Data'!$R$27:$Y$656,8,FALSE)</f>
        <v>-322649.7</v>
      </c>
      <c r="E99" s="181">
        <f t="shared" si="8"/>
        <v>31649.700000000012</v>
      </c>
    </row>
    <row r="100" spans="2:5" x14ac:dyDescent="0.2">
      <c r="B100" s="175" t="s">
        <v>668</v>
      </c>
      <c r="C100" s="196">
        <f>VLOOKUP($B100,'[2]Hent Data'!$R$27:$Y$656,5,FALSE)</f>
        <v>-12000</v>
      </c>
      <c r="D100" s="196">
        <f>VLOOKUP($B100,'[2]Hent Data'!$R$27:$Y$656,8,FALSE)</f>
        <v>-217723.62</v>
      </c>
      <c r="E100" s="181">
        <f t="shared" si="8"/>
        <v>205723.62</v>
      </c>
    </row>
    <row r="101" spans="2:5" x14ac:dyDescent="0.2">
      <c r="B101" s="175" t="s">
        <v>669</v>
      </c>
      <c r="C101" s="196">
        <f>VLOOKUP($B101,'[2]Hent Data'!$R$27:$Y$656,5,FALSE)</f>
        <v>0</v>
      </c>
      <c r="D101" s="196">
        <f>VLOOKUP($B101,'[2]Hent Data'!$R$27:$Y$656,8,FALSE)</f>
        <v>-2743.33</v>
      </c>
      <c r="E101" s="181">
        <f t="shared" si="8"/>
        <v>2743.33</v>
      </c>
    </row>
    <row r="102" spans="2:5" x14ac:dyDescent="0.2">
      <c r="B102" s="175" t="s">
        <v>670</v>
      </c>
      <c r="C102" s="196">
        <f>VLOOKUP($B102,'[2]Hent Data'!$R$27:$Y$656,5,FALSE)</f>
        <v>-166000</v>
      </c>
      <c r="D102" s="196">
        <f>VLOOKUP($B102,'[2]Hent Data'!$R$27:$Y$656,8,FALSE)</f>
        <v>-469377.44</v>
      </c>
      <c r="E102" s="181">
        <f t="shared" si="8"/>
        <v>303377.44</v>
      </c>
    </row>
    <row r="103" spans="2:5" x14ac:dyDescent="0.2">
      <c r="B103" s="175" t="s">
        <v>671</v>
      </c>
      <c r="C103" s="196">
        <f>VLOOKUP($B103,'[2]Hent Data'!$R$27:$Y$656,5,FALSE)</f>
        <v>-33000</v>
      </c>
      <c r="D103" s="196">
        <f>VLOOKUP($B103,'[2]Hent Data'!$R$27:$Y$656,8,FALSE)</f>
        <v>-153963.37</v>
      </c>
      <c r="E103" s="181">
        <f t="shared" si="8"/>
        <v>120963.37</v>
      </c>
    </row>
    <row r="104" spans="2:5" x14ac:dyDescent="0.2">
      <c r="B104" s="175" t="s">
        <v>672</v>
      </c>
      <c r="C104" s="196">
        <f>VLOOKUP($B104,'[2]Hent Data'!$R$27:$Y$656,5,FALSE)</f>
        <v>-100000</v>
      </c>
      <c r="D104" s="196">
        <f>VLOOKUP($B104,'[2]Hent Data'!$R$27:$Y$656,8,FALSE)</f>
        <v>-45103.58</v>
      </c>
      <c r="E104" s="181">
        <f t="shared" si="8"/>
        <v>-54896.42</v>
      </c>
    </row>
    <row r="105" spans="2:5" x14ac:dyDescent="0.2">
      <c r="B105" s="186" t="s">
        <v>532</v>
      </c>
      <c r="C105" s="187">
        <f>SUM(C86:C104)</f>
        <v>-1639000</v>
      </c>
      <c r="D105" s="187">
        <f>SUM(D86:D104)</f>
        <v>-4063180.080000001</v>
      </c>
      <c r="E105" s="187">
        <f>SUM(E86:E104)</f>
        <v>2424180.08</v>
      </c>
    </row>
    <row r="107" spans="2:5" x14ac:dyDescent="0.2">
      <c r="B107" s="175" t="s">
        <v>673</v>
      </c>
      <c r="C107" s="196">
        <f>VLOOKUP($B107,'[2]Hent Data'!$R$27:$Y$656,5,FALSE)</f>
        <v>-45000</v>
      </c>
      <c r="D107" s="196">
        <f>VLOOKUP($B107,'[2]Hent Data'!$R$27:$Y$656,8,FALSE)</f>
        <v>-49622.879999999997</v>
      </c>
      <c r="E107" s="181">
        <f t="shared" ref="E107:E124" si="9">+C107-D107</f>
        <v>4622.8799999999974</v>
      </c>
    </row>
    <row r="108" spans="2:5" x14ac:dyDescent="0.2">
      <c r="B108" s="175" t="s">
        <v>674</v>
      </c>
      <c r="C108" s="196">
        <f>VLOOKUP($B108,'[2]Hent Data'!$R$27:$Y$656,5,FALSE)</f>
        <v>0</v>
      </c>
      <c r="D108" s="196">
        <f>VLOOKUP($B108,'[2]Hent Data'!$R$27:$Y$656,8,FALSE)</f>
        <v>-81911.520000000004</v>
      </c>
      <c r="E108" s="181">
        <f t="shared" si="9"/>
        <v>81911.520000000004</v>
      </c>
    </row>
    <row r="109" spans="2:5" x14ac:dyDescent="0.2">
      <c r="B109" s="175" t="s">
        <v>675</v>
      </c>
      <c r="C109" s="196">
        <f>VLOOKUP($B109,'[2]Hent Data'!$R$27:$Y$656,5,FALSE)</f>
        <v>-10000</v>
      </c>
      <c r="D109" s="196">
        <f>VLOOKUP($B109,'[2]Hent Data'!$R$27:$Y$656,8,FALSE)</f>
        <v>-52292.160000000003</v>
      </c>
      <c r="E109" s="181">
        <f t="shared" si="9"/>
        <v>42292.160000000003</v>
      </c>
    </row>
    <row r="110" spans="2:5" x14ac:dyDescent="0.2">
      <c r="B110" s="175" t="s">
        <v>676</v>
      </c>
      <c r="C110" s="196">
        <f>VLOOKUP($B110,'[2]Hent Data'!$R$27:$Y$656,5,FALSE)</f>
        <v>-6000</v>
      </c>
      <c r="D110" s="196">
        <f>VLOOKUP($B110,'[2]Hent Data'!$R$27:$Y$656,8,FALSE)</f>
        <v>-54350.400000000001</v>
      </c>
      <c r="E110" s="181">
        <f t="shared" si="9"/>
        <v>48350.400000000001</v>
      </c>
    </row>
    <row r="111" spans="2:5" x14ac:dyDescent="0.2">
      <c r="B111" s="175" t="s">
        <v>677</v>
      </c>
      <c r="C111" s="196">
        <f>VLOOKUP($B111,'[2]Hent Data'!$R$27:$Y$656,5,FALSE)</f>
        <v>-19000</v>
      </c>
      <c r="D111" s="196">
        <f>VLOOKUP($B111,'[2]Hent Data'!$R$27:$Y$656,8,FALSE)</f>
        <v>-219170.4</v>
      </c>
      <c r="E111" s="181">
        <f t="shared" si="9"/>
        <v>200170.4</v>
      </c>
    </row>
    <row r="112" spans="2:5" x14ac:dyDescent="0.2">
      <c r="B112" s="175" t="s">
        <v>678</v>
      </c>
      <c r="C112" s="196">
        <f>VLOOKUP($B112,'[2]Hent Data'!$R$27:$Y$656,5,FALSE)</f>
        <v>-10000</v>
      </c>
      <c r="D112" s="196">
        <f>VLOOKUP($B112,'[2]Hent Data'!$R$27:$Y$656,8,FALSE)</f>
        <v>-13217.76</v>
      </c>
      <c r="E112" s="181">
        <f t="shared" si="9"/>
        <v>3217.76</v>
      </c>
    </row>
    <row r="113" spans="2:5" x14ac:dyDescent="0.2">
      <c r="B113" s="175" t="s">
        <v>679</v>
      </c>
      <c r="C113" s="196">
        <f>VLOOKUP($B113,'[2]Hent Data'!$R$27:$Y$656,5,FALSE)</f>
        <v>-26000</v>
      </c>
      <c r="D113" s="196">
        <f>VLOOKUP($B113,'[2]Hent Data'!$R$27:$Y$656,8,FALSE)</f>
        <v>-26435.52</v>
      </c>
      <c r="E113" s="181">
        <f t="shared" si="9"/>
        <v>435.52000000000044</v>
      </c>
    </row>
    <row r="114" spans="2:5" x14ac:dyDescent="0.2">
      <c r="B114" s="175" t="s">
        <v>680</v>
      </c>
      <c r="C114" s="196">
        <f>VLOOKUP($B114,'[2]Hent Data'!$R$27:$Y$656,5,FALSE)</f>
        <v>-48000</v>
      </c>
      <c r="D114" s="196">
        <f>VLOOKUP($B114,'[2]Hent Data'!$R$27:$Y$656,8,FALSE)</f>
        <v>-50652</v>
      </c>
      <c r="E114" s="181">
        <f t="shared" si="9"/>
        <v>2652</v>
      </c>
    </row>
    <row r="115" spans="2:5" x14ac:dyDescent="0.2">
      <c r="B115" s="175" t="s">
        <v>681</v>
      </c>
      <c r="C115" s="196">
        <f>VLOOKUP($B115,'[2]Hent Data'!$R$27:$Y$656,5,FALSE)</f>
        <v>-6000</v>
      </c>
      <c r="D115" s="196">
        <f>VLOOKUP($B115,'[2]Hent Data'!$R$27:$Y$656,8,FALSE)</f>
        <v>-55411.68</v>
      </c>
      <c r="E115" s="181">
        <f t="shared" si="9"/>
        <v>49411.68</v>
      </c>
    </row>
    <row r="116" spans="2:5" x14ac:dyDescent="0.2">
      <c r="B116" s="175" t="s">
        <v>682</v>
      </c>
      <c r="C116" s="196">
        <f>VLOOKUP($B116,'[2]Hent Data'!$R$27:$Y$656,5,FALSE)</f>
        <v>-13000</v>
      </c>
      <c r="D116" s="196">
        <f>VLOOKUP($B116,'[2]Hent Data'!$R$27:$Y$656,8,FALSE)</f>
        <v>-54479.040000000001</v>
      </c>
      <c r="E116" s="181">
        <f t="shared" si="9"/>
        <v>41479.040000000001</v>
      </c>
    </row>
    <row r="117" spans="2:5" x14ac:dyDescent="0.2">
      <c r="B117" s="175" t="s">
        <v>683</v>
      </c>
      <c r="C117" s="196">
        <f>VLOOKUP($B117,'[2]Hent Data'!$R$27:$Y$656,5,FALSE)</f>
        <v>-45000</v>
      </c>
      <c r="D117" s="196">
        <f>VLOOKUP($B117,'[2]Hent Data'!$R$27:$Y$656,8,FALSE)</f>
        <v>-71266.559999999998</v>
      </c>
      <c r="E117" s="181">
        <f t="shared" si="9"/>
        <v>26266.559999999998</v>
      </c>
    </row>
    <row r="118" spans="2:5" x14ac:dyDescent="0.2">
      <c r="B118" s="175" t="s">
        <v>684</v>
      </c>
      <c r="C118" s="196">
        <f>VLOOKUP($B118,'[2]Hent Data'!$R$27:$Y$656,5,FALSE)</f>
        <v>-35000</v>
      </c>
      <c r="D118" s="196">
        <f>VLOOKUP($B118,'[2]Hent Data'!$R$27:$Y$656,8,FALSE)</f>
        <v>-24184.32</v>
      </c>
      <c r="E118" s="181">
        <f t="shared" si="9"/>
        <v>-10815.68</v>
      </c>
    </row>
    <row r="119" spans="2:5" x14ac:dyDescent="0.2">
      <c r="B119" s="175" t="s">
        <v>685</v>
      </c>
      <c r="C119" s="196">
        <f>VLOOKUP($B119,'[2]Hent Data'!$R$27:$Y$656,5,FALSE)</f>
        <v>-77000</v>
      </c>
      <c r="D119" s="196">
        <f>VLOOKUP($B119,'[2]Hent Data'!$R$27:$Y$656,8,FALSE)</f>
        <v>-101947.2</v>
      </c>
      <c r="E119" s="181">
        <f t="shared" si="9"/>
        <v>24947.199999999997</v>
      </c>
    </row>
    <row r="120" spans="2:5" x14ac:dyDescent="0.2">
      <c r="B120" s="175" t="s">
        <v>686</v>
      </c>
      <c r="C120" s="196">
        <f>VLOOKUP($B120,'[2]Hent Data'!$R$27:$Y$656,5,FALSE)</f>
        <v>-3000</v>
      </c>
      <c r="D120" s="196">
        <f>VLOOKUP($B120,'[2]Hent Data'!$R$27:$Y$656,8,FALSE)</f>
        <v>-41936.639999999999</v>
      </c>
      <c r="E120" s="181">
        <f t="shared" si="9"/>
        <v>38936.639999999999</v>
      </c>
    </row>
    <row r="121" spans="2:5" x14ac:dyDescent="0.2">
      <c r="B121" s="175" t="s">
        <v>687</v>
      </c>
      <c r="C121" s="196">
        <f>VLOOKUP($B121,'[2]Hent Data'!$R$27:$Y$656,5,FALSE)</f>
        <v>0</v>
      </c>
      <c r="D121" s="196">
        <f>VLOOKUP($B121,'[2]Hent Data'!$R$27:$Y$656,8,FALSE)</f>
        <v>-418.08</v>
      </c>
      <c r="E121" s="181">
        <f t="shared" si="9"/>
        <v>418.08</v>
      </c>
    </row>
    <row r="122" spans="2:5" x14ac:dyDescent="0.2">
      <c r="B122" s="175" t="s">
        <v>688</v>
      </c>
      <c r="C122" s="196">
        <f>VLOOKUP($B122,'[2]Hent Data'!$R$27:$Y$656,5,FALSE)</f>
        <v>-48000</v>
      </c>
      <c r="D122" s="196">
        <f>VLOOKUP($B122,'[2]Hent Data'!$R$27:$Y$656,8,FALSE)</f>
        <v>-111080.64</v>
      </c>
      <c r="E122" s="181">
        <f t="shared" si="9"/>
        <v>63080.639999999999</v>
      </c>
    </row>
    <row r="123" spans="2:5" x14ac:dyDescent="0.2">
      <c r="B123" s="175" t="s">
        <v>689</v>
      </c>
      <c r="C123" s="196">
        <f>VLOOKUP($B123,'[2]Hent Data'!$R$27:$Y$656,5,FALSE)</f>
        <v>-10000</v>
      </c>
      <c r="D123" s="196">
        <f>VLOOKUP($B123,'[2]Hent Data'!$R$27:$Y$656,8,FALSE)</f>
        <v>-44059.199999999997</v>
      </c>
      <c r="E123" s="181">
        <f t="shared" si="9"/>
        <v>34059.199999999997</v>
      </c>
    </row>
    <row r="124" spans="2:5" x14ac:dyDescent="0.2">
      <c r="B124" s="175" t="s">
        <v>690</v>
      </c>
      <c r="C124" s="196">
        <f>VLOOKUP($B124,'[2]Hent Data'!$R$27:$Y$656,5,FALSE)</f>
        <v>-29000</v>
      </c>
      <c r="D124" s="196">
        <f>VLOOKUP($B124,'[2]Hent Data'!$R$27:$Y$656,8,FALSE)</f>
        <v>-16015.68</v>
      </c>
      <c r="E124" s="181">
        <f t="shared" si="9"/>
        <v>-12984.32</v>
      </c>
    </row>
    <row r="125" spans="2:5" x14ac:dyDescent="0.2">
      <c r="B125" s="186" t="s">
        <v>552</v>
      </c>
      <c r="C125" s="187">
        <f>SUM(C106:C124)</f>
        <v>-430000</v>
      </c>
      <c r="D125" s="187">
        <f>SUM(D106:D124)</f>
        <v>-1068451.68</v>
      </c>
      <c r="E125" s="187">
        <f>SUM(E106:E124)</f>
        <v>638451.67999999993</v>
      </c>
    </row>
    <row r="128" spans="2:5" x14ac:dyDescent="0.2">
      <c r="B128" s="175" t="s">
        <v>691</v>
      </c>
      <c r="C128" s="196">
        <f>VLOOKUP($B128,'[2]Hent Data'!$R$27:$Y$656,5,FALSE)</f>
        <v>2003000</v>
      </c>
      <c r="D128" s="196">
        <f>VLOOKUP($B128,'[2]Hent Data'!$R$27:$Y$656,8,FALSE)</f>
        <v>5236590.08</v>
      </c>
      <c r="E128" s="181">
        <f>+C128-D128</f>
        <v>-3233590.08</v>
      </c>
    </row>
    <row r="129" spans="2:5" x14ac:dyDescent="0.2">
      <c r="B129" s="175" t="s">
        <v>692</v>
      </c>
      <c r="C129" s="196">
        <f>VLOOKUP($B129,'[2]Hent Data'!$R$27:$Y$656,5,FALSE)</f>
        <v>-364000</v>
      </c>
      <c r="D129" s="196">
        <f>VLOOKUP($B129,'[2]Hent Data'!$R$27:$Y$656,8,FALSE)</f>
        <v>-692830</v>
      </c>
      <c r="E129" s="181">
        <f>+C129-D129</f>
        <v>328830</v>
      </c>
    </row>
    <row r="130" spans="2:5" x14ac:dyDescent="0.2">
      <c r="B130" s="175" t="s">
        <v>693</v>
      </c>
      <c r="C130" s="196">
        <f>VLOOKUP($B130,'[2]Hent Data'!$R$27:$Y$656,5,FALSE)</f>
        <v>430000</v>
      </c>
      <c r="D130" s="196">
        <f>VLOOKUP($B130,'[2]Hent Data'!$R$27:$Y$656,8,FALSE)</f>
        <v>1068451.68</v>
      </c>
      <c r="E130" s="181">
        <f>+C130-D130</f>
        <v>-638451.67999999993</v>
      </c>
    </row>
    <row r="131" spans="2:5" x14ac:dyDescent="0.2">
      <c r="B131" s="175" t="s">
        <v>694</v>
      </c>
      <c r="C131" s="196">
        <f>VLOOKUP($B131,'[2]Hent Data'!$R$27:$Y$656,5,FALSE)</f>
        <v>-1639000</v>
      </c>
      <c r="D131" s="196">
        <f>VLOOKUP($B131,'[2]Hent Data'!$R$27:$Y$656,8,FALSE)</f>
        <v>-4063180.08</v>
      </c>
      <c r="E131" s="181">
        <f>+C131-D131</f>
        <v>2424180.08</v>
      </c>
    </row>
    <row r="132" spans="2:5" x14ac:dyDescent="0.2">
      <c r="B132" s="175" t="s">
        <v>695</v>
      </c>
      <c r="C132" s="196">
        <f>VLOOKUP($B132,'[2]Hent Data'!$R$27:$Y$656,5,FALSE)</f>
        <v>-430000</v>
      </c>
      <c r="D132" s="196">
        <f>VLOOKUP($B132,'[2]Hent Data'!$R$27:$Y$656,8,FALSE)</f>
        <v>-1068451.68</v>
      </c>
      <c r="E132" s="181">
        <f>+C132-D132</f>
        <v>638451.67999999993</v>
      </c>
    </row>
    <row r="133" spans="2:5" x14ac:dyDescent="0.2">
      <c r="B133" s="186" t="s">
        <v>64</v>
      </c>
      <c r="C133" s="200">
        <f>SUM(C128:C132)</f>
        <v>0</v>
      </c>
      <c r="D133" s="200">
        <f>SUM(D128:D132)</f>
        <v>480579.99999999977</v>
      </c>
      <c r="E133" s="200">
        <f>SUM(E128:E132)</f>
        <v>-480579.99999999977</v>
      </c>
    </row>
    <row r="134" spans="2:5" x14ac:dyDescent="0.2">
      <c r="B134" s="175" t="s">
        <v>558</v>
      </c>
      <c r="C134" s="196">
        <f>+C45+C65+C85+C105+C125</f>
        <v>0</v>
      </c>
      <c r="D134" s="196">
        <f>+D45+D65+D85+D105+D125</f>
        <v>480579.99999999977</v>
      </c>
      <c r="E134" s="196">
        <f>+E45+E65+E85+E105+E125</f>
        <v>-480580.0000000007</v>
      </c>
    </row>
    <row r="135" spans="2:5" x14ac:dyDescent="0.2">
      <c r="B135" s="186" t="s">
        <v>559</v>
      </c>
      <c r="C135" s="200">
        <f>+C133-C134</f>
        <v>0</v>
      </c>
      <c r="D135" s="200">
        <f>+D133-D134</f>
        <v>0</v>
      </c>
      <c r="E135" s="200">
        <f>+E133-E134</f>
        <v>9.3132257461547852E-10</v>
      </c>
    </row>
    <row r="138" spans="2:5" x14ac:dyDescent="0.2">
      <c r="B138" s="178" t="s">
        <v>696</v>
      </c>
      <c r="C138" s="178" t="s">
        <v>295</v>
      </c>
    </row>
    <row r="139" spans="2:5" x14ac:dyDescent="0.2">
      <c r="B139" s="175" t="s">
        <v>697</v>
      </c>
      <c r="C139" s="197">
        <f>VLOOKUP(B139,'[2]Hent Data'!$R:$Y,8,FALSE)</f>
        <v>0</v>
      </c>
    </row>
    <row r="140" spans="2:5" x14ac:dyDescent="0.2">
      <c r="B140" s="175" t="s">
        <v>698</v>
      </c>
      <c r="C140" s="197">
        <f>VLOOKUP(B140,'[2]Hent Data'!$R:$Y,8,FALSE)</f>
        <v>0</v>
      </c>
    </row>
    <row r="141" spans="2:5" x14ac:dyDescent="0.2">
      <c r="B141" s="175" t="s">
        <v>699</v>
      </c>
      <c r="C141" s="197">
        <f>VLOOKUP(B141,'[2]Hent Data'!$R:$Y,8,FALSE)</f>
        <v>0</v>
      </c>
    </row>
    <row r="142" spans="2:5" x14ac:dyDescent="0.2">
      <c r="B142" s="175" t="s">
        <v>700</v>
      </c>
      <c r="C142" s="197">
        <f>VLOOKUP(B142,'[2]Hent Data'!$R:$Y,8,FALSE)</f>
        <v>0</v>
      </c>
    </row>
    <row r="143" spans="2:5" x14ac:dyDescent="0.2">
      <c r="B143" s="175" t="s">
        <v>701</v>
      </c>
      <c r="C143" s="197">
        <f>VLOOKUP(B143,'[2]Hent Data'!$R:$Y,8,FALSE)</f>
        <v>0</v>
      </c>
    </row>
    <row r="144" spans="2:5" x14ac:dyDescent="0.2">
      <c r="B144" s="175" t="s">
        <v>702</v>
      </c>
      <c r="C144" s="197">
        <f>VLOOKUP(B144,'[2]Hent Data'!$R:$Y,8,FALSE)</f>
        <v>0</v>
      </c>
    </row>
    <row r="145" spans="2:3" x14ac:dyDescent="0.2">
      <c r="B145" s="175" t="s">
        <v>703</v>
      </c>
      <c r="C145" s="197">
        <f>VLOOKUP(B145,'[2]Hent Data'!$R:$Y,8,FALSE)</f>
        <v>0</v>
      </c>
    </row>
    <row r="146" spans="2:3" x14ac:dyDescent="0.2">
      <c r="B146" s="175" t="s">
        <v>704</v>
      </c>
      <c r="C146" s="197">
        <f>VLOOKUP(B146,'[2]Hent Data'!$R:$Y,8,FALSE)</f>
        <v>0</v>
      </c>
    </row>
    <row r="147" spans="2:3" x14ac:dyDescent="0.2">
      <c r="B147" s="175" t="s">
        <v>705</v>
      </c>
      <c r="C147" s="197">
        <f>VLOOKUP(B147,'[2]Hent Data'!$R:$Y,8,FALSE)</f>
        <v>0</v>
      </c>
    </row>
    <row r="148" spans="2:3" x14ac:dyDescent="0.2">
      <c r="B148" s="175" t="s">
        <v>706</v>
      </c>
      <c r="C148" s="197">
        <f>VLOOKUP(B148,'[2]Hent Data'!$R:$Y,8,FALSE)</f>
        <v>0</v>
      </c>
    </row>
    <row r="149" spans="2:3" x14ac:dyDescent="0.2">
      <c r="B149" s="175" t="s">
        <v>707</v>
      </c>
      <c r="C149" s="197">
        <f>VLOOKUP(B149,'[2]Hent Data'!$R:$Y,8,FALSE)</f>
        <v>0</v>
      </c>
    </row>
    <row r="150" spans="2:3" x14ac:dyDescent="0.2">
      <c r="B150" s="175" t="s">
        <v>708</v>
      </c>
      <c r="C150" s="197">
        <f>VLOOKUP(B150,'[2]Hent Data'!$R:$Y,8,FALSE)</f>
        <v>0</v>
      </c>
    </row>
    <row r="151" spans="2:3" x14ac:dyDescent="0.2">
      <c r="B151" s="175" t="s">
        <v>709</v>
      </c>
      <c r="C151" s="197">
        <f>VLOOKUP(B151,'[2]Hent Data'!$R:$Y,8,FALSE)</f>
        <v>0</v>
      </c>
    </row>
    <row r="152" spans="2:3" x14ac:dyDescent="0.2">
      <c r="B152" s="175" t="s">
        <v>710</v>
      </c>
      <c r="C152" s="197">
        <f>VLOOKUP(B152,'[2]Hent Data'!$R:$Y,8,FALSE)</f>
        <v>0</v>
      </c>
    </row>
    <row r="153" spans="2:3" x14ac:dyDescent="0.2">
      <c r="B153" s="175" t="s">
        <v>711</v>
      </c>
      <c r="C153" s="197">
        <f>VLOOKUP(B153,'[2]Hent Data'!$R:$Y,8,FALSE)</f>
        <v>0</v>
      </c>
    </row>
    <row r="154" spans="2:3" x14ac:dyDescent="0.2">
      <c r="B154" s="175" t="s">
        <v>712</v>
      </c>
      <c r="C154" s="197">
        <f>VLOOKUP(B154,'[2]Hent Data'!$R:$Y,8,FALSE)</f>
        <v>0</v>
      </c>
    </row>
    <row r="155" spans="2:3" x14ac:dyDescent="0.2">
      <c r="B155" s="175" t="s">
        <v>713</v>
      </c>
      <c r="C155" s="197">
        <f>VLOOKUP(B155,'[2]Hent Data'!$R:$Y,8,FALSE)</f>
        <v>0</v>
      </c>
    </row>
    <row r="156" spans="2:3" x14ac:dyDescent="0.2">
      <c r="B156" s="175" t="s">
        <v>714</v>
      </c>
      <c r="C156" s="197">
        <f>VLOOKUP(B156,'[2]Hent Data'!$R:$Y,8,FALSE)</f>
        <v>0</v>
      </c>
    </row>
    <row r="157" spans="2:3" x14ac:dyDescent="0.2">
      <c r="B157" s="186"/>
      <c r="C157" s="188">
        <f>SUM(C139:C156)</f>
        <v>0</v>
      </c>
    </row>
    <row r="159" spans="2:3" x14ac:dyDescent="0.2">
      <c r="B159" s="178" t="s">
        <v>715</v>
      </c>
      <c r="C159" s="178" t="s">
        <v>295</v>
      </c>
    </row>
    <row r="160" spans="2:3" x14ac:dyDescent="0.2">
      <c r="B160" s="175" t="s">
        <v>716</v>
      </c>
      <c r="C160" s="197">
        <f>VLOOKUP(B160,'[2]Hent Data'!$R:$Y,8,FALSE)</f>
        <v>-25386</v>
      </c>
    </row>
    <row r="161" spans="2:3" x14ac:dyDescent="0.2">
      <c r="B161" s="175" t="s">
        <v>717</v>
      </c>
      <c r="C161" s="197">
        <f>VLOOKUP(B161,'[2]Hent Data'!$R:$Y,8,FALSE)</f>
        <v>-49058</v>
      </c>
    </row>
    <row r="162" spans="2:3" x14ac:dyDescent="0.2">
      <c r="B162" s="175" t="s">
        <v>718</v>
      </c>
      <c r="C162" s="197">
        <f>VLOOKUP(B162,'[2]Hent Data'!$R:$Y,8,FALSE)</f>
        <v>-23346</v>
      </c>
    </row>
    <row r="163" spans="2:3" x14ac:dyDescent="0.2">
      <c r="B163" s="175" t="s">
        <v>719</v>
      </c>
      <c r="C163" s="197">
        <f>VLOOKUP(B163,'[2]Hent Data'!$R:$Y,8,FALSE)</f>
        <v>-23376</v>
      </c>
    </row>
    <row r="164" spans="2:3" x14ac:dyDescent="0.2">
      <c r="B164" s="175" t="s">
        <v>720</v>
      </c>
      <c r="C164" s="197">
        <f>VLOOKUP(B164,'[2]Hent Data'!$R:$Y,8,FALSE)</f>
        <v>-135852</v>
      </c>
    </row>
    <row r="165" spans="2:3" x14ac:dyDescent="0.2">
      <c r="B165" s="175" t="s">
        <v>721</v>
      </c>
      <c r="C165" s="197">
        <f>VLOOKUP(B165,'[2]Hent Data'!$R:$Y,8,FALSE)</f>
        <v>-6082</v>
      </c>
    </row>
    <row r="166" spans="2:3" x14ac:dyDescent="0.2">
      <c r="B166" s="175" t="s">
        <v>722</v>
      </c>
      <c r="C166" s="197">
        <f>VLOOKUP(B166,'[2]Hent Data'!$R:$Y,8,FALSE)</f>
        <v>-13514</v>
      </c>
    </row>
    <row r="167" spans="2:3" x14ac:dyDescent="0.2">
      <c r="B167" s="175" t="s">
        <v>723</v>
      </c>
      <c r="C167" s="197">
        <f>VLOOKUP(B167,'[2]Hent Data'!$R:$Y,8,FALSE)</f>
        <v>-14702</v>
      </c>
    </row>
    <row r="168" spans="2:3" x14ac:dyDescent="0.2">
      <c r="B168" s="175" t="s">
        <v>724</v>
      </c>
      <c r="C168" s="197">
        <f>VLOOKUP(B168,'[2]Hent Data'!$R:$Y,8,FALSE)</f>
        <v>-10566</v>
      </c>
    </row>
    <row r="169" spans="2:3" x14ac:dyDescent="0.2">
      <c r="B169" s="175" t="s">
        <v>725</v>
      </c>
      <c r="C169" s="197">
        <f>VLOOKUP(B169,'[2]Hent Data'!$R:$Y,8,FALSE)</f>
        <v>-28930</v>
      </c>
    </row>
    <row r="170" spans="2:3" x14ac:dyDescent="0.2">
      <c r="B170" s="175" t="s">
        <v>726</v>
      </c>
      <c r="C170" s="197">
        <f>VLOOKUP(B170,'[2]Hent Data'!$R:$Y,8,FALSE)</f>
        <v>-20808</v>
      </c>
    </row>
    <row r="171" spans="2:3" x14ac:dyDescent="0.2">
      <c r="B171" s="175" t="s">
        <v>727</v>
      </c>
      <c r="C171" s="197">
        <f>VLOOKUP(B171,'[2]Hent Data'!$R:$Y,8,FALSE)</f>
        <v>-8996</v>
      </c>
    </row>
    <row r="172" spans="2:3" x14ac:dyDescent="0.2">
      <c r="B172" s="175" t="s">
        <v>728</v>
      </c>
      <c r="C172" s="197">
        <f>VLOOKUP(B172,'[2]Hent Data'!$R:$Y,8,FALSE)</f>
        <v>-53248</v>
      </c>
    </row>
    <row r="173" spans="2:3" x14ac:dyDescent="0.2">
      <c r="B173" s="175" t="s">
        <v>729</v>
      </c>
      <c r="C173" s="197">
        <f>VLOOKUP(B173,'[2]Hent Data'!$R:$Y,8,FALSE)</f>
        <v>-15410</v>
      </c>
    </row>
    <row r="174" spans="2:3" x14ac:dyDescent="0.2">
      <c r="B174" s="175" t="s">
        <v>730</v>
      </c>
      <c r="C174" s="197">
        <f>VLOOKUP(B174,'[2]Hent Data'!$R:$Y,8,FALSE)</f>
        <v>-34</v>
      </c>
    </row>
    <row r="175" spans="2:3" x14ac:dyDescent="0.2">
      <c r="B175" s="175" t="s">
        <v>731</v>
      </c>
      <c r="C175" s="197">
        <f>VLOOKUP(B175,'[2]Hent Data'!$R:$Y,8,FALSE)</f>
        <v>-27798</v>
      </c>
    </row>
    <row r="176" spans="2:3" x14ac:dyDescent="0.2">
      <c r="B176" s="175" t="s">
        <v>732</v>
      </c>
      <c r="C176" s="197">
        <f>VLOOKUP(B176,'[2]Hent Data'!$R:$Y,8,FALSE)</f>
        <v>-18842</v>
      </c>
    </row>
    <row r="177" spans="2:3" x14ac:dyDescent="0.2">
      <c r="B177" s="175" t="s">
        <v>733</v>
      </c>
      <c r="C177" s="197">
        <f>VLOOKUP(B177,'[2]Hent Data'!$R:$Y,8,FALSE)</f>
        <v>-4632</v>
      </c>
    </row>
    <row r="178" spans="2:3" x14ac:dyDescent="0.2">
      <c r="B178" s="186"/>
      <c r="C178" s="188">
        <f>SUM(C160:C177)</f>
        <v>-480580</v>
      </c>
    </row>
  </sheetData>
  <mergeCells count="4">
    <mergeCell ref="B2:H2"/>
    <mergeCell ref="K2:N2"/>
    <mergeCell ref="P2:V2"/>
    <mergeCell ref="X2:AA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65513-F92F-421E-9F88-563DF05B54CA}">
  <sheetPr codeName="Ark6"/>
  <dimension ref="A1:AA188"/>
  <sheetViews>
    <sheetView workbookViewId="0">
      <selection activeCell="J4" sqref="J4:J23"/>
    </sheetView>
  </sheetViews>
  <sheetFormatPr defaultRowHeight="12.75" x14ac:dyDescent="0.2"/>
  <cols>
    <col min="1" max="1" width="9.140625" style="175"/>
    <col min="2" max="2" width="38.28515625" style="175" customWidth="1"/>
    <col min="3" max="4" width="15" style="175" customWidth="1"/>
    <col min="5" max="5" width="19.85546875" style="175" customWidth="1"/>
    <col min="6" max="6" width="14.28515625" style="175" customWidth="1"/>
    <col min="7" max="7" width="16.140625" style="175" customWidth="1"/>
    <col min="8" max="8" width="18.5703125" style="175" bestFit="1" customWidth="1"/>
    <col min="9" max="9" width="27.42578125" style="175" bestFit="1" customWidth="1"/>
    <col min="10" max="10" width="15.42578125" style="175" bestFit="1" customWidth="1"/>
    <col min="11" max="11" width="33.140625" style="175" bestFit="1" customWidth="1"/>
    <col min="12" max="12" width="15.7109375" style="175" customWidth="1"/>
    <col min="13" max="13" width="18.42578125" style="175" bestFit="1" customWidth="1"/>
    <col min="14" max="14" width="12.85546875" style="175" bestFit="1" customWidth="1"/>
    <col min="15" max="15" width="9.140625" style="175"/>
    <col min="16" max="16" width="33.140625" style="175" bestFit="1" customWidth="1"/>
    <col min="17" max="17" width="12.28515625" style="175" bestFit="1" customWidth="1"/>
    <col min="18" max="18" width="11.42578125" style="175" bestFit="1" customWidth="1"/>
    <col min="19" max="19" width="11" style="175" bestFit="1" customWidth="1"/>
    <col min="20" max="20" width="12.85546875" style="175" bestFit="1" customWidth="1"/>
    <col min="21" max="21" width="10" style="175" bestFit="1" customWidth="1"/>
    <col min="22" max="22" width="12.85546875" style="175" bestFit="1" customWidth="1"/>
    <col min="23" max="23" width="9.140625" style="175"/>
    <col min="24" max="24" width="33.140625" style="175" bestFit="1" customWidth="1"/>
    <col min="25" max="25" width="12.28515625" style="175" bestFit="1" customWidth="1"/>
    <col min="26" max="26" width="10.5703125" style="175" bestFit="1" customWidth="1"/>
    <col min="27" max="27" width="12.85546875" style="175" bestFit="1" customWidth="1"/>
    <col min="28" max="16384" width="9.140625" style="175"/>
  </cols>
  <sheetData>
    <row r="1" spans="2:27" ht="13.5" thickBot="1" x14ac:dyDescent="0.25"/>
    <row r="2" spans="2:27" x14ac:dyDescent="0.2">
      <c r="B2" s="220" t="s">
        <v>436</v>
      </c>
      <c r="C2" s="220"/>
      <c r="D2" s="220"/>
      <c r="E2" s="220"/>
      <c r="F2" s="220"/>
      <c r="G2" s="220"/>
      <c r="H2" s="220"/>
      <c r="K2" s="220" t="s">
        <v>437</v>
      </c>
      <c r="L2" s="220"/>
      <c r="M2" s="220"/>
      <c r="N2" s="220"/>
      <c r="P2" s="221" t="s">
        <v>436</v>
      </c>
      <c r="Q2" s="222"/>
      <c r="R2" s="222"/>
      <c r="S2" s="222"/>
      <c r="T2" s="222"/>
      <c r="U2" s="222"/>
      <c r="V2" s="222"/>
      <c r="W2" s="177"/>
      <c r="X2" s="222" t="s">
        <v>437</v>
      </c>
      <c r="Y2" s="222"/>
      <c r="Z2" s="222"/>
      <c r="AA2" s="223"/>
    </row>
    <row r="3" spans="2:27" x14ac:dyDescent="0.2">
      <c r="B3" s="178" t="s">
        <v>0</v>
      </c>
      <c r="C3" s="178" t="s">
        <v>363</v>
      </c>
      <c r="D3" s="178" t="s">
        <v>362</v>
      </c>
      <c r="E3" s="178" t="s">
        <v>361</v>
      </c>
      <c r="F3" s="178" t="s">
        <v>438</v>
      </c>
      <c r="G3" s="178" t="s">
        <v>439</v>
      </c>
      <c r="H3" s="178" t="s">
        <v>440</v>
      </c>
      <c r="K3" s="178" t="s">
        <v>0</v>
      </c>
      <c r="L3" s="178" t="s">
        <v>363</v>
      </c>
      <c r="M3" s="178" t="s">
        <v>441</v>
      </c>
      <c r="N3" s="178" t="s">
        <v>440</v>
      </c>
      <c r="P3" s="179" t="s">
        <v>0</v>
      </c>
      <c r="Q3" s="178" t="s">
        <v>363</v>
      </c>
      <c r="R3" s="178" t="s">
        <v>362</v>
      </c>
      <c r="S3" s="178" t="s">
        <v>361</v>
      </c>
      <c r="T3" s="178" t="s">
        <v>438</v>
      </c>
      <c r="U3" s="178" t="s">
        <v>439</v>
      </c>
      <c r="V3" s="178" t="s">
        <v>440</v>
      </c>
      <c r="X3" s="178" t="s">
        <v>0</v>
      </c>
      <c r="Y3" s="178" t="s">
        <v>363</v>
      </c>
      <c r="Z3" s="178" t="s">
        <v>441</v>
      </c>
      <c r="AA3" s="180" t="s">
        <v>440</v>
      </c>
    </row>
    <row r="4" spans="2:27" x14ac:dyDescent="0.2">
      <c r="B4" s="175" t="s">
        <v>2</v>
      </c>
      <c r="C4" s="181">
        <v>-694339.47</v>
      </c>
      <c r="D4" s="181">
        <v>1273208.99</v>
      </c>
      <c r="E4" s="181">
        <v>-581044</v>
      </c>
      <c r="F4" s="182">
        <v>2150.48</v>
      </c>
      <c r="G4" s="182">
        <v>24</v>
      </c>
      <c r="H4" s="182">
        <v>1.8644641386345029E-11</v>
      </c>
      <c r="I4" s="198">
        <f>+D4+F4</f>
        <v>1275359.47</v>
      </c>
      <c r="J4" s="198">
        <f>+E4+G4</f>
        <v>-581020</v>
      </c>
      <c r="K4" s="175" t="s">
        <v>2</v>
      </c>
      <c r="L4" s="181">
        <v>-315779.03999999998</v>
      </c>
      <c r="M4" s="181">
        <v>315779.03999999998</v>
      </c>
      <c r="N4" s="182">
        <v>0</v>
      </c>
      <c r="P4" s="183" t="s">
        <v>2</v>
      </c>
      <c r="Q4" s="181">
        <v>-693999.96</v>
      </c>
      <c r="R4" s="181">
        <v>1268827.48</v>
      </c>
      <c r="S4" s="181">
        <v>-581044</v>
      </c>
      <c r="T4" s="182">
        <v>6531.99</v>
      </c>
      <c r="U4" s="182">
        <v>24</v>
      </c>
      <c r="V4" s="181">
        <v>339.51000000001841</v>
      </c>
      <c r="X4" s="175" t="s">
        <v>2</v>
      </c>
      <c r="Y4" s="181">
        <v>-313000</v>
      </c>
      <c r="Z4" s="181">
        <v>315779.03999999998</v>
      </c>
      <c r="AA4" s="184">
        <v>2779.039999999979</v>
      </c>
    </row>
    <row r="5" spans="2:27" x14ac:dyDescent="0.2">
      <c r="B5" s="175" t="s">
        <v>4</v>
      </c>
      <c r="C5" s="181">
        <v>-1675579.84</v>
      </c>
      <c r="D5" s="181">
        <v>2727917.84</v>
      </c>
      <c r="E5" s="181">
        <v>-1059574</v>
      </c>
      <c r="F5" s="182">
        <v>7236</v>
      </c>
      <c r="G5" s="182">
        <v>0</v>
      </c>
      <c r="H5" s="182">
        <v>-2.3283064365386963E-10</v>
      </c>
      <c r="I5" s="198">
        <f t="shared" ref="I5:I23" si="0">+D5+F5</f>
        <v>2735153.84</v>
      </c>
      <c r="J5" s="198">
        <f t="shared" ref="J5:J23" si="1">+E5+G5</f>
        <v>-1059574</v>
      </c>
      <c r="K5" s="175" t="s">
        <v>4</v>
      </c>
      <c r="L5" s="181">
        <v>-523178.88</v>
      </c>
      <c r="M5" s="181">
        <v>523178.88</v>
      </c>
      <c r="N5" s="182">
        <v>0</v>
      </c>
      <c r="P5" s="183" t="s">
        <v>4</v>
      </c>
      <c r="Q5" s="181">
        <v>-1938999.96</v>
      </c>
      <c r="R5" s="181">
        <v>2685629</v>
      </c>
      <c r="S5" s="181">
        <v>-1059574</v>
      </c>
      <c r="T5" s="182">
        <v>49524.84</v>
      </c>
      <c r="U5" s="182">
        <v>0</v>
      </c>
      <c r="V5" s="181">
        <v>-263420.12</v>
      </c>
      <c r="X5" s="175" t="s">
        <v>4</v>
      </c>
      <c r="Y5" s="181">
        <v>-627000</v>
      </c>
      <c r="Z5" s="181">
        <v>523178.88</v>
      </c>
      <c r="AA5" s="184">
        <v>-103821.12</v>
      </c>
    </row>
    <row r="6" spans="2:27" x14ac:dyDescent="0.2">
      <c r="B6" s="175" t="s">
        <v>32</v>
      </c>
      <c r="C6" s="181">
        <v>-327181.71000000002</v>
      </c>
      <c r="D6" s="181">
        <v>516330.19</v>
      </c>
      <c r="E6" s="181">
        <v>-192268</v>
      </c>
      <c r="F6" s="182">
        <v>3119.52</v>
      </c>
      <c r="G6" s="182">
        <v>0</v>
      </c>
      <c r="H6" s="182">
        <v>-1.8644641386345029E-11</v>
      </c>
      <c r="I6" s="198">
        <f t="shared" si="0"/>
        <v>519449.71</v>
      </c>
      <c r="J6" s="198">
        <f t="shared" si="1"/>
        <v>-192268</v>
      </c>
      <c r="K6" s="175" t="s">
        <v>32</v>
      </c>
      <c r="L6" s="181">
        <v>-87603.839999999997</v>
      </c>
      <c r="M6" s="181">
        <v>87603.839999999997</v>
      </c>
      <c r="N6" s="182">
        <v>0</v>
      </c>
      <c r="P6" s="183" t="s">
        <v>32</v>
      </c>
      <c r="Q6" s="181">
        <v>-303999.96000000002</v>
      </c>
      <c r="R6" s="181">
        <v>494674.33</v>
      </c>
      <c r="S6" s="181">
        <v>-192268</v>
      </c>
      <c r="T6" s="182">
        <v>24775.38</v>
      </c>
      <c r="U6" s="182">
        <v>0</v>
      </c>
      <c r="V6" s="181">
        <v>23181.749999999996</v>
      </c>
      <c r="X6" s="175" t="s">
        <v>32</v>
      </c>
      <c r="Y6" s="181">
        <v>-90000</v>
      </c>
      <c r="Z6" s="181">
        <v>87603.839999999997</v>
      </c>
      <c r="AA6" s="184">
        <v>-2396.1600000000035</v>
      </c>
    </row>
    <row r="7" spans="2:27" x14ac:dyDescent="0.2">
      <c r="B7" s="175" t="s">
        <v>11</v>
      </c>
      <c r="C7" s="181">
        <v>-1303621.26</v>
      </c>
      <c r="D7" s="181">
        <v>1699655.22</v>
      </c>
      <c r="E7" s="181">
        <v>-402306</v>
      </c>
      <c r="F7" s="182">
        <v>6272.04</v>
      </c>
      <c r="G7" s="182">
        <v>0</v>
      </c>
      <c r="H7" s="182">
        <v>-3.7289282772690058E-11</v>
      </c>
      <c r="I7" s="198">
        <f t="shared" si="0"/>
        <v>1705927.26</v>
      </c>
      <c r="J7" s="198">
        <f t="shared" si="1"/>
        <v>-402306</v>
      </c>
      <c r="K7" s="175" t="s">
        <v>11</v>
      </c>
      <c r="L7" s="181">
        <v>-224219.51999999999</v>
      </c>
      <c r="M7" s="181">
        <v>224219.51999999999</v>
      </c>
      <c r="N7" s="182">
        <v>0</v>
      </c>
      <c r="P7" s="183" t="s">
        <v>11</v>
      </c>
      <c r="Q7" s="181">
        <v>-777000</v>
      </c>
      <c r="R7" s="181">
        <v>1656761.81</v>
      </c>
      <c r="S7" s="181">
        <v>-402306</v>
      </c>
      <c r="T7" s="182">
        <v>49165.45</v>
      </c>
      <c r="U7" s="182">
        <v>0</v>
      </c>
      <c r="V7" s="181">
        <v>526621.26</v>
      </c>
      <c r="X7" s="175" t="s">
        <v>11</v>
      </c>
      <c r="Y7" s="181">
        <v>-180000</v>
      </c>
      <c r="Z7" s="181">
        <v>224219.51999999999</v>
      </c>
      <c r="AA7" s="184">
        <v>44219.51999999999</v>
      </c>
    </row>
    <row r="8" spans="2:27" x14ac:dyDescent="0.2">
      <c r="B8" s="175" t="s">
        <v>12</v>
      </c>
      <c r="C8" s="181">
        <v>-1291014.97</v>
      </c>
      <c r="D8" s="181">
        <v>1818212.77</v>
      </c>
      <c r="E8" s="181">
        <v>-547137</v>
      </c>
      <c r="F8" s="182">
        <v>19939.2</v>
      </c>
      <c r="G8" s="182">
        <v>0</v>
      </c>
      <c r="H8" s="182">
        <v>4.7293724492192268E-11</v>
      </c>
      <c r="I8" s="198">
        <f t="shared" si="0"/>
        <v>1838151.97</v>
      </c>
      <c r="J8" s="198">
        <f t="shared" si="1"/>
        <v>-547137</v>
      </c>
      <c r="K8" s="175" t="s">
        <v>12</v>
      </c>
      <c r="L8" s="181">
        <v>-300953.28000000003</v>
      </c>
      <c r="M8" s="181">
        <v>300953.28000000003</v>
      </c>
      <c r="N8" s="182">
        <v>0</v>
      </c>
      <c r="P8" s="183" t="s">
        <v>12</v>
      </c>
      <c r="Q8" s="181">
        <v>-1239999.96</v>
      </c>
      <c r="R8" s="181">
        <v>1703108.79</v>
      </c>
      <c r="S8" s="181">
        <v>-547137</v>
      </c>
      <c r="T8" s="182">
        <v>135043.18</v>
      </c>
      <c r="U8" s="182">
        <v>0</v>
      </c>
      <c r="V8" s="181">
        <v>51015.010000000068</v>
      </c>
      <c r="X8" s="175" t="s">
        <v>12</v>
      </c>
      <c r="Y8" s="181">
        <v>-312000</v>
      </c>
      <c r="Z8" s="181">
        <v>300953.28000000003</v>
      </c>
      <c r="AA8" s="184">
        <v>-11046.719999999972</v>
      </c>
    </row>
    <row r="9" spans="2:27" x14ac:dyDescent="0.2">
      <c r="B9" s="175" t="s">
        <v>13</v>
      </c>
      <c r="C9" s="181">
        <v>-200911.37</v>
      </c>
      <c r="D9" s="181">
        <v>477931.57</v>
      </c>
      <c r="E9" s="181">
        <v>-277181</v>
      </c>
      <c r="F9" s="182">
        <v>160.80000000000001</v>
      </c>
      <c r="G9" s="182">
        <v>0</v>
      </c>
      <c r="H9" s="182">
        <v>1.1652900866465643E-11</v>
      </c>
      <c r="I9" s="198">
        <f t="shared" si="0"/>
        <v>478092.37</v>
      </c>
      <c r="J9" s="198">
        <f t="shared" si="1"/>
        <v>-277181</v>
      </c>
      <c r="K9" s="175" t="s">
        <v>13</v>
      </c>
      <c r="L9" s="181">
        <v>-139284.96</v>
      </c>
      <c r="M9" s="181">
        <v>139284.96</v>
      </c>
      <c r="N9" s="182">
        <v>0</v>
      </c>
      <c r="P9" s="183" t="s">
        <v>13</v>
      </c>
      <c r="Q9" s="181">
        <v>-194000.04</v>
      </c>
      <c r="R9" s="181">
        <v>477404.89</v>
      </c>
      <c r="S9" s="181">
        <v>-277181</v>
      </c>
      <c r="T9" s="182">
        <v>687.48</v>
      </c>
      <c r="U9" s="182">
        <v>0</v>
      </c>
      <c r="V9" s="181">
        <v>6911.3299999999763</v>
      </c>
      <c r="X9" s="175" t="s">
        <v>13</v>
      </c>
      <c r="Y9" s="181">
        <v>-125833.3</v>
      </c>
      <c r="Z9" s="181">
        <v>139284.96</v>
      </c>
      <c r="AA9" s="184">
        <v>13451.659999999989</v>
      </c>
    </row>
    <row r="10" spans="2:27" x14ac:dyDescent="0.2">
      <c r="B10" s="175" t="s">
        <v>14</v>
      </c>
      <c r="C10" s="181">
        <v>-515694.62</v>
      </c>
      <c r="D10" s="181">
        <v>686548.94</v>
      </c>
      <c r="E10" s="181">
        <v>-175614</v>
      </c>
      <c r="F10" s="182">
        <v>4759.68</v>
      </c>
      <c r="G10" s="182">
        <v>0</v>
      </c>
      <c r="H10" s="182">
        <v>-5.0931703299283981E-11</v>
      </c>
      <c r="I10" s="198">
        <f t="shared" si="0"/>
        <v>691308.62</v>
      </c>
      <c r="J10" s="198">
        <f t="shared" si="1"/>
        <v>-175614</v>
      </c>
      <c r="K10" s="175" t="s">
        <v>14</v>
      </c>
      <c r="L10" s="181">
        <v>-101078.88</v>
      </c>
      <c r="M10" s="181">
        <v>101078.88</v>
      </c>
      <c r="N10" s="182">
        <v>0</v>
      </c>
      <c r="P10" s="183" t="s">
        <v>14</v>
      </c>
      <c r="Q10" s="181">
        <v>-689000.04</v>
      </c>
      <c r="R10" s="181">
        <v>656919.76</v>
      </c>
      <c r="S10" s="181">
        <v>-175614</v>
      </c>
      <c r="T10" s="182">
        <v>34498.86</v>
      </c>
      <c r="U10" s="182">
        <v>0</v>
      </c>
      <c r="V10" s="181">
        <v>-173195.42000000004</v>
      </c>
      <c r="X10" s="175" t="s">
        <v>14</v>
      </c>
      <c r="Y10" s="181">
        <v>-161000.04</v>
      </c>
      <c r="Z10" s="181">
        <v>101078.88</v>
      </c>
      <c r="AA10" s="184">
        <v>-59921.16</v>
      </c>
    </row>
    <row r="11" spans="2:27" x14ac:dyDescent="0.2">
      <c r="B11" s="175" t="s">
        <v>15</v>
      </c>
      <c r="C11" s="181">
        <v>-1235614.05</v>
      </c>
      <c r="D11" s="181">
        <v>1828580.09</v>
      </c>
      <c r="E11" s="181">
        <v>-597253</v>
      </c>
      <c r="F11" s="182">
        <v>4212.96</v>
      </c>
      <c r="G11" s="182">
        <v>74</v>
      </c>
      <c r="H11" s="182">
        <v>3.7289282772690058E-11</v>
      </c>
      <c r="I11" s="198">
        <f t="shared" si="0"/>
        <v>1832793.05</v>
      </c>
      <c r="J11" s="198">
        <f t="shared" si="1"/>
        <v>-597179</v>
      </c>
      <c r="K11" s="175" t="s">
        <v>15</v>
      </c>
      <c r="L11" s="181">
        <v>-336168.48</v>
      </c>
      <c r="M11" s="181">
        <v>336168.48</v>
      </c>
      <c r="N11" s="182">
        <v>0</v>
      </c>
      <c r="P11" s="183" t="s">
        <v>15</v>
      </c>
      <c r="Q11" s="181">
        <v>-1169000.04</v>
      </c>
      <c r="R11" s="181">
        <v>1803992.11</v>
      </c>
      <c r="S11" s="181">
        <v>-597253</v>
      </c>
      <c r="T11" s="182">
        <v>28800.94</v>
      </c>
      <c r="U11" s="182">
        <v>74</v>
      </c>
      <c r="V11" s="181">
        <v>66614.010000000068</v>
      </c>
      <c r="X11" s="175" t="s">
        <v>15</v>
      </c>
      <c r="Y11" s="181">
        <v>-411999.96</v>
      </c>
      <c r="Z11" s="181">
        <v>336168.48</v>
      </c>
      <c r="AA11" s="184">
        <v>-75831.48000000004</v>
      </c>
    </row>
    <row r="12" spans="2:27" x14ac:dyDescent="0.2">
      <c r="B12" s="175" t="s">
        <v>16</v>
      </c>
      <c r="C12" s="181">
        <v>-430264.91</v>
      </c>
      <c r="D12" s="181">
        <v>579244.91</v>
      </c>
      <c r="E12" s="181">
        <v>-157824</v>
      </c>
      <c r="F12" s="182">
        <v>8844</v>
      </c>
      <c r="G12" s="182">
        <v>0</v>
      </c>
      <c r="H12" s="182">
        <v>5.8207660913467407E-11</v>
      </c>
      <c r="I12" s="198">
        <f t="shared" si="0"/>
        <v>588088.91</v>
      </c>
      <c r="J12" s="198">
        <f t="shared" si="1"/>
        <v>-157824</v>
      </c>
      <c r="K12" s="175" t="s">
        <v>16</v>
      </c>
      <c r="L12" s="181">
        <v>-100853.75999999999</v>
      </c>
      <c r="M12" s="181">
        <v>100853.75999999999</v>
      </c>
      <c r="N12" s="182">
        <v>0</v>
      </c>
      <c r="P12" s="183" t="s">
        <v>16</v>
      </c>
      <c r="Q12" s="181">
        <v>-407000</v>
      </c>
      <c r="R12" s="181">
        <v>536895.09</v>
      </c>
      <c r="S12" s="181">
        <v>-157824</v>
      </c>
      <c r="T12" s="182">
        <v>51193.82</v>
      </c>
      <c r="U12" s="182">
        <v>0</v>
      </c>
      <c r="V12" s="181">
        <v>23264.909999999967</v>
      </c>
      <c r="X12" s="175" t="s">
        <v>16</v>
      </c>
      <c r="Y12" s="181">
        <v>-104000</v>
      </c>
      <c r="Z12" s="181">
        <v>100853.75999999999</v>
      </c>
      <c r="AA12" s="184">
        <v>-3146.2400000000052</v>
      </c>
    </row>
    <row r="13" spans="2:27" x14ac:dyDescent="0.2">
      <c r="B13" s="175" t="s">
        <v>17</v>
      </c>
      <c r="C13" s="181">
        <v>-682707</v>
      </c>
      <c r="D13" s="181">
        <v>974354.44</v>
      </c>
      <c r="E13" s="181">
        <v>-304252</v>
      </c>
      <c r="F13" s="182">
        <v>12574.56</v>
      </c>
      <c r="G13" s="182">
        <v>30</v>
      </c>
      <c r="H13" s="182">
        <v>-5.6388671509921551E-11</v>
      </c>
      <c r="I13" s="198">
        <f t="shared" si="0"/>
        <v>986929</v>
      </c>
      <c r="J13" s="198">
        <f t="shared" si="1"/>
        <v>-304222</v>
      </c>
      <c r="K13" s="175" t="s">
        <v>17</v>
      </c>
      <c r="L13" s="181">
        <v>-163501.44</v>
      </c>
      <c r="M13" s="181">
        <v>163501.44</v>
      </c>
      <c r="N13" s="182">
        <v>0</v>
      </c>
      <c r="P13" s="183" t="s">
        <v>17</v>
      </c>
      <c r="Q13" s="181">
        <v>-608999.96</v>
      </c>
      <c r="R13" s="181">
        <v>916601.19</v>
      </c>
      <c r="S13" s="181">
        <v>-304252</v>
      </c>
      <c r="T13" s="182">
        <v>70327.81</v>
      </c>
      <c r="U13" s="182">
        <v>30</v>
      </c>
      <c r="V13" s="181">
        <v>73707.039999999979</v>
      </c>
      <c r="X13" s="175" t="s">
        <v>17</v>
      </c>
      <c r="Y13" s="181">
        <v>-156000.04</v>
      </c>
      <c r="Z13" s="181">
        <v>163501.44</v>
      </c>
      <c r="AA13" s="184">
        <v>7501.3999999999942</v>
      </c>
    </row>
    <row r="14" spans="2:27" x14ac:dyDescent="0.2">
      <c r="B14" s="175" t="s">
        <v>18</v>
      </c>
      <c r="C14" s="181">
        <v>-1126212.82</v>
      </c>
      <c r="D14" s="181">
        <v>1913603.1</v>
      </c>
      <c r="E14" s="181">
        <v>-788093</v>
      </c>
      <c r="F14" s="182">
        <v>546.72</v>
      </c>
      <c r="G14" s="182">
        <v>156</v>
      </c>
      <c r="H14" s="182">
        <v>2.7966962079517543E-11</v>
      </c>
      <c r="I14" s="198">
        <f t="shared" si="0"/>
        <v>1914149.82</v>
      </c>
      <c r="J14" s="198">
        <f t="shared" si="1"/>
        <v>-787937</v>
      </c>
      <c r="K14" s="175" t="s">
        <v>18</v>
      </c>
      <c r="L14" s="181">
        <v>-318898.56</v>
      </c>
      <c r="M14" s="181">
        <v>318898.56</v>
      </c>
      <c r="N14" s="182">
        <v>0</v>
      </c>
      <c r="P14" s="183" t="s">
        <v>18</v>
      </c>
      <c r="Q14" s="181">
        <v>-1263000</v>
      </c>
      <c r="R14" s="181">
        <v>1905665.87</v>
      </c>
      <c r="S14" s="181">
        <v>-788093</v>
      </c>
      <c r="T14" s="182">
        <v>8483.9500000000007</v>
      </c>
      <c r="U14" s="182">
        <v>156</v>
      </c>
      <c r="V14" s="181">
        <v>-136787.17999999988</v>
      </c>
      <c r="X14" s="175" t="s">
        <v>18</v>
      </c>
      <c r="Y14" s="181">
        <v>-425000.04</v>
      </c>
      <c r="Z14" s="181">
        <v>318898.56</v>
      </c>
      <c r="AA14" s="184">
        <v>-106101.47999999998</v>
      </c>
    </row>
    <row r="15" spans="2:27" x14ac:dyDescent="0.2">
      <c r="B15" s="175" t="s">
        <v>19</v>
      </c>
      <c r="C15" s="181">
        <v>-386689.5</v>
      </c>
      <c r="D15" s="181">
        <v>778326.26</v>
      </c>
      <c r="E15" s="181">
        <v>-392245</v>
      </c>
      <c r="F15" s="182">
        <v>510.24</v>
      </c>
      <c r="G15" s="182">
        <v>98</v>
      </c>
      <c r="H15" s="182">
        <v>9.3223206931725144E-12</v>
      </c>
      <c r="I15" s="198">
        <f t="shared" si="0"/>
        <v>778836.5</v>
      </c>
      <c r="J15" s="198">
        <f t="shared" si="1"/>
        <v>-392147</v>
      </c>
      <c r="K15" s="175" t="s">
        <v>19</v>
      </c>
      <c r="L15" s="181">
        <v>-145524</v>
      </c>
      <c r="M15" s="181">
        <v>145524</v>
      </c>
      <c r="N15" s="182">
        <v>0</v>
      </c>
      <c r="P15" s="183" t="s">
        <v>19</v>
      </c>
      <c r="Q15" s="181">
        <v>-771999.96</v>
      </c>
      <c r="R15" s="181">
        <v>776302.98</v>
      </c>
      <c r="S15" s="181">
        <v>-392245</v>
      </c>
      <c r="T15" s="182">
        <v>2533.52</v>
      </c>
      <c r="U15" s="182">
        <v>98</v>
      </c>
      <c r="V15" s="181">
        <v>-385310.45999999996</v>
      </c>
      <c r="X15" s="175" t="s">
        <v>19</v>
      </c>
      <c r="Y15" s="181">
        <v>-306000</v>
      </c>
      <c r="Z15" s="181">
        <v>145524</v>
      </c>
      <c r="AA15" s="184">
        <v>-160476</v>
      </c>
    </row>
    <row r="16" spans="2:27" x14ac:dyDescent="0.2">
      <c r="B16" s="175" t="s">
        <v>20</v>
      </c>
      <c r="C16" s="181">
        <v>-1533220.85</v>
      </c>
      <c r="D16" s="181">
        <v>2533971.13</v>
      </c>
      <c r="E16" s="181">
        <v>-1002101</v>
      </c>
      <c r="F16" s="182">
        <v>1350.72</v>
      </c>
      <c r="G16" s="182">
        <v>0</v>
      </c>
      <c r="H16" s="182">
        <v>-2.0486368157435209E-10</v>
      </c>
      <c r="I16" s="198">
        <f t="shared" si="0"/>
        <v>2535321.85</v>
      </c>
      <c r="J16" s="198">
        <f t="shared" si="1"/>
        <v>-1002101</v>
      </c>
      <c r="K16" s="175" t="s">
        <v>20</v>
      </c>
      <c r="L16" s="181">
        <v>-552701.76</v>
      </c>
      <c r="M16" s="181">
        <v>552701.76</v>
      </c>
      <c r="N16" s="182">
        <v>0</v>
      </c>
      <c r="P16" s="183" t="s">
        <v>20</v>
      </c>
      <c r="Q16" s="181">
        <v>-1654999.96</v>
      </c>
      <c r="R16" s="181">
        <v>2527106.73</v>
      </c>
      <c r="S16" s="181">
        <v>-1002101</v>
      </c>
      <c r="T16" s="182">
        <v>8215.1200000000008</v>
      </c>
      <c r="U16" s="182">
        <v>0</v>
      </c>
      <c r="V16" s="181">
        <v>-121779.10999999999</v>
      </c>
      <c r="X16" s="175" t="s">
        <v>20</v>
      </c>
      <c r="Y16" s="181">
        <v>-575000.04</v>
      </c>
      <c r="Z16" s="181">
        <v>552701.76</v>
      </c>
      <c r="AA16" s="184">
        <v>-22298.280000000028</v>
      </c>
    </row>
    <row r="17" spans="1:27" x14ac:dyDescent="0.2">
      <c r="B17" s="175" t="s">
        <v>21</v>
      </c>
      <c r="C17" s="181">
        <v>-377626.66</v>
      </c>
      <c r="D17" s="181">
        <v>498434.3</v>
      </c>
      <c r="E17" s="181">
        <v>-133536</v>
      </c>
      <c r="F17" s="182">
        <v>12728.36</v>
      </c>
      <c r="G17" s="182">
        <v>0</v>
      </c>
      <c r="H17" s="182">
        <v>1.4551915228366852E-11</v>
      </c>
      <c r="I17" s="198">
        <f t="shared" si="0"/>
        <v>511162.66</v>
      </c>
      <c r="J17" s="198">
        <f t="shared" si="1"/>
        <v>-133536</v>
      </c>
      <c r="K17" s="175" t="s">
        <v>21</v>
      </c>
      <c r="L17" s="181">
        <v>-70848.479999999996</v>
      </c>
      <c r="M17" s="181">
        <v>70848.479999999996</v>
      </c>
      <c r="N17" s="182">
        <v>0</v>
      </c>
      <c r="P17" s="183" t="s">
        <v>21</v>
      </c>
      <c r="Q17" s="181">
        <v>-132000</v>
      </c>
      <c r="R17" s="181">
        <v>427998.85</v>
      </c>
      <c r="S17" s="181">
        <v>-133536</v>
      </c>
      <c r="T17" s="182">
        <v>83163.81</v>
      </c>
      <c r="U17" s="182">
        <v>0</v>
      </c>
      <c r="V17" s="181">
        <v>245626.65999999997</v>
      </c>
      <c r="X17" s="175" t="s">
        <v>21</v>
      </c>
      <c r="Y17" s="181">
        <v>-51000</v>
      </c>
      <c r="Z17" s="181">
        <v>70848.479999999996</v>
      </c>
      <c r="AA17" s="184">
        <v>19848.479999999996</v>
      </c>
    </row>
    <row r="18" spans="1:27" x14ac:dyDescent="0.2">
      <c r="B18" s="175" t="s">
        <v>22</v>
      </c>
      <c r="C18" s="181">
        <v>-494812.17</v>
      </c>
      <c r="D18" s="181">
        <v>683459.69</v>
      </c>
      <c r="E18" s="181">
        <v>-191468</v>
      </c>
      <c r="F18" s="182">
        <v>2820.48</v>
      </c>
      <c r="G18" s="182">
        <v>0</v>
      </c>
      <c r="H18" s="182">
        <v>-3.9563019527122378E-11</v>
      </c>
      <c r="I18" s="198">
        <f t="shared" si="0"/>
        <v>686280.16999999993</v>
      </c>
      <c r="J18" s="198">
        <f t="shared" si="1"/>
        <v>-191468</v>
      </c>
      <c r="K18" s="175" t="s">
        <v>22</v>
      </c>
      <c r="L18" s="181">
        <v>-93521.279999999999</v>
      </c>
      <c r="M18" s="181">
        <v>93521.279999999999</v>
      </c>
      <c r="N18" s="182">
        <v>0</v>
      </c>
      <c r="P18" s="183" t="s">
        <v>22</v>
      </c>
      <c r="Q18" s="181">
        <v>-362000.04</v>
      </c>
      <c r="R18" s="181">
        <v>676730.51</v>
      </c>
      <c r="S18" s="181">
        <v>-191468</v>
      </c>
      <c r="T18" s="182">
        <v>9549.66</v>
      </c>
      <c r="U18" s="182">
        <v>0</v>
      </c>
      <c r="V18" s="181">
        <v>132812.13000000003</v>
      </c>
      <c r="X18" s="175" t="s">
        <v>22</v>
      </c>
      <c r="Y18" s="181">
        <v>-108999.96</v>
      </c>
      <c r="Z18" s="181">
        <v>93521.279999999999</v>
      </c>
      <c r="AA18" s="184">
        <v>-15478.680000000008</v>
      </c>
    </row>
    <row r="19" spans="1:27" x14ac:dyDescent="0.2">
      <c r="B19" s="175" t="s">
        <v>23</v>
      </c>
      <c r="C19" s="181">
        <v>-2073906.87</v>
      </c>
      <c r="D19" s="181">
        <v>3103588.91</v>
      </c>
      <c r="E19" s="181">
        <v>-1031828</v>
      </c>
      <c r="F19" s="182">
        <v>1800.96</v>
      </c>
      <c r="G19" s="182">
        <v>345</v>
      </c>
      <c r="H19" s="182">
        <v>3.7289282772690058E-11</v>
      </c>
      <c r="I19" s="198">
        <f t="shared" si="0"/>
        <v>3105389.87</v>
      </c>
      <c r="J19" s="198">
        <f t="shared" si="1"/>
        <v>-1031483</v>
      </c>
      <c r="K19" s="175" t="s">
        <v>23</v>
      </c>
      <c r="L19" s="181">
        <v>-515749.92</v>
      </c>
      <c r="M19" s="181">
        <v>515749.92</v>
      </c>
      <c r="N19" s="182">
        <v>0</v>
      </c>
      <c r="P19" s="183" t="s">
        <v>23</v>
      </c>
      <c r="Q19" s="181">
        <v>-2095999.96</v>
      </c>
      <c r="R19" s="181">
        <v>3088288.26</v>
      </c>
      <c r="S19" s="181">
        <v>-1031828</v>
      </c>
      <c r="T19" s="182">
        <v>17101.61</v>
      </c>
      <c r="U19" s="182">
        <v>345</v>
      </c>
      <c r="V19" s="181">
        <v>-22093.090000000186</v>
      </c>
      <c r="X19" s="175" t="s">
        <v>23</v>
      </c>
      <c r="Y19" s="181">
        <v>-522000</v>
      </c>
      <c r="Z19" s="181">
        <v>515749.92</v>
      </c>
      <c r="AA19" s="184">
        <v>-6250.0800000000163</v>
      </c>
    </row>
    <row r="20" spans="1:27" x14ac:dyDescent="0.2">
      <c r="B20" s="175" t="s">
        <v>24</v>
      </c>
      <c r="C20" s="181">
        <v>-497527.77</v>
      </c>
      <c r="D20" s="181">
        <v>868111.85</v>
      </c>
      <c r="E20" s="181">
        <v>-376598</v>
      </c>
      <c r="F20" s="182">
        <v>6013.92</v>
      </c>
      <c r="G20" s="182">
        <v>0</v>
      </c>
      <c r="H20" s="182">
        <v>-4.1836756281554699E-11</v>
      </c>
      <c r="I20" s="198">
        <f>+D20+F20</f>
        <v>874125.77</v>
      </c>
      <c r="J20" s="198">
        <f t="shared" si="1"/>
        <v>-376598</v>
      </c>
      <c r="K20" s="175" t="s">
        <v>24</v>
      </c>
      <c r="L20" s="181">
        <v>-161057.28</v>
      </c>
      <c r="M20" s="181">
        <v>161057.28</v>
      </c>
      <c r="N20" s="182">
        <v>0</v>
      </c>
      <c r="P20" s="183" t="s">
        <v>24</v>
      </c>
      <c r="Q20" s="181">
        <v>-429000.04</v>
      </c>
      <c r="R20" s="181">
        <v>832170.13</v>
      </c>
      <c r="S20" s="181">
        <v>-376598</v>
      </c>
      <c r="T20" s="182">
        <v>41955.64</v>
      </c>
      <c r="U20" s="182">
        <v>0</v>
      </c>
      <c r="V20" s="181">
        <v>68527.730000000025</v>
      </c>
      <c r="X20" s="175" t="s">
        <v>24</v>
      </c>
      <c r="Y20" s="181">
        <v>-152999.96</v>
      </c>
      <c r="Z20" s="181">
        <v>161057.28</v>
      </c>
      <c r="AA20" s="184">
        <v>8057.320000000007</v>
      </c>
    </row>
    <row r="21" spans="1:27" x14ac:dyDescent="0.2">
      <c r="B21" s="175" t="s">
        <v>442</v>
      </c>
      <c r="C21" s="181">
        <v>-880739.5</v>
      </c>
      <c r="D21" s="181">
        <v>1378370.5</v>
      </c>
      <c r="E21" s="181">
        <v>-503369</v>
      </c>
      <c r="F21" s="182">
        <v>5628</v>
      </c>
      <c r="G21" s="182">
        <v>110</v>
      </c>
      <c r="H21" s="182">
        <v>0</v>
      </c>
      <c r="I21" s="198">
        <f t="shared" si="0"/>
        <v>1383998.5</v>
      </c>
      <c r="J21" s="198">
        <f t="shared" si="1"/>
        <v>-503259</v>
      </c>
      <c r="K21" s="175" t="s">
        <v>442</v>
      </c>
      <c r="L21" s="181">
        <v>-239463.36</v>
      </c>
      <c r="M21" s="181">
        <v>239463.36</v>
      </c>
      <c r="N21" s="182">
        <v>0</v>
      </c>
      <c r="P21" s="183" t="s">
        <v>442</v>
      </c>
      <c r="Q21" s="181">
        <v>-877000.04</v>
      </c>
      <c r="R21" s="181">
        <v>1338800.2</v>
      </c>
      <c r="S21" s="181">
        <v>-503369</v>
      </c>
      <c r="T21" s="182">
        <v>45198.3</v>
      </c>
      <c r="U21" s="182">
        <v>110</v>
      </c>
      <c r="V21" s="181">
        <v>3739.4599999999191</v>
      </c>
      <c r="X21" s="175" t="s">
        <v>442</v>
      </c>
      <c r="Y21" s="181">
        <v>-236000</v>
      </c>
      <c r="Z21" s="181">
        <v>239463.36</v>
      </c>
      <c r="AA21" s="184">
        <v>3463.359999999986</v>
      </c>
    </row>
    <row r="22" spans="1:27" x14ac:dyDescent="0.2">
      <c r="B22" s="175" t="s">
        <v>443</v>
      </c>
      <c r="C22" s="181">
        <v>-1294.46</v>
      </c>
      <c r="D22" s="181">
        <v>1209.46</v>
      </c>
      <c r="E22" s="181"/>
      <c r="F22" s="182">
        <v>85</v>
      </c>
      <c r="G22" s="182"/>
      <c r="H22" s="182">
        <v>0</v>
      </c>
      <c r="I22" s="198">
        <f t="shared" si="0"/>
        <v>1294.46</v>
      </c>
      <c r="J22" s="198">
        <f>+E22+G22</f>
        <v>0</v>
      </c>
      <c r="K22" s="175" t="s">
        <v>443</v>
      </c>
      <c r="L22" s="181">
        <v>-128.63999999999999</v>
      </c>
      <c r="M22" s="181">
        <v>128.63999999999999</v>
      </c>
      <c r="N22" s="182">
        <v>0</v>
      </c>
      <c r="P22" s="183" t="s">
        <v>443</v>
      </c>
      <c r="Q22" s="181">
        <v>-1294.46</v>
      </c>
      <c r="R22" s="181">
        <v>1209.46</v>
      </c>
      <c r="S22" s="181"/>
      <c r="T22" s="182">
        <v>85</v>
      </c>
      <c r="U22" s="182"/>
      <c r="V22" s="181">
        <v>0</v>
      </c>
      <c r="X22" s="175" t="s">
        <v>443</v>
      </c>
      <c r="Y22" s="181">
        <v>-128.63999999999999</v>
      </c>
      <c r="Z22" s="181">
        <v>128.63999999999999</v>
      </c>
      <c r="AA22" s="184">
        <v>0</v>
      </c>
    </row>
    <row r="23" spans="1:27" x14ac:dyDescent="0.2">
      <c r="B23" s="175" t="s">
        <v>444</v>
      </c>
      <c r="C23" s="181"/>
      <c r="D23" s="181">
        <v>4144579.13</v>
      </c>
      <c r="E23" s="181">
        <v>-4503189.3600000003</v>
      </c>
      <c r="F23" s="182">
        <v>358835.23</v>
      </c>
      <c r="G23" s="185">
        <v>420</v>
      </c>
      <c r="H23" s="182">
        <v>644.99999999953434</v>
      </c>
      <c r="I23" s="198">
        <f t="shared" si="0"/>
        <v>4503414.3599999994</v>
      </c>
      <c r="J23" s="198">
        <f t="shared" si="1"/>
        <v>-4502769.3600000003</v>
      </c>
      <c r="L23" s="181"/>
      <c r="M23" s="181"/>
      <c r="N23" s="182"/>
      <c r="P23" s="183" t="s">
        <v>444</v>
      </c>
      <c r="Q23" s="181"/>
      <c r="R23" s="181">
        <v>4144354.13</v>
      </c>
      <c r="S23" s="181">
        <v>-4144354.13</v>
      </c>
      <c r="T23" s="182"/>
      <c r="U23" s="182"/>
      <c r="V23" s="181">
        <v>0</v>
      </c>
      <c r="Y23" s="181"/>
      <c r="Z23" s="181"/>
      <c r="AA23" s="184"/>
    </row>
    <row r="24" spans="1:27" ht="13.5" thickBot="1" x14ac:dyDescent="0.25">
      <c r="B24" s="186"/>
      <c r="C24" s="187">
        <v>-15728959.800000001</v>
      </c>
      <c r="D24" s="187">
        <v>28485639.290000003</v>
      </c>
      <c r="E24" s="187">
        <v>-13216880.359999999</v>
      </c>
      <c r="F24" s="187">
        <v>459588.87</v>
      </c>
      <c r="G24" s="187">
        <v>1257</v>
      </c>
      <c r="H24" s="188">
        <v>644.99999999911415</v>
      </c>
      <c r="K24" s="186"/>
      <c r="L24" s="187">
        <v>-4390515.3599999985</v>
      </c>
      <c r="M24" s="187">
        <v>4390515.3599999985</v>
      </c>
      <c r="N24" s="188">
        <v>0</v>
      </c>
      <c r="P24" s="189"/>
      <c r="Q24" s="190">
        <v>-15609294.379999999</v>
      </c>
      <c r="R24" s="190">
        <v>27919441.569999997</v>
      </c>
      <c r="S24" s="190">
        <v>-12858045.129999999</v>
      </c>
      <c r="T24" s="190">
        <v>666836.36</v>
      </c>
      <c r="U24" s="190">
        <v>837</v>
      </c>
      <c r="V24" s="190">
        <v>119775.41999999997</v>
      </c>
      <c r="W24" s="191"/>
      <c r="X24" s="192"/>
      <c r="Y24" s="190">
        <v>-4857961.9800000004</v>
      </c>
      <c r="Z24" s="190">
        <v>4390515.3599999985</v>
      </c>
      <c r="AA24" s="193">
        <v>-467446.62000000005</v>
      </c>
    </row>
    <row r="25" spans="1:27" x14ac:dyDescent="0.2">
      <c r="C25" s="194">
        <v>-15728959.800000001</v>
      </c>
      <c r="D25" s="194">
        <v>28485639.289999999</v>
      </c>
      <c r="E25" s="194">
        <v>-13216880.359999999</v>
      </c>
      <c r="F25" s="194">
        <v>100753.64</v>
      </c>
      <c r="G25" s="194">
        <v>837</v>
      </c>
      <c r="L25" s="194">
        <v>-4390515.3600000003</v>
      </c>
      <c r="M25" s="194">
        <v>4390515.3600000003</v>
      </c>
    </row>
    <row r="26" spans="1:27" x14ac:dyDescent="0.2">
      <c r="C26" s="194">
        <v>0</v>
      </c>
      <c r="D26" s="194">
        <v>0</v>
      </c>
      <c r="E26" s="194">
        <v>0</v>
      </c>
      <c r="F26" s="194">
        <v>358835.23</v>
      </c>
      <c r="G26" s="194">
        <v>420</v>
      </c>
      <c r="I26" s="181">
        <f>+E24+G24</f>
        <v>-13215623.359999999</v>
      </c>
      <c r="J26" s="181"/>
      <c r="L26" s="194">
        <v>0</v>
      </c>
      <c r="M26" s="194">
        <v>0</v>
      </c>
      <c r="P26" s="220" t="s">
        <v>436</v>
      </c>
      <c r="Q26" s="220"/>
      <c r="R26" s="220"/>
      <c r="S26" s="220"/>
      <c r="T26" s="220"/>
      <c r="U26" s="220"/>
      <c r="V26" s="220"/>
    </row>
    <row r="27" spans="1:27" x14ac:dyDescent="0.2">
      <c r="A27" s="175" t="s">
        <v>43</v>
      </c>
      <c r="C27" s="181">
        <f>+C4+[2]Plustur!C4+[2]Flexbus!C4</f>
        <v>-876393.39</v>
      </c>
      <c r="P27" s="178" t="s">
        <v>0</v>
      </c>
      <c r="Q27" s="178" t="s">
        <v>363</v>
      </c>
      <c r="R27" s="178" t="s">
        <v>362</v>
      </c>
      <c r="S27" s="178" t="s">
        <v>361</v>
      </c>
      <c r="T27" s="178" t="s">
        <v>438</v>
      </c>
      <c r="U27" s="178" t="s">
        <v>439</v>
      </c>
      <c r="V27" s="178" t="s">
        <v>440</v>
      </c>
    </row>
    <row r="28" spans="1:27" x14ac:dyDescent="0.2">
      <c r="A28" s="175" t="s">
        <v>163</v>
      </c>
      <c r="B28" s="178" t="s">
        <v>97</v>
      </c>
      <c r="C28" s="178" t="s">
        <v>422</v>
      </c>
      <c r="D28" s="178" t="s">
        <v>445</v>
      </c>
      <c r="E28" s="178" t="s">
        <v>446</v>
      </c>
      <c r="G28" s="178" t="s">
        <v>447</v>
      </c>
      <c r="H28" s="178" t="s">
        <v>448</v>
      </c>
      <c r="I28" s="195" t="s">
        <v>449</v>
      </c>
      <c r="J28" s="195"/>
      <c r="P28" s="175" t="s">
        <v>2</v>
      </c>
      <c r="Q28" s="181">
        <v>-694339.47</v>
      </c>
      <c r="R28" s="181">
        <v>1273208.99</v>
      </c>
      <c r="S28" s="181">
        <v>-581044</v>
      </c>
      <c r="T28" s="182">
        <v>2150.48</v>
      </c>
      <c r="U28" s="182">
        <v>24</v>
      </c>
      <c r="V28" s="182">
        <v>1.8644641386345029E-11</v>
      </c>
    </row>
    <row r="29" spans="1:27" x14ac:dyDescent="0.2">
      <c r="A29" s="175" t="s">
        <v>2</v>
      </c>
      <c r="B29" s="175" t="s">
        <v>450</v>
      </c>
      <c r="C29" s="196">
        <f>VLOOKUP($B29,'[2]Hent Data'!$R$27:$Y$656,5,FALSE)</f>
        <v>1559000</v>
      </c>
      <c r="D29" s="196">
        <f>VLOOKUP($B29,'[2]Hent Data'!$R$27:$Y$656,8,FALSE)</f>
        <v>1273208.99</v>
      </c>
      <c r="E29" s="181">
        <f t="shared" ref="E29:E48" si="2">+C29-D29</f>
        <v>285791.01</v>
      </c>
      <c r="G29" s="197" t="e">
        <f>SUMIFS('[2]SAP data'!$V:$V,'[2]SAP data'!$C:$C,$B$28,'[2]SAP data'!$A:$A,A29,'[2]SAP data'!$I:$I,$A$27)-G51</f>
        <v>#VALUE!</v>
      </c>
      <c r="H29" s="175" t="e">
        <f>+D29-G29</f>
        <v>#VALUE!</v>
      </c>
      <c r="P29" s="175" t="s">
        <v>4</v>
      </c>
      <c r="Q29" s="181">
        <v>-1675579.84</v>
      </c>
      <c r="R29" s="181">
        <v>2727917.84</v>
      </c>
      <c r="S29" s="181">
        <v>-1059574</v>
      </c>
      <c r="T29" s="182">
        <v>7236</v>
      </c>
      <c r="U29" s="182">
        <v>0</v>
      </c>
      <c r="V29" s="182">
        <v>-2.3283064365386963E-10</v>
      </c>
    </row>
    <row r="30" spans="1:27" x14ac:dyDescent="0.2">
      <c r="A30" s="175" t="s">
        <v>4</v>
      </c>
      <c r="B30" s="175" t="s">
        <v>451</v>
      </c>
      <c r="C30" s="196">
        <f>VLOOKUP($B30,'[2]Hent Data'!$R$27:$Y$656,5,FALSE)</f>
        <v>3208000</v>
      </c>
      <c r="D30" s="196">
        <f>VLOOKUP($B30,'[2]Hent Data'!$R$27:$Y$656,8,FALSE)</f>
        <v>2727917.84</v>
      </c>
      <c r="E30" s="181">
        <f t="shared" si="2"/>
        <v>480082.16000000015</v>
      </c>
      <c r="G30" s="197" t="e">
        <f>SUMIFS('[2]SAP data'!$V:$V,'[2]SAP data'!$C:$C,$B$28,'[2]SAP data'!$A:$A,A30,'[2]SAP data'!$I:$I,$A$27)-G52</f>
        <v>#VALUE!</v>
      </c>
      <c r="H30" s="198" t="e">
        <f t="shared" ref="H30:H46" si="3">+D30-G30</f>
        <v>#VALUE!</v>
      </c>
      <c r="K30" s="197">
        <f>+F24+G24</f>
        <v>460845.87</v>
      </c>
      <c r="P30" s="175" t="s">
        <v>32</v>
      </c>
      <c r="Q30" s="181">
        <v>-327181.71000000002</v>
      </c>
      <c r="R30" s="181">
        <v>516330.19</v>
      </c>
      <c r="S30" s="181">
        <v>-192268</v>
      </c>
      <c r="T30" s="182">
        <v>3119.52</v>
      </c>
      <c r="U30" s="182">
        <v>0</v>
      </c>
      <c r="V30" s="182">
        <v>-1.8644641386345029E-11</v>
      </c>
    </row>
    <row r="31" spans="1:27" x14ac:dyDescent="0.2">
      <c r="A31" s="175" t="s">
        <v>32</v>
      </c>
      <c r="B31" s="175" t="s">
        <v>452</v>
      </c>
      <c r="C31" s="196">
        <f>VLOOKUP($B31,'[2]Hent Data'!$R$27:$Y$656,5,FALSE)</f>
        <v>759000</v>
      </c>
      <c r="D31" s="196">
        <f>VLOOKUP($B31,'[2]Hent Data'!$R$27:$Y$656,8,FALSE)</f>
        <v>516330.19</v>
      </c>
      <c r="E31" s="181">
        <f t="shared" si="2"/>
        <v>242669.81</v>
      </c>
      <c r="G31" s="197" t="e">
        <f>SUMIFS('[2]SAP data'!$V:$V,'[2]SAP data'!$C:$C,$B$28,'[2]SAP data'!$A:$A,A31,'[2]SAP data'!$I:$I,$A$27)-G53</f>
        <v>#VALUE!</v>
      </c>
      <c r="H31" s="198" t="e">
        <f t="shared" si="3"/>
        <v>#VALUE!</v>
      </c>
      <c r="K31" s="197">
        <f>+[2]Plustur!F22+[2]Plustur!G22</f>
        <v>-480580</v>
      </c>
      <c r="P31" s="175" t="s">
        <v>11</v>
      </c>
      <c r="Q31" s="181">
        <v>-1303621.26</v>
      </c>
      <c r="R31" s="181">
        <v>1699655.22</v>
      </c>
      <c r="S31" s="181">
        <v>-402306</v>
      </c>
      <c r="T31" s="182">
        <v>6272.04</v>
      </c>
      <c r="U31" s="182">
        <v>0</v>
      </c>
      <c r="V31" s="182">
        <v>-3.7289282772690058E-11</v>
      </c>
    </row>
    <row r="32" spans="1:27" x14ac:dyDescent="0.2">
      <c r="A32" s="175" t="s">
        <v>11</v>
      </c>
      <c r="B32" s="175" t="s">
        <v>453</v>
      </c>
      <c r="C32" s="196">
        <f>VLOOKUP($B32,'[2]Hent Data'!$R$27:$Y$656,5,FALSE)</f>
        <v>1137000</v>
      </c>
      <c r="D32" s="196">
        <f>VLOOKUP($B32,'[2]Hent Data'!$R$27:$Y$656,8,FALSE)</f>
        <v>1699655.22</v>
      </c>
      <c r="E32" s="181">
        <f t="shared" si="2"/>
        <v>-562655.22</v>
      </c>
      <c r="G32" s="197" t="e">
        <f>SUMIFS('[2]SAP data'!$V:$V,'[2]SAP data'!$C:$C,$B$28,'[2]SAP data'!$A:$A,A32,'[2]SAP data'!$I:$I,$A$27)-G54</f>
        <v>#VALUE!</v>
      </c>
      <c r="H32" s="198" t="e">
        <f t="shared" si="3"/>
        <v>#VALUE!</v>
      </c>
      <c r="K32" s="197">
        <f>+[2]Flexbus!F24+[2]Flexbus!G24</f>
        <v>-514133.66000000003</v>
      </c>
      <c r="M32" s="198">
        <f>+D24-D22-D23+F24-F22-F23</f>
        <v>24440519.340000004</v>
      </c>
      <c r="P32" s="175" t="s">
        <v>12</v>
      </c>
      <c r="Q32" s="181">
        <v>-1291014.97</v>
      </c>
      <c r="R32" s="181">
        <v>1818212.77</v>
      </c>
      <c r="S32" s="181">
        <v>-547137</v>
      </c>
      <c r="T32" s="182">
        <v>19939.2</v>
      </c>
      <c r="U32" s="182">
        <v>0</v>
      </c>
      <c r="V32" s="182">
        <v>4.7293724492192268E-11</v>
      </c>
    </row>
    <row r="33" spans="1:22" x14ac:dyDescent="0.2">
      <c r="A33" s="175" t="s">
        <v>12</v>
      </c>
      <c r="B33" s="175" t="s">
        <v>454</v>
      </c>
      <c r="C33" s="196">
        <f>VLOOKUP($B33,'[2]Hent Data'!$R$27:$Y$656,5,FALSE)</f>
        <v>1785000</v>
      </c>
      <c r="D33" s="196">
        <f>VLOOKUP($B33,'[2]Hent Data'!$R$27:$Y$656,8,FALSE)</f>
        <v>1818212.77</v>
      </c>
      <c r="E33" s="181">
        <f t="shared" si="2"/>
        <v>-33212.770000000019</v>
      </c>
      <c r="G33" s="197" t="e">
        <f>SUMIFS('[2]SAP data'!$V:$V,'[2]SAP data'!$C:$C,$B$28,'[2]SAP data'!$A:$A,A33,'[2]SAP data'!$I:$I,$A$27)-G55</f>
        <v>#VALUE!</v>
      </c>
      <c r="H33" s="198" t="e">
        <f t="shared" si="3"/>
        <v>#VALUE!</v>
      </c>
      <c r="K33" s="199">
        <f>SUM(K30:K32)</f>
        <v>-533867.79</v>
      </c>
      <c r="M33" s="198">
        <f>+E24-E23+G24-G23</f>
        <v>-8712854</v>
      </c>
      <c r="P33" s="175" t="s">
        <v>13</v>
      </c>
      <c r="Q33" s="181">
        <v>-200911.37</v>
      </c>
      <c r="R33" s="181">
        <v>477931.57</v>
      </c>
      <c r="S33" s="181">
        <v>-277181</v>
      </c>
      <c r="T33" s="182">
        <v>160.80000000000001</v>
      </c>
      <c r="U33" s="182">
        <v>0</v>
      </c>
      <c r="V33" s="182">
        <v>1.1652900866465643E-11</v>
      </c>
    </row>
    <row r="34" spans="1:22" x14ac:dyDescent="0.2">
      <c r="A34" s="175" t="s">
        <v>13</v>
      </c>
      <c r="B34" s="175" t="s">
        <v>455</v>
      </c>
      <c r="C34" s="196">
        <f>VLOOKUP($B34,'[2]Hent Data'!$R$27:$Y$656,5,FALSE)</f>
        <v>508000</v>
      </c>
      <c r="D34" s="196">
        <f>VLOOKUP($B34,'[2]Hent Data'!$R$27:$Y$656,8,FALSE)</f>
        <v>477931.57</v>
      </c>
      <c r="E34" s="181">
        <f t="shared" si="2"/>
        <v>30068.429999999993</v>
      </c>
      <c r="G34" s="197" t="e">
        <f>SUMIFS('[2]SAP data'!$V:$V,'[2]SAP data'!$C:$C,$B$28,'[2]SAP data'!$A:$A,A34,'[2]SAP data'!$I:$I,$A$27)-G56</f>
        <v>#VALUE!</v>
      </c>
      <c r="H34" s="198" t="e">
        <f t="shared" si="3"/>
        <v>#VALUE!</v>
      </c>
      <c r="P34" s="175" t="s">
        <v>14</v>
      </c>
      <c r="Q34" s="181">
        <v>-515804.62</v>
      </c>
      <c r="R34" s="181">
        <v>686548.94</v>
      </c>
      <c r="S34" s="181">
        <v>-175614</v>
      </c>
      <c r="T34" s="182">
        <v>4759.68</v>
      </c>
      <c r="U34" s="182">
        <v>0</v>
      </c>
      <c r="V34" s="182">
        <v>-110.00000000005093</v>
      </c>
    </row>
    <row r="35" spans="1:22" x14ac:dyDescent="0.2">
      <c r="A35" s="175" t="s">
        <v>14</v>
      </c>
      <c r="B35" s="175" t="s">
        <v>456</v>
      </c>
      <c r="C35" s="196">
        <f>VLOOKUP($B35,'[2]Hent Data'!$R$27:$Y$656,5,FALSE)</f>
        <v>949000</v>
      </c>
      <c r="D35" s="196">
        <f>VLOOKUP($B35,'[2]Hent Data'!$R$27:$Y$656,8,FALSE)</f>
        <v>686548.94</v>
      </c>
      <c r="E35" s="181">
        <f t="shared" si="2"/>
        <v>262451.06000000006</v>
      </c>
      <c r="G35" s="197" t="e">
        <f>SUMIFS('[2]SAP data'!$V:$V,'[2]SAP data'!$C:$C,$B$28,'[2]SAP data'!$A:$A,A35,'[2]SAP data'!$I:$I,$A$27)-G57</f>
        <v>#VALUE!</v>
      </c>
      <c r="H35" s="198" t="e">
        <f t="shared" si="3"/>
        <v>#VALUE!</v>
      </c>
      <c r="K35" s="197">
        <v>2035738.060000062</v>
      </c>
      <c r="P35" s="175" t="s">
        <v>15</v>
      </c>
      <c r="Q35" s="181">
        <v>-1235614.05</v>
      </c>
      <c r="R35" s="181">
        <v>1828580.09</v>
      </c>
      <c r="S35" s="181">
        <v>-597253</v>
      </c>
      <c r="T35" s="182">
        <v>4212.96</v>
      </c>
      <c r="U35" s="182">
        <v>74</v>
      </c>
      <c r="V35" s="182">
        <v>3.7289282772690058E-11</v>
      </c>
    </row>
    <row r="36" spans="1:22" x14ac:dyDescent="0.2">
      <c r="A36" s="175" t="s">
        <v>15</v>
      </c>
      <c r="B36" s="175" t="s">
        <v>457</v>
      </c>
      <c r="C36" s="196">
        <f>VLOOKUP($B36,'[2]Hent Data'!$R$27:$Y$656,5,FALSE)</f>
        <v>1974000</v>
      </c>
      <c r="D36" s="196">
        <f>VLOOKUP($B36,'[2]Hent Data'!$R$27:$Y$656,8,FALSE)</f>
        <v>1828580.09</v>
      </c>
      <c r="E36" s="181">
        <f t="shared" si="2"/>
        <v>145419.90999999992</v>
      </c>
      <c r="G36" s="197" t="e">
        <f>SUMIFS('[2]SAP data'!$V:$V,'[2]SAP data'!$C:$C,$B$28,'[2]SAP data'!$A:$A,A36,'[2]SAP data'!$I:$I,$A$27)-G58</f>
        <v>#VALUE!</v>
      </c>
      <c r="H36" s="198" t="e">
        <f t="shared" si="3"/>
        <v>#VALUE!</v>
      </c>
      <c r="P36" s="175" t="s">
        <v>16</v>
      </c>
      <c r="Q36" s="181">
        <v>-430264.91</v>
      </c>
      <c r="R36" s="181">
        <v>579244.91</v>
      </c>
      <c r="S36" s="181">
        <v>-157824</v>
      </c>
      <c r="T36" s="182">
        <v>8844</v>
      </c>
      <c r="U36" s="182">
        <v>0</v>
      </c>
      <c r="V36" s="182">
        <v>5.8207660913467407E-11</v>
      </c>
    </row>
    <row r="37" spans="1:22" x14ac:dyDescent="0.2">
      <c r="A37" s="175" t="s">
        <v>16</v>
      </c>
      <c r="B37" s="175" t="s">
        <v>458</v>
      </c>
      <c r="C37" s="196">
        <f>VLOOKUP($B37,'[2]Hent Data'!$R$27:$Y$656,5,FALSE)</f>
        <v>453000</v>
      </c>
      <c r="D37" s="196">
        <f>VLOOKUP($B37,'[2]Hent Data'!$R$27:$Y$656,8,FALSE)</f>
        <v>579244.91</v>
      </c>
      <c r="E37" s="181">
        <f t="shared" si="2"/>
        <v>-126244.91000000003</v>
      </c>
      <c r="G37" s="197" t="e">
        <f>SUMIFS('[2]SAP data'!$V:$V,'[2]SAP data'!$C:$C,$B$28,'[2]SAP data'!$A:$A,A37,'[2]SAP data'!$I:$I,$A$27)-G59</f>
        <v>#VALUE!</v>
      </c>
      <c r="H37" s="198" t="e">
        <f t="shared" si="3"/>
        <v>#VALUE!</v>
      </c>
      <c r="K37" s="181"/>
      <c r="P37" s="175" t="s">
        <v>17</v>
      </c>
      <c r="Q37" s="181">
        <v>-682707</v>
      </c>
      <c r="R37" s="181">
        <v>974354.44</v>
      </c>
      <c r="S37" s="181">
        <v>-304252</v>
      </c>
      <c r="T37" s="182">
        <v>12574.56</v>
      </c>
      <c r="U37" s="182">
        <v>30</v>
      </c>
      <c r="V37" s="182">
        <v>-5.6388671509921551E-11</v>
      </c>
    </row>
    <row r="38" spans="1:22" x14ac:dyDescent="0.2">
      <c r="A38" s="175" t="s">
        <v>17</v>
      </c>
      <c r="B38" s="175" t="s">
        <v>459</v>
      </c>
      <c r="C38" s="196">
        <f>VLOOKUP($B38,'[2]Hent Data'!$R$27:$Y$656,5,FALSE)</f>
        <v>2110000</v>
      </c>
      <c r="D38" s="196">
        <f>VLOOKUP($B38,'[2]Hent Data'!$R$27:$Y$656,8,FALSE)</f>
        <v>974354.44</v>
      </c>
      <c r="E38" s="181">
        <f t="shared" si="2"/>
        <v>1135645.56</v>
      </c>
      <c r="G38" s="197" t="e">
        <f>SUMIFS('[2]SAP data'!$V:$V,'[2]SAP data'!$C:$C,$B$28,'[2]SAP data'!$A:$A,A38,'[2]SAP data'!$I:$I,$A$27)-G60</f>
        <v>#VALUE!</v>
      </c>
      <c r="H38" s="198" t="e">
        <f t="shared" si="3"/>
        <v>#VALUE!</v>
      </c>
      <c r="K38" s="181">
        <f>+G24+[2]Plustur!G22+[2]Flexbus!G24</f>
        <v>-993456.66</v>
      </c>
      <c r="P38" s="175" t="s">
        <v>18</v>
      </c>
      <c r="Q38" s="181">
        <v>-1126212.82</v>
      </c>
      <c r="R38" s="181">
        <v>1913603.1</v>
      </c>
      <c r="S38" s="181">
        <v>-788093</v>
      </c>
      <c r="T38" s="182">
        <v>546.72</v>
      </c>
      <c r="U38" s="182">
        <v>156</v>
      </c>
      <c r="V38" s="182">
        <v>2.7966962079517543E-11</v>
      </c>
    </row>
    <row r="39" spans="1:22" x14ac:dyDescent="0.2">
      <c r="A39" s="175" t="s">
        <v>18</v>
      </c>
      <c r="B39" s="175" t="s">
        <v>460</v>
      </c>
      <c r="C39" s="196">
        <f>VLOOKUP($B39,'[2]Hent Data'!$R$27:$Y$656,5,FALSE)</f>
        <v>2420000</v>
      </c>
      <c r="D39" s="196">
        <f>VLOOKUP($B39,'[2]Hent Data'!$R$27:$Y$656,8,FALSE)</f>
        <v>1913603.1</v>
      </c>
      <c r="E39" s="181">
        <f t="shared" si="2"/>
        <v>506396.89999999991</v>
      </c>
      <c r="G39" s="197" t="e">
        <f>SUMIFS('[2]SAP data'!$V:$V,'[2]SAP data'!$C:$C,$B$28,'[2]SAP data'!$A:$A,A39,'[2]SAP data'!$I:$I,$A$27)-G61</f>
        <v>#VALUE!</v>
      </c>
      <c r="H39" s="198" t="e">
        <f t="shared" si="3"/>
        <v>#VALUE!</v>
      </c>
      <c r="K39" s="181">
        <v>-1007848.41</v>
      </c>
      <c r="P39" s="175" t="s">
        <v>19</v>
      </c>
      <c r="Q39" s="181">
        <v>-386689.5</v>
      </c>
      <c r="R39" s="181">
        <v>778326.26</v>
      </c>
      <c r="S39" s="181">
        <v>-392245</v>
      </c>
      <c r="T39" s="182">
        <v>510.24</v>
      </c>
      <c r="U39" s="182">
        <v>98</v>
      </c>
      <c r="V39" s="182">
        <v>9.3223206931725144E-12</v>
      </c>
    </row>
    <row r="40" spans="1:22" x14ac:dyDescent="0.2">
      <c r="A40" s="175" t="s">
        <v>19</v>
      </c>
      <c r="B40" s="175" t="s">
        <v>461</v>
      </c>
      <c r="C40" s="196">
        <f>VLOOKUP($B40,'[2]Hent Data'!$R$27:$Y$656,5,FALSE)</f>
        <v>1639000</v>
      </c>
      <c r="D40" s="196">
        <f>VLOOKUP($B40,'[2]Hent Data'!$R$27:$Y$656,8,FALSE)</f>
        <v>778326.26</v>
      </c>
      <c r="E40" s="181">
        <f t="shared" si="2"/>
        <v>860673.74</v>
      </c>
      <c r="G40" s="197" t="e">
        <f>SUMIFS('[2]SAP data'!$V:$V,'[2]SAP data'!$C:$C,$B$28,'[2]SAP data'!$A:$A,A40,'[2]SAP data'!$I:$I,$A$27)-G62</f>
        <v>#VALUE!</v>
      </c>
      <c r="H40" s="198" t="e">
        <f t="shared" si="3"/>
        <v>#VALUE!</v>
      </c>
      <c r="K40" s="181">
        <f>+K38-K39</f>
        <v>14391.75</v>
      </c>
      <c r="P40" s="175" t="s">
        <v>20</v>
      </c>
      <c r="Q40" s="181">
        <v>-1533220.85</v>
      </c>
      <c r="R40" s="181">
        <v>2533971.13</v>
      </c>
      <c r="S40" s="181">
        <v>-1002101</v>
      </c>
      <c r="T40" s="182">
        <v>1350.72</v>
      </c>
      <c r="U40" s="182">
        <v>0</v>
      </c>
      <c r="V40" s="182">
        <v>-2.0486368157435209E-10</v>
      </c>
    </row>
    <row r="41" spans="1:22" x14ac:dyDescent="0.2">
      <c r="A41" s="175" t="s">
        <v>20</v>
      </c>
      <c r="B41" s="175" t="s">
        <v>462</v>
      </c>
      <c r="C41" s="196">
        <f>VLOOKUP($B41,'[2]Hent Data'!$R$27:$Y$656,5,FALSE)</f>
        <v>3854000</v>
      </c>
      <c r="D41" s="196">
        <f>VLOOKUP($B41,'[2]Hent Data'!$R$27:$Y$656,8,FALSE)</f>
        <v>2533971.13</v>
      </c>
      <c r="E41" s="181">
        <f t="shared" si="2"/>
        <v>1320028.8700000001</v>
      </c>
      <c r="G41" s="197" t="e">
        <f>SUMIFS('[2]SAP data'!$V:$V,'[2]SAP data'!$C:$C,$B$28,'[2]SAP data'!$A:$A,A41,'[2]SAP data'!$I:$I,$A$27)-G63</f>
        <v>#VALUE!</v>
      </c>
      <c r="H41" s="198" t="e">
        <f t="shared" si="3"/>
        <v>#VALUE!</v>
      </c>
      <c r="P41" s="175" t="s">
        <v>21</v>
      </c>
      <c r="Q41" s="181">
        <v>-377626.66</v>
      </c>
      <c r="R41" s="181">
        <v>498434.3</v>
      </c>
      <c r="S41" s="181">
        <v>-133536</v>
      </c>
      <c r="T41" s="182">
        <v>12728.36</v>
      </c>
      <c r="U41" s="182">
        <v>0</v>
      </c>
      <c r="V41" s="182">
        <v>1.4551915228366852E-11</v>
      </c>
    </row>
    <row r="42" spans="1:22" x14ac:dyDescent="0.2">
      <c r="A42" s="175" t="s">
        <v>21</v>
      </c>
      <c r="B42" s="175" t="s">
        <v>463</v>
      </c>
      <c r="C42" s="196">
        <f>VLOOKUP($B42,'[2]Hent Data'!$R$27:$Y$656,5,FALSE)</f>
        <v>252000</v>
      </c>
      <c r="D42" s="196">
        <f>VLOOKUP($B42,'[2]Hent Data'!$R$27:$Y$656,8,FALSE)</f>
        <v>498434.3</v>
      </c>
      <c r="E42" s="181">
        <f t="shared" si="2"/>
        <v>-246434.3</v>
      </c>
      <c r="G42" s="197" t="e">
        <f>SUMIFS('[2]SAP data'!$V:$V,'[2]SAP data'!$C:$C,$B$28,'[2]SAP data'!$A:$A,A42,'[2]SAP data'!$I:$I,$A$27)-G64</f>
        <v>#VALUE!</v>
      </c>
      <c r="H42" s="198" t="e">
        <f t="shared" si="3"/>
        <v>#VALUE!</v>
      </c>
      <c r="K42" s="181">
        <f>+E24+[2]Plustur!E22+[2]Flexbus!E24-E23</f>
        <v>-9650541</v>
      </c>
      <c r="P42" s="175" t="s">
        <v>22</v>
      </c>
      <c r="Q42" s="181">
        <v>-494812.17</v>
      </c>
      <c r="R42" s="181">
        <v>683459.69</v>
      </c>
      <c r="S42" s="181">
        <v>-191468</v>
      </c>
      <c r="T42" s="182">
        <v>2820.48</v>
      </c>
      <c r="U42" s="182">
        <v>0</v>
      </c>
      <c r="V42" s="182">
        <v>-3.9563019527122378E-11</v>
      </c>
    </row>
    <row r="43" spans="1:22" x14ac:dyDescent="0.2">
      <c r="A43" s="175" t="s">
        <v>22</v>
      </c>
      <c r="B43" s="175" t="s">
        <v>464</v>
      </c>
      <c r="C43" s="196">
        <f>VLOOKUP($B43,'[2]Hent Data'!$R$27:$Y$656,5,FALSE)</f>
        <v>560000</v>
      </c>
      <c r="D43" s="196">
        <f>VLOOKUP($B43,'[2]Hent Data'!$R$27:$Y$656,8,FALSE)</f>
        <v>683459.69</v>
      </c>
      <c r="E43" s="181">
        <f t="shared" si="2"/>
        <v>-123459.68999999994</v>
      </c>
      <c r="G43" s="197" t="e">
        <f>SUMIFS('[2]SAP data'!$V:$V,'[2]SAP data'!$C:$C,$B$28,'[2]SAP data'!$A:$A,A43,'[2]SAP data'!$I:$I,$A$27)-G65</f>
        <v>#VALUE!</v>
      </c>
      <c r="H43" s="198" t="e">
        <f t="shared" si="3"/>
        <v>#VALUE!</v>
      </c>
      <c r="P43" s="175" t="s">
        <v>23</v>
      </c>
      <c r="Q43" s="181">
        <v>-2073906.87</v>
      </c>
      <c r="R43" s="181">
        <v>3103588.91</v>
      </c>
      <c r="S43" s="181">
        <v>-1031828</v>
      </c>
      <c r="T43" s="182">
        <v>1800.96</v>
      </c>
      <c r="U43" s="182">
        <v>345</v>
      </c>
      <c r="V43" s="182">
        <v>3.7289282772690058E-11</v>
      </c>
    </row>
    <row r="44" spans="1:22" x14ac:dyDescent="0.2">
      <c r="A44" s="175" t="s">
        <v>23</v>
      </c>
      <c r="B44" s="175" t="s">
        <v>465</v>
      </c>
      <c r="C44" s="196">
        <f>VLOOKUP($B44,'[2]Hent Data'!$R$27:$Y$656,5,FALSE)</f>
        <v>3588000</v>
      </c>
      <c r="D44" s="196">
        <f>VLOOKUP($B44,'[2]Hent Data'!$R$27:$Y$656,8,FALSE)</f>
        <v>3103588.91</v>
      </c>
      <c r="E44" s="181">
        <f t="shared" si="2"/>
        <v>484411.08999999985</v>
      </c>
      <c r="G44" s="197" t="e">
        <f>SUMIFS('[2]SAP data'!$V:$V,'[2]SAP data'!$C:$C,$B$28,'[2]SAP data'!$A:$A,A44,'[2]SAP data'!$I:$I,$A$27)-G66</f>
        <v>#VALUE!</v>
      </c>
      <c r="H44" s="198" t="e">
        <f t="shared" si="3"/>
        <v>#VALUE!</v>
      </c>
      <c r="P44" s="175" t="s">
        <v>24</v>
      </c>
      <c r="Q44" s="181">
        <v>-497527.77</v>
      </c>
      <c r="R44" s="181">
        <v>868111.85</v>
      </c>
      <c r="S44" s="181">
        <v>-376598</v>
      </c>
      <c r="T44" s="182">
        <v>6013.92</v>
      </c>
      <c r="U44" s="182">
        <v>0</v>
      </c>
      <c r="V44" s="182">
        <v>-4.1836756281554699E-11</v>
      </c>
    </row>
    <row r="45" spans="1:22" x14ac:dyDescent="0.2">
      <c r="A45" s="175" t="s">
        <v>24</v>
      </c>
      <c r="B45" s="175" t="s">
        <v>466</v>
      </c>
      <c r="C45" s="196">
        <f>VLOOKUP($B45,'[2]Hent Data'!$R$27:$Y$656,5,FALSE)</f>
        <v>832000</v>
      </c>
      <c r="D45" s="196">
        <f>VLOOKUP($B45,'[2]Hent Data'!$R$27:$Y$656,8,FALSE)</f>
        <v>868111.85</v>
      </c>
      <c r="E45" s="181">
        <f t="shared" si="2"/>
        <v>-36111.849999999977</v>
      </c>
      <c r="G45" s="197" t="e">
        <f>SUMIFS('[2]SAP data'!$V:$V,'[2]SAP data'!$C:$C,$B$28,'[2]SAP data'!$A:$A,A45,'[2]SAP data'!$I:$I,$A$27)-G67</f>
        <v>#VALUE!</v>
      </c>
      <c r="H45" s="198" t="e">
        <f t="shared" si="3"/>
        <v>#VALUE!</v>
      </c>
      <c r="P45" s="175" t="s">
        <v>442</v>
      </c>
      <c r="Q45" s="181">
        <v>-880739.5</v>
      </c>
      <c r="R45" s="181">
        <v>1378370.5</v>
      </c>
      <c r="S45" s="181">
        <v>-503369</v>
      </c>
      <c r="T45" s="182">
        <v>5628</v>
      </c>
      <c r="U45" s="182">
        <v>110</v>
      </c>
      <c r="V45" s="182">
        <v>0</v>
      </c>
    </row>
    <row r="46" spans="1:22" x14ac:dyDescent="0.2">
      <c r="A46" s="175" t="s">
        <v>442</v>
      </c>
      <c r="B46" s="175" t="s">
        <v>467</v>
      </c>
      <c r="C46" s="196">
        <f>VLOOKUP($B46,'[2]Hent Data'!$R$27:$Y$656,5,FALSE)</f>
        <v>1309000</v>
      </c>
      <c r="D46" s="196">
        <f>VLOOKUP($B46,'[2]Hent Data'!$R$27:$Y$656,8,FALSE)</f>
        <v>1378370.5</v>
      </c>
      <c r="E46" s="181">
        <f t="shared" si="2"/>
        <v>-69370.5</v>
      </c>
      <c r="G46" s="197" t="e">
        <f>SUMIFS('[2]SAP data'!$V:$V,'[2]SAP data'!$C:$C,$B$28,'[2]SAP data'!$A:$A,A46,'[2]SAP data'!$I:$I,$A$27)-G68</f>
        <v>#VALUE!</v>
      </c>
      <c r="H46" s="198" t="e">
        <f t="shared" si="3"/>
        <v>#VALUE!</v>
      </c>
      <c r="P46" s="175" t="s">
        <v>443</v>
      </c>
      <c r="Q46" s="181">
        <v>-1294.46</v>
      </c>
      <c r="R46" s="181">
        <v>1209.46</v>
      </c>
      <c r="S46" s="181"/>
      <c r="T46" s="182">
        <v>85</v>
      </c>
      <c r="U46" s="182"/>
      <c r="V46" s="182">
        <v>0</v>
      </c>
    </row>
    <row r="47" spans="1:22" x14ac:dyDescent="0.2">
      <c r="B47" s="175" t="s">
        <v>468</v>
      </c>
      <c r="C47" s="196">
        <f>VLOOKUP($B47,'[2]Hent Data'!$R$27:$Y$656,5,FALSE)</f>
        <v>0</v>
      </c>
      <c r="D47" s="196">
        <f>VLOOKUP($B47,'[2]Hent Data'!$R$27:$Y$656,8,FALSE)</f>
        <v>1209.46</v>
      </c>
      <c r="E47" s="181">
        <f t="shared" si="2"/>
        <v>-1209.46</v>
      </c>
      <c r="G47" s="197" t="e">
        <f>SUMIFS('[2]SAP data'!$V:$V,'[2]SAP data'!$C:$C,$B$28,'[2]SAP data'!$A:$A,A47,'[2]SAP data'!$I:$I,$A$27)-G69</f>
        <v>#VALUE!</v>
      </c>
      <c r="H47" s="198"/>
      <c r="P47" s="175" t="s">
        <v>444</v>
      </c>
      <c r="Q47" s="181"/>
      <c r="R47" s="181">
        <v>4143934.13</v>
      </c>
      <c r="S47" s="181">
        <v>-4503189.3600000003</v>
      </c>
      <c r="T47" s="182">
        <v>0</v>
      </c>
      <c r="U47" s="182"/>
      <c r="V47" s="182">
        <v>-359255.23000000045</v>
      </c>
    </row>
    <row r="48" spans="1:22" x14ac:dyDescent="0.2">
      <c r="B48" s="175" t="s">
        <v>444</v>
      </c>
      <c r="C48" s="196">
        <f>VLOOKUP($B48,'[2]Hent Data'!$R$27:$Y$656,5,FALSE)</f>
        <v>0</v>
      </c>
      <c r="D48" s="196">
        <f>VLOOKUP($B48,'[2]Hent Data'!$R$27:$Y$656,8,FALSE)</f>
        <v>4144579.13</v>
      </c>
      <c r="E48" s="181">
        <f t="shared" si="2"/>
        <v>-4144579.13</v>
      </c>
      <c r="G48" s="197"/>
      <c r="M48" s="175" t="s">
        <v>226</v>
      </c>
      <c r="P48" s="186"/>
      <c r="Q48" s="187">
        <v>-15729069.800000001</v>
      </c>
      <c r="R48" s="187">
        <v>28484994.290000003</v>
      </c>
      <c r="S48" s="187">
        <v>-13216880.359999999</v>
      </c>
      <c r="T48" s="187">
        <v>100753.64000000001</v>
      </c>
      <c r="U48" s="187">
        <v>837</v>
      </c>
      <c r="V48" s="188">
        <v>-359365.23000000085</v>
      </c>
    </row>
    <row r="49" spans="1:13" x14ac:dyDescent="0.2">
      <c r="B49" s="186" t="s">
        <v>469</v>
      </c>
      <c r="C49" s="200">
        <f>SUM(C28:C48)</f>
        <v>28896000</v>
      </c>
      <c r="D49" s="200">
        <f>SUM(D28:D48)</f>
        <v>28485639.290000003</v>
      </c>
      <c r="E49" s="200">
        <f>SUM(E28:E48)</f>
        <v>410360.71000000089</v>
      </c>
      <c r="G49" s="201" t="e">
        <f>SUM(G29:G48)</f>
        <v>#VALUE!</v>
      </c>
      <c r="I49" s="175" t="s">
        <v>470</v>
      </c>
      <c r="M49" s="175">
        <v>404401</v>
      </c>
    </row>
    <row r="51" spans="1:13" x14ac:dyDescent="0.2">
      <c r="A51" s="175" t="s">
        <v>2</v>
      </c>
      <c r="B51" s="175" t="s">
        <v>471</v>
      </c>
      <c r="C51" s="196">
        <f>VLOOKUP($B51,'[2]Hent Data'!$R$27:$Y$656,5,FALSE)</f>
        <v>-622000</v>
      </c>
      <c r="D51" s="196">
        <f>VLOOKUP($B51,'[2]Hent Data'!$R$27:$Y$656,8,FALSE)</f>
        <v>-581044</v>
      </c>
      <c r="E51" s="181">
        <f t="shared" ref="E51:E69" si="4">+C51-D51</f>
        <v>-40956</v>
      </c>
      <c r="G51" s="197" t="e">
        <f>-SUMIFS('[2]SAP data'!$V:$V,'[2]SAP data'!$C:$C,$B$28,'[2]SAP data'!$A:$A,A51,'[2]SAP data'!$I:$I,$A$28)</f>
        <v>#VALUE!</v>
      </c>
      <c r="H51" s="198" t="e">
        <f>+D51-G51</f>
        <v>#VALUE!</v>
      </c>
    </row>
    <row r="52" spans="1:13" x14ac:dyDescent="0.2">
      <c r="A52" s="175" t="s">
        <v>4</v>
      </c>
      <c r="B52" s="175" t="s">
        <v>472</v>
      </c>
      <c r="C52" s="196">
        <f>VLOOKUP($B52,'[2]Hent Data'!$R$27:$Y$656,5,FALSE)</f>
        <v>-1269000</v>
      </c>
      <c r="D52" s="196">
        <f>VLOOKUP($B52,'[2]Hent Data'!$R$27:$Y$656,8,FALSE)</f>
        <v>-1059574</v>
      </c>
      <c r="E52" s="181">
        <f t="shared" si="4"/>
        <v>-209426</v>
      </c>
      <c r="G52" s="197" t="e">
        <f>-SUMIFS('[2]SAP data'!$V:$V,'[2]SAP data'!$C:$C,$B$28,'[2]SAP data'!$A:$A,A52,'[2]SAP data'!$I:$I,$A$28)</f>
        <v>#VALUE!</v>
      </c>
      <c r="H52" s="198" t="e">
        <f t="shared" ref="H52:H68" si="5">+D52-G52</f>
        <v>#VALUE!</v>
      </c>
    </row>
    <row r="53" spans="1:13" x14ac:dyDescent="0.2">
      <c r="A53" s="175" t="s">
        <v>32</v>
      </c>
      <c r="B53" s="175" t="s">
        <v>473</v>
      </c>
      <c r="C53" s="196">
        <f>VLOOKUP($B53,'[2]Hent Data'!$R$27:$Y$656,5,FALSE)</f>
        <v>-239000</v>
      </c>
      <c r="D53" s="196">
        <f>VLOOKUP($B53,'[2]Hent Data'!$R$27:$Y$656,8,FALSE)</f>
        <v>-192268</v>
      </c>
      <c r="E53" s="181">
        <f t="shared" si="4"/>
        <v>-46732</v>
      </c>
      <c r="G53" s="197" t="e">
        <f>-SUMIFS('[2]SAP data'!$V:$V,'[2]SAP data'!$C:$C,$B$28,'[2]SAP data'!$A:$A,A53,'[2]SAP data'!$I:$I,$A$28)</f>
        <v>#VALUE!</v>
      </c>
      <c r="H53" s="198" t="e">
        <f t="shared" si="5"/>
        <v>#VALUE!</v>
      </c>
    </row>
    <row r="54" spans="1:13" x14ac:dyDescent="0.2">
      <c r="A54" s="175" t="s">
        <v>11</v>
      </c>
      <c r="B54" s="175" t="s">
        <v>474</v>
      </c>
      <c r="C54" s="196">
        <f>VLOOKUP($B54,'[2]Hent Data'!$R$27:$Y$656,5,FALSE)</f>
        <v>-360000</v>
      </c>
      <c r="D54" s="196">
        <f>VLOOKUP($B54,'[2]Hent Data'!$R$27:$Y$656,8,FALSE)</f>
        <v>-402306</v>
      </c>
      <c r="E54" s="181">
        <f t="shared" si="4"/>
        <v>42306</v>
      </c>
      <c r="G54" s="197" t="e">
        <f>-SUMIFS('[2]SAP data'!$V:$V,'[2]SAP data'!$C:$C,$B$28,'[2]SAP data'!$A:$A,A54,'[2]SAP data'!$I:$I,$A$28)</f>
        <v>#VALUE!</v>
      </c>
      <c r="H54" s="198" t="e">
        <f t="shared" si="5"/>
        <v>#VALUE!</v>
      </c>
    </row>
    <row r="55" spans="1:13" x14ac:dyDescent="0.2">
      <c r="A55" s="175" t="s">
        <v>12</v>
      </c>
      <c r="B55" s="175" t="s">
        <v>475</v>
      </c>
      <c r="C55" s="196">
        <f>VLOOKUP($B55,'[2]Hent Data'!$R$27:$Y$656,5,FALSE)</f>
        <v>-545000</v>
      </c>
      <c r="D55" s="196">
        <f>VLOOKUP($B55,'[2]Hent Data'!$R$27:$Y$656,8,FALSE)</f>
        <v>-547137</v>
      </c>
      <c r="E55" s="181">
        <f t="shared" si="4"/>
        <v>2137</v>
      </c>
      <c r="G55" s="197" t="e">
        <f>-SUMIFS('[2]SAP data'!$V:$V,'[2]SAP data'!$C:$C,$B$28,'[2]SAP data'!$A:$A,A55,'[2]SAP data'!$I:$I,$A$28)</f>
        <v>#VALUE!</v>
      </c>
      <c r="H55" s="198" t="e">
        <f t="shared" si="5"/>
        <v>#VALUE!</v>
      </c>
    </row>
    <row r="56" spans="1:13" x14ac:dyDescent="0.2">
      <c r="A56" s="175" t="s">
        <v>13</v>
      </c>
      <c r="B56" s="175" t="s">
        <v>476</v>
      </c>
      <c r="C56" s="196">
        <f>VLOOKUP($B56,'[2]Hent Data'!$R$27:$Y$656,5,FALSE)</f>
        <v>-314000</v>
      </c>
      <c r="D56" s="196">
        <f>VLOOKUP($B56,'[2]Hent Data'!$R$27:$Y$656,8,FALSE)</f>
        <v>-277181</v>
      </c>
      <c r="E56" s="181">
        <f t="shared" si="4"/>
        <v>-36819</v>
      </c>
      <c r="G56" s="197" t="e">
        <f>-SUMIFS('[2]SAP data'!$V:$V,'[2]SAP data'!$C:$C,$B$28,'[2]SAP data'!$A:$A,A56,'[2]SAP data'!$I:$I,$A$28)</f>
        <v>#VALUE!</v>
      </c>
      <c r="H56" s="198" t="e">
        <f t="shared" si="5"/>
        <v>#VALUE!</v>
      </c>
    </row>
    <row r="57" spans="1:13" x14ac:dyDescent="0.2">
      <c r="A57" s="175" t="s">
        <v>14</v>
      </c>
      <c r="B57" s="175" t="s">
        <v>477</v>
      </c>
      <c r="C57" s="196">
        <f>VLOOKUP($B57,'[2]Hent Data'!$R$27:$Y$656,5,FALSE)</f>
        <v>-260000</v>
      </c>
      <c r="D57" s="196">
        <f>VLOOKUP($B57,'[2]Hent Data'!$R$27:$Y$656,8,FALSE)</f>
        <v>-175614</v>
      </c>
      <c r="E57" s="181">
        <f t="shared" si="4"/>
        <v>-84386</v>
      </c>
      <c r="G57" s="197" t="e">
        <f>-SUMIFS('[2]SAP data'!$V:$V,'[2]SAP data'!$C:$C,$B$28,'[2]SAP data'!$A:$A,A57,'[2]SAP data'!$I:$I,$A$28)</f>
        <v>#VALUE!</v>
      </c>
      <c r="H57" s="198" t="e">
        <f t="shared" si="5"/>
        <v>#VALUE!</v>
      </c>
    </row>
    <row r="58" spans="1:13" x14ac:dyDescent="0.2">
      <c r="A58" s="175" t="s">
        <v>15</v>
      </c>
      <c r="B58" s="175" t="s">
        <v>478</v>
      </c>
      <c r="C58" s="196">
        <f>VLOOKUP($B58,'[2]Hent Data'!$R$27:$Y$656,5,FALSE)</f>
        <v>-805000</v>
      </c>
      <c r="D58" s="196">
        <f>VLOOKUP($B58,'[2]Hent Data'!$R$27:$Y$656,8,FALSE)</f>
        <v>-597253</v>
      </c>
      <c r="E58" s="181">
        <f t="shared" si="4"/>
        <v>-207747</v>
      </c>
      <c r="G58" s="197" t="e">
        <f>-SUMIFS('[2]SAP data'!$V:$V,'[2]SAP data'!$C:$C,$B$28,'[2]SAP data'!$A:$A,A58,'[2]SAP data'!$I:$I,$A$28)</f>
        <v>#VALUE!</v>
      </c>
      <c r="H58" s="198" t="e">
        <f t="shared" si="5"/>
        <v>#VALUE!</v>
      </c>
    </row>
    <row r="59" spans="1:13" x14ac:dyDescent="0.2">
      <c r="A59" s="175" t="s">
        <v>16</v>
      </c>
      <c r="B59" s="175" t="s">
        <v>479</v>
      </c>
      <c r="C59" s="196">
        <f>VLOOKUP($B59,'[2]Hent Data'!$R$27:$Y$656,5,FALSE)</f>
        <v>-129000</v>
      </c>
      <c r="D59" s="196">
        <f>VLOOKUP($B59,'[2]Hent Data'!$R$27:$Y$656,8,FALSE)</f>
        <v>-157824</v>
      </c>
      <c r="E59" s="181">
        <f t="shared" si="4"/>
        <v>28824</v>
      </c>
      <c r="G59" s="197" t="e">
        <f>-SUMIFS('[2]SAP data'!$V:$V,'[2]SAP data'!$C:$C,$B$28,'[2]SAP data'!$A:$A,A59,'[2]SAP data'!$I:$I,$A$28)</f>
        <v>#VALUE!</v>
      </c>
      <c r="H59" s="198" t="e">
        <f t="shared" si="5"/>
        <v>#VALUE!</v>
      </c>
    </row>
    <row r="60" spans="1:13" x14ac:dyDescent="0.2">
      <c r="A60" s="175" t="s">
        <v>17</v>
      </c>
      <c r="B60" s="175" t="s">
        <v>480</v>
      </c>
      <c r="C60" s="196">
        <f>VLOOKUP($B60,'[2]Hent Data'!$R$27:$Y$656,5,FALSE)</f>
        <v>-570000</v>
      </c>
      <c r="D60" s="196">
        <f>VLOOKUP($B60,'[2]Hent Data'!$R$27:$Y$656,8,FALSE)</f>
        <v>-304252</v>
      </c>
      <c r="E60" s="181">
        <f t="shared" si="4"/>
        <v>-265748</v>
      </c>
      <c r="G60" s="197" t="e">
        <f>-SUMIFS('[2]SAP data'!$V:$V,'[2]SAP data'!$C:$C,$B$28,'[2]SAP data'!$A:$A,A60,'[2]SAP data'!$I:$I,$A$28)</f>
        <v>#VALUE!</v>
      </c>
      <c r="H60" s="198" t="e">
        <f t="shared" si="5"/>
        <v>#VALUE!</v>
      </c>
    </row>
    <row r="61" spans="1:13" x14ac:dyDescent="0.2">
      <c r="A61" s="175" t="s">
        <v>18</v>
      </c>
      <c r="B61" s="175" t="s">
        <v>481</v>
      </c>
      <c r="C61" s="196">
        <f>VLOOKUP($B61,'[2]Hent Data'!$R$27:$Y$656,5,FALSE)</f>
        <v>-1157000</v>
      </c>
      <c r="D61" s="196">
        <f>VLOOKUP($B61,'[2]Hent Data'!$R$27:$Y$656,8,FALSE)</f>
        <v>-788093</v>
      </c>
      <c r="E61" s="181">
        <f t="shared" si="4"/>
        <v>-368907</v>
      </c>
      <c r="G61" s="197" t="e">
        <f>-SUMIFS('[2]SAP data'!$V:$V,'[2]SAP data'!$C:$C,$B$28,'[2]SAP data'!$A:$A,A61,'[2]SAP data'!$I:$I,$A$28)</f>
        <v>#VALUE!</v>
      </c>
      <c r="H61" s="198" t="e">
        <f t="shared" si="5"/>
        <v>#VALUE!</v>
      </c>
    </row>
    <row r="62" spans="1:13" x14ac:dyDescent="0.2">
      <c r="A62" s="175" t="s">
        <v>19</v>
      </c>
      <c r="B62" s="175" t="s">
        <v>482</v>
      </c>
      <c r="C62" s="196">
        <f>VLOOKUP($B62,'[2]Hent Data'!$R$27:$Y$656,5,FALSE)</f>
        <v>-867000</v>
      </c>
      <c r="D62" s="196">
        <f>VLOOKUP($B62,'[2]Hent Data'!$R$27:$Y$656,8,FALSE)</f>
        <v>-392245</v>
      </c>
      <c r="E62" s="181">
        <f t="shared" si="4"/>
        <v>-474755</v>
      </c>
      <c r="G62" s="197" t="e">
        <f>-SUMIFS('[2]SAP data'!$V:$V,'[2]SAP data'!$C:$C,$B$28,'[2]SAP data'!$A:$A,A62,'[2]SAP data'!$I:$I,$A$28)</f>
        <v>#VALUE!</v>
      </c>
      <c r="H62" s="198" t="e">
        <f t="shared" si="5"/>
        <v>#VALUE!</v>
      </c>
    </row>
    <row r="63" spans="1:13" x14ac:dyDescent="0.2">
      <c r="A63" s="175" t="s">
        <v>20</v>
      </c>
      <c r="B63" s="175" t="s">
        <v>483</v>
      </c>
      <c r="C63" s="196">
        <f>VLOOKUP($B63,'[2]Hent Data'!$R$27:$Y$656,5,FALSE)</f>
        <v>-1309000</v>
      </c>
      <c r="D63" s="196">
        <f>VLOOKUP($B63,'[2]Hent Data'!$R$27:$Y$656,8,FALSE)</f>
        <v>-1002101</v>
      </c>
      <c r="E63" s="181">
        <f t="shared" si="4"/>
        <v>-306899</v>
      </c>
      <c r="G63" s="197" t="e">
        <f>-SUMIFS('[2]SAP data'!$V:$V,'[2]SAP data'!$C:$C,$B$28,'[2]SAP data'!$A:$A,A63,'[2]SAP data'!$I:$I,$A$28)</f>
        <v>#VALUE!</v>
      </c>
      <c r="H63" s="198" t="e">
        <f t="shared" si="5"/>
        <v>#VALUE!</v>
      </c>
    </row>
    <row r="64" spans="1:13" x14ac:dyDescent="0.2">
      <c r="A64" s="175" t="s">
        <v>21</v>
      </c>
      <c r="B64" s="175" t="s">
        <v>484</v>
      </c>
      <c r="C64" s="196">
        <f>VLOOKUP($B64,'[2]Hent Data'!$R$27:$Y$656,5,FALSE)</f>
        <v>-120000</v>
      </c>
      <c r="D64" s="196">
        <f>VLOOKUP($B64,'[2]Hent Data'!$R$27:$Y$656,8,FALSE)</f>
        <v>-133536</v>
      </c>
      <c r="E64" s="181">
        <f t="shared" si="4"/>
        <v>13536</v>
      </c>
      <c r="G64" s="197" t="e">
        <f>-SUMIFS('[2]SAP data'!$V:$V,'[2]SAP data'!$C:$C,$B$28,'[2]SAP data'!$A:$A,A64,'[2]SAP data'!$I:$I,$A$28)</f>
        <v>#VALUE!</v>
      </c>
      <c r="H64" s="198" t="e">
        <f t="shared" si="5"/>
        <v>#VALUE!</v>
      </c>
    </row>
    <row r="65" spans="1:9" x14ac:dyDescent="0.2">
      <c r="A65" s="175" t="s">
        <v>22</v>
      </c>
      <c r="B65" s="175" t="s">
        <v>485</v>
      </c>
      <c r="C65" s="196">
        <f>VLOOKUP($B65,'[2]Hent Data'!$R$27:$Y$656,5,FALSE)</f>
        <v>-198000</v>
      </c>
      <c r="D65" s="196">
        <f>VLOOKUP($B65,'[2]Hent Data'!$R$27:$Y$656,8,FALSE)</f>
        <v>-191468</v>
      </c>
      <c r="E65" s="181">
        <f t="shared" si="4"/>
        <v>-6532</v>
      </c>
      <c r="G65" s="197" t="e">
        <f>-SUMIFS('[2]SAP data'!$V:$V,'[2]SAP data'!$C:$C,$B$28,'[2]SAP data'!$A:$A,A65,'[2]SAP data'!$I:$I,$A$28)</f>
        <v>#VALUE!</v>
      </c>
      <c r="H65" s="198" t="e">
        <f t="shared" si="5"/>
        <v>#VALUE!</v>
      </c>
    </row>
    <row r="66" spans="1:9" x14ac:dyDescent="0.2">
      <c r="A66" s="175" t="s">
        <v>23</v>
      </c>
      <c r="B66" s="175" t="s">
        <v>486</v>
      </c>
      <c r="C66" s="196">
        <f>VLOOKUP($B66,'[2]Hent Data'!$R$27:$Y$656,5,FALSE)</f>
        <v>-1034000</v>
      </c>
      <c r="D66" s="196">
        <f>VLOOKUP($B66,'[2]Hent Data'!$R$27:$Y$656,8,FALSE)</f>
        <v>-1031828</v>
      </c>
      <c r="E66" s="181">
        <f t="shared" si="4"/>
        <v>-2172</v>
      </c>
      <c r="G66" s="197" t="e">
        <f>-SUMIFS('[2]SAP data'!$V:$V,'[2]SAP data'!$C:$C,$B$28,'[2]SAP data'!$A:$A,A66,'[2]SAP data'!$I:$I,$A$28)</f>
        <v>#VALUE!</v>
      </c>
      <c r="H66" s="198" t="e">
        <f t="shared" si="5"/>
        <v>#VALUE!</v>
      </c>
    </row>
    <row r="67" spans="1:9" x14ac:dyDescent="0.2">
      <c r="A67" s="175" t="s">
        <v>24</v>
      </c>
      <c r="B67" s="175" t="s">
        <v>487</v>
      </c>
      <c r="C67" s="196">
        <f>VLOOKUP($B67,'[2]Hent Data'!$R$27:$Y$656,5,FALSE)</f>
        <v>-584000</v>
      </c>
      <c r="D67" s="196">
        <f>VLOOKUP($B67,'[2]Hent Data'!$R$27:$Y$656,8,FALSE)</f>
        <v>-376598</v>
      </c>
      <c r="E67" s="181">
        <f t="shared" si="4"/>
        <v>-207402</v>
      </c>
      <c r="G67" s="197" t="e">
        <f>-SUMIFS('[2]SAP data'!$V:$V,'[2]SAP data'!$C:$C,$B$28,'[2]SAP data'!$A:$A,A67,'[2]SAP data'!$I:$I,$A$28)</f>
        <v>#VALUE!</v>
      </c>
      <c r="H67" s="198" t="e">
        <f t="shared" si="5"/>
        <v>#VALUE!</v>
      </c>
    </row>
    <row r="68" spans="1:9" x14ac:dyDescent="0.2">
      <c r="A68" s="175" t="s">
        <v>442</v>
      </c>
      <c r="B68" s="175" t="s">
        <v>488</v>
      </c>
      <c r="C68" s="196">
        <f>VLOOKUP($B68,'[2]Hent Data'!$R$27:$Y$656,5,FALSE)</f>
        <v>-356000</v>
      </c>
      <c r="D68" s="196">
        <f>VLOOKUP($B68,'[2]Hent Data'!$R$27:$Y$656,8,FALSE)</f>
        <v>-503369</v>
      </c>
      <c r="E68" s="181">
        <f t="shared" si="4"/>
        <v>147369</v>
      </c>
      <c r="G68" s="197" t="e">
        <f>-SUMIFS('[2]SAP data'!$V:$V,'[2]SAP data'!$C:$C,$B$28,'[2]SAP data'!$A:$A,A68,'[2]SAP data'!$I:$I,$A$28)</f>
        <v>#VALUE!</v>
      </c>
      <c r="H68" s="198" t="e">
        <f t="shared" si="5"/>
        <v>#VALUE!</v>
      </c>
    </row>
    <row r="69" spans="1:9" x14ac:dyDescent="0.2">
      <c r="B69" s="175" t="s">
        <v>489</v>
      </c>
      <c r="C69" s="196">
        <f>VLOOKUP($B69,'[2]Hent Data'!$R$27:$Y$656,5,FALSE)</f>
        <v>0</v>
      </c>
      <c r="D69" s="196">
        <f>VLOOKUP($B69,'[2]Hent Data'!$R$27:$Y$656,8,FALSE)</f>
        <v>-4503189.3600000003</v>
      </c>
      <c r="E69" s="181">
        <f t="shared" si="4"/>
        <v>4503189.3600000003</v>
      </c>
      <c r="G69" s="197" t="e">
        <f>-SUMIFS('[2]SAP data'!$V:$V,'[2]SAP data'!$C:$C,$B$28,'[2]SAP data'!$A:$A,A69,'[2]SAP data'!$I:$I,$A$28)+G90</f>
        <v>#VALUE!</v>
      </c>
    </row>
    <row r="70" spans="1:9" x14ac:dyDescent="0.2">
      <c r="B70" s="186" t="s">
        <v>490</v>
      </c>
      <c r="C70" s="200">
        <f>SUM(C50:C69)</f>
        <v>-10738000</v>
      </c>
      <c r="D70" s="200">
        <f>SUM(D50:D69)</f>
        <v>-13216880.359999999</v>
      </c>
      <c r="E70" s="200">
        <f>SUM(E50:E69)</f>
        <v>2478880.3600000003</v>
      </c>
      <c r="G70" s="201" t="e">
        <f>SUM(G51:G69)</f>
        <v>#VALUE!</v>
      </c>
      <c r="I70" s="175" t="s">
        <v>491</v>
      </c>
    </row>
    <row r="71" spans="1:9" x14ac:dyDescent="0.2">
      <c r="A71" s="175" t="s">
        <v>492</v>
      </c>
    </row>
    <row r="72" spans="1:9" x14ac:dyDescent="0.2">
      <c r="A72" s="175" t="s">
        <v>2</v>
      </c>
      <c r="B72" s="175" t="s">
        <v>493</v>
      </c>
      <c r="C72" s="196">
        <f>VLOOKUP($B72,'[2]Hent Data'!$R$27:$Y$656,5,FALSE)</f>
        <v>405000</v>
      </c>
      <c r="D72" s="196">
        <f>VLOOKUP($B72,'[2]Hent Data'!$R$27:$Y$656,8,FALSE)</f>
        <v>315779.03999999998</v>
      </c>
      <c r="E72" s="181">
        <f t="shared" ref="E72:E90" si="6">+C72-D72</f>
        <v>89220.960000000021</v>
      </c>
      <c r="G72" s="197" t="e">
        <f>SUMIFS('[2]SAP data'!$V:$V,'[2]SAP data'!$C:$C,$B$28,'[2]SAP data'!$A:$A,A72,'[2]SAP data'!$I:$I,$A$71)</f>
        <v>#VALUE!</v>
      </c>
      <c r="H72" s="198" t="e">
        <f>+D72-G72</f>
        <v>#VALUE!</v>
      </c>
    </row>
    <row r="73" spans="1:9" x14ac:dyDescent="0.2">
      <c r="A73" s="175" t="s">
        <v>4</v>
      </c>
      <c r="B73" s="175" t="s">
        <v>494</v>
      </c>
      <c r="C73" s="196">
        <f>VLOOKUP($B73,'[2]Hent Data'!$R$27:$Y$656,5,FALSE)</f>
        <v>627000</v>
      </c>
      <c r="D73" s="196">
        <f>VLOOKUP($B73,'[2]Hent Data'!$R$27:$Y$656,8,FALSE)</f>
        <v>523178.88</v>
      </c>
      <c r="E73" s="181">
        <f t="shared" si="6"/>
        <v>103821.12</v>
      </c>
      <c r="G73" s="197" t="e">
        <f>SUMIFS('[2]SAP data'!$V:$V,'[2]SAP data'!$C:$C,$B$28,'[2]SAP data'!$A:$A,A73,'[2]SAP data'!$I:$I,$A$71)</f>
        <v>#VALUE!</v>
      </c>
      <c r="H73" s="198" t="e">
        <f t="shared" ref="H73:H89" si="7">+D73-G73</f>
        <v>#VALUE!</v>
      </c>
    </row>
    <row r="74" spans="1:9" x14ac:dyDescent="0.2">
      <c r="A74" s="175" t="s">
        <v>32</v>
      </c>
      <c r="B74" s="175" t="s">
        <v>495</v>
      </c>
      <c r="C74" s="196">
        <f>VLOOKUP($B74,'[2]Hent Data'!$R$27:$Y$656,5,FALSE)</f>
        <v>135000</v>
      </c>
      <c r="D74" s="196">
        <f>VLOOKUP($B74,'[2]Hent Data'!$R$27:$Y$656,8,FALSE)</f>
        <v>87603.839999999997</v>
      </c>
      <c r="E74" s="181">
        <f t="shared" si="6"/>
        <v>47396.160000000003</v>
      </c>
      <c r="G74" s="197" t="e">
        <f>SUMIFS('[2]SAP data'!$V:$V,'[2]SAP data'!$C:$C,$B$28,'[2]SAP data'!$A:$A,A74,'[2]SAP data'!$I:$I,$A$71)</f>
        <v>#VALUE!</v>
      </c>
      <c r="H74" s="198" t="e">
        <f t="shared" si="7"/>
        <v>#VALUE!</v>
      </c>
    </row>
    <row r="75" spans="1:9" x14ac:dyDescent="0.2">
      <c r="A75" s="175" t="s">
        <v>11</v>
      </c>
      <c r="B75" s="175" t="s">
        <v>496</v>
      </c>
      <c r="C75" s="196">
        <f>VLOOKUP($B75,'[2]Hent Data'!$R$27:$Y$656,5,FALSE)</f>
        <v>180000</v>
      </c>
      <c r="D75" s="196">
        <f>VLOOKUP($B75,'[2]Hent Data'!$R$27:$Y$656,8,FALSE)</f>
        <v>224219.51999999999</v>
      </c>
      <c r="E75" s="181">
        <f t="shared" si="6"/>
        <v>-44219.51999999999</v>
      </c>
      <c r="G75" s="197" t="e">
        <f>SUMIFS('[2]SAP data'!$V:$V,'[2]SAP data'!$C:$C,$B$28,'[2]SAP data'!$A:$A,A75,'[2]SAP data'!$I:$I,$A$71)</f>
        <v>#VALUE!</v>
      </c>
      <c r="H75" s="198" t="e">
        <f t="shared" si="7"/>
        <v>#VALUE!</v>
      </c>
    </row>
    <row r="76" spans="1:9" x14ac:dyDescent="0.2">
      <c r="A76" s="175" t="s">
        <v>12</v>
      </c>
      <c r="B76" s="175" t="s">
        <v>497</v>
      </c>
      <c r="C76" s="196">
        <f>VLOOKUP($B76,'[2]Hent Data'!$R$27:$Y$656,5,FALSE)</f>
        <v>312000</v>
      </c>
      <c r="D76" s="196">
        <f>VLOOKUP($B76,'[2]Hent Data'!$R$27:$Y$656,8,FALSE)</f>
        <v>300953.28000000003</v>
      </c>
      <c r="E76" s="181">
        <f t="shared" si="6"/>
        <v>11046.719999999972</v>
      </c>
      <c r="G76" s="197" t="e">
        <f>SUMIFS('[2]SAP data'!$V:$V,'[2]SAP data'!$C:$C,$B$28,'[2]SAP data'!$A:$A,A76,'[2]SAP data'!$I:$I,$A$71)</f>
        <v>#VALUE!</v>
      </c>
      <c r="H76" s="198" t="e">
        <f t="shared" si="7"/>
        <v>#VALUE!</v>
      </c>
    </row>
    <row r="77" spans="1:9" x14ac:dyDescent="0.2">
      <c r="A77" s="175" t="s">
        <v>13</v>
      </c>
      <c r="B77" s="175" t="s">
        <v>498</v>
      </c>
      <c r="C77" s="196">
        <f>VLOOKUP($B77,'[2]Hent Data'!$R$27:$Y$656,5,FALSE)</f>
        <v>151000</v>
      </c>
      <c r="D77" s="196">
        <f>VLOOKUP($B77,'[2]Hent Data'!$R$27:$Y$656,8,FALSE)</f>
        <v>139284.96</v>
      </c>
      <c r="E77" s="181">
        <f t="shared" si="6"/>
        <v>11715.040000000008</v>
      </c>
      <c r="G77" s="197" t="e">
        <f>SUMIFS('[2]SAP data'!$V:$V,'[2]SAP data'!$C:$C,$B$28,'[2]SAP data'!$A:$A,A77,'[2]SAP data'!$I:$I,$A$71)</f>
        <v>#VALUE!</v>
      </c>
      <c r="H77" s="198" t="e">
        <f t="shared" si="7"/>
        <v>#VALUE!</v>
      </c>
    </row>
    <row r="78" spans="1:9" x14ac:dyDescent="0.2">
      <c r="A78" s="175" t="s">
        <v>14</v>
      </c>
      <c r="B78" s="175" t="s">
        <v>499</v>
      </c>
      <c r="C78" s="196">
        <f>VLOOKUP($B78,'[2]Hent Data'!$R$27:$Y$656,5,FALSE)</f>
        <v>161000</v>
      </c>
      <c r="D78" s="196">
        <f>VLOOKUP($B78,'[2]Hent Data'!$R$27:$Y$656,8,FALSE)</f>
        <v>101078.88</v>
      </c>
      <c r="E78" s="181">
        <f t="shared" si="6"/>
        <v>59921.119999999995</v>
      </c>
      <c r="G78" s="197" t="e">
        <f>SUMIFS('[2]SAP data'!$V:$V,'[2]SAP data'!$C:$C,$B$28,'[2]SAP data'!$A:$A,A78,'[2]SAP data'!$I:$I,$A$71)</f>
        <v>#VALUE!</v>
      </c>
      <c r="H78" s="198" t="e">
        <f t="shared" si="7"/>
        <v>#VALUE!</v>
      </c>
    </row>
    <row r="79" spans="1:9" x14ac:dyDescent="0.2">
      <c r="A79" s="175" t="s">
        <v>15</v>
      </c>
      <c r="B79" s="175" t="s">
        <v>500</v>
      </c>
      <c r="C79" s="196">
        <f>VLOOKUP($B79,'[2]Hent Data'!$R$27:$Y$656,5,FALSE)</f>
        <v>412000</v>
      </c>
      <c r="D79" s="196">
        <f>VLOOKUP($B79,'[2]Hent Data'!$R$27:$Y$656,8,FALSE)</f>
        <v>336168.48</v>
      </c>
      <c r="E79" s="181">
        <f t="shared" si="6"/>
        <v>75831.520000000019</v>
      </c>
      <c r="G79" s="197" t="e">
        <f>SUMIFS('[2]SAP data'!$V:$V,'[2]SAP data'!$C:$C,$B$28,'[2]SAP data'!$A:$A,A79,'[2]SAP data'!$I:$I,$A$71)</f>
        <v>#VALUE!</v>
      </c>
      <c r="H79" s="198" t="e">
        <f t="shared" si="7"/>
        <v>#VALUE!</v>
      </c>
    </row>
    <row r="80" spans="1:9" x14ac:dyDescent="0.2">
      <c r="A80" s="175" t="s">
        <v>16</v>
      </c>
      <c r="B80" s="175" t="s">
        <v>501</v>
      </c>
      <c r="C80" s="196">
        <f>VLOOKUP($B80,'[2]Hent Data'!$R$27:$Y$656,5,FALSE)</f>
        <v>84000</v>
      </c>
      <c r="D80" s="196">
        <f>VLOOKUP($B80,'[2]Hent Data'!$R$27:$Y$656,8,FALSE)</f>
        <v>100853.75999999999</v>
      </c>
      <c r="E80" s="181">
        <f t="shared" si="6"/>
        <v>-16853.759999999995</v>
      </c>
      <c r="G80" s="197" t="e">
        <f>SUMIFS('[2]SAP data'!$V:$V,'[2]SAP data'!$C:$C,$B$28,'[2]SAP data'!$A:$A,A80,'[2]SAP data'!$I:$I,$A$71)</f>
        <v>#VALUE!</v>
      </c>
      <c r="H80" s="198" t="e">
        <f t="shared" si="7"/>
        <v>#VALUE!</v>
      </c>
    </row>
    <row r="81" spans="1:9" x14ac:dyDescent="0.2">
      <c r="A81" s="175" t="s">
        <v>17</v>
      </c>
      <c r="B81" s="175" t="s">
        <v>502</v>
      </c>
      <c r="C81" s="196">
        <f>VLOOKUP($B81,'[2]Hent Data'!$R$27:$Y$656,5,FALSE)</f>
        <v>383000</v>
      </c>
      <c r="D81" s="196">
        <f>VLOOKUP($B81,'[2]Hent Data'!$R$27:$Y$656,8,FALSE)</f>
        <v>163501.44</v>
      </c>
      <c r="E81" s="181">
        <f t="shared" si="6"/>
        <v>219498.56</v>
      </c>
      <c r="G81" s="197" t="e">
        <f>SUMIFS('[2]SAP data'!$V:$V,'[2]SAP data'!$C:$C,$B$28,'[2]SAP data'!$A:$A,A81,'[2]SAP data'!$I:$I,$A$71)</f>
        <v>#VALUE!</v>
      </c>
      <c r="H81" s="198" t="e">
        <f t="shared" si="7"/>
        <v>#VALUE!</v>
      </c>
    </row>
    <row r="82" spans="1:9" x14ac:dyDescent="0.2">
      <c r="A82" s="175" t="s">
        <v>18</v>
      </c>
      <c r="B82" s="175" t="s">
        <v>503</v>
      </c>
      <c r="C82" s="196">
        <f>VLOOKUP($B82,'[2]Hent Data'!$R$27:$Y$656,5,FALSE)</f>
        <v>425000</v>
      </c>
      <c r="D82" s="196">
        <f>VLOOKUP($B82,'[2]Hent Data'!$R$27:$Y$656,8,FALSE)</f>
        <v>318898.56</v>
      </c>
      <c r="E82" s="181">
        <f t="shared" si="6"/>
        <v>106101.44</v>
      </c>
      <c r="G82" s="197" t="e">
        <f>SUMIFS('[2]SAP data'!$V:$V,'[2]SAP data'!$C:$C,$B$28,'[2]SAP data'!$A:$A,A82,'[2]SAP data'!$I:$I,$A$71)</f>
        <v>#VALUE!</v>
      </c>
      <c r="H82" s="198" t="e">
        <f t="shared" si="7"/>
        <v>#VALUE!</v>
      </c>
    </row>
    <row r="83" spans="1:9" x14ac:dyDescent="0.2">
      <c r="A83" s="175" t="s">
        <v>19</v>
      </c>
      <c r="B83" s="175" t="s">
        <v>504</v>
      </c>
      <c r="C83" s="196">
        <f>VLOOKUP($B83,'[2]Hent Data'!$R$27:$Y$656,5,FALSE)</f>
        <v>306000</v>
      </c>
      <c r="D83" s="196">
        <f>VLOOKUP($B83,'[2]Hent Data'!$R$27:$Y$656,8,FALSE)</f>
        <v>145524</v>
      </c>
      <c r="E83" s="181">
        <f t="shared" si="6"/>
        <v>160476</v>
      </c>
      <c r="G83" s="197" t="e">
        <f>SUMIFS('[2]SAP data'!$V:$V,'[2]SAP data'!$C:$C,$B$28,'[2]SAP data'!$A:$A,A83,'[2]SAP data'!$I:$I,$A$71)</f>
        <v>#VALUE!</v>
      </c>
      <c r="H83" s="198" t="e">
        <f t="shared" si="7"/>
        <v>#VALUE!</v>
      </c>
    </row>
    <row r="84" spans="1:9" x14ac:dyDescent="0.2">
      <c r="A84" s="175" t="s">
        <v>20</v>
      </c>
      <c r="B84" s="175" t="s">
        <v>505</v>
      </c>
      <c r="C84" s="196">
        <f>VLOOKUP($B84,'[2]Hent Data'!$R$27:$Y$656,5,FALSE)</f>
        <v>791000</v>
      </c>
      <c r="D84" s="196">
        <f>VLOOKUP($B84,'[2]Hent Data'!$R$27:$Y$656,8,FALSE)</f>
        <v>552701.76</v>
      </c>
      <c r="E84" s="181">
        <f t="shared" si="6"/>
        <v>238298.23999999999</v>
      </c>
      <c r="G84" s="197" t="e">
        <f>SUMIFS('[2]SAP data'!$V:$V,'[2]SAP data'!$C:$C,$B$28,'[2]SAP data'!$A:$A,A84,'[2]SAP data'!$I:$I,$A$71)</f>
        <v>#VALUE!</v>
      </c>
      <c r="H84" s="198" t="e">
        <f t="shared" si="7"/>
        <v>#VALUE!</v>
      </c>
    </row>
    <row r="85" spans="1:9" x14ac:dyDescent="0.2">
      <c r="A85" s="175" t="s">
        <v>21</v>
      </c>
      <c r="B85" s="175" t="s">
        <v>506</v>
      </c>
      <c r="C85" s="196">
        <f>VLOOKUP($B85,'[2]Hent Data'!$R$27:$Y$656,5,FALSE)</f>
        <v>51000</v>
      </c>
      <c r="D85" s="196">
        <f>VLOOKUP($B85,'[2]Hent Data'!$R$27:$Y$656,8,FALSE)</f>
        <v>70848.479999999996</v>
      </c>
      <c r="E85" s="181">
        <f t="shared" si="6"/>
        <v>-19848.479999999996</v>
      </c>
      <c r="G85" s="197" t="e">
        <f>SUMIFS('[2]SAP data'!$V:$V,'[2]SAP data'!$C:$C,$B$28,'[2]SAP data'!$A:$A,A85,'[2]SAP data'!$I:$I,$A$71)</f>
        <v>#VALUE!</v>
      </c>
      <c r="H85" s="198" t="e">
        <f t="shared" si="7"/>
        <v>#VALUE!</v>
      </c>
    </row>
    <row r="86" spans="1:9" x14ac:dyDescent="0.2">
      <c r="A86" s="175" t="s">
        <v>22</v>
      </c>
      <c r="B86" s="175" t="s">
        <v>507</v>
      </c>
      <c r="C86" s="196">
        <f>VLOOKUP($B86,'[2]Hent Data'!$R$27:$Y$656,5,FALSE)</f>
        <v>109000</v>
      </c>
      <c r="D86" s="196">
        <f>VLOOKUP($B86,'[2]Hent Data'!$R$27:$Y$656,8,FALSE)</f>
        <v>93521.279999999999</v>
      </c>
      <c r="E86" s="181">
        <f t="shared" si="6"/>
        <v>15478.720000000001</v>
      </c>
      <c r="G86" s="197" t="e">
        <f>SUMIFS('[2]SAP data'!$V:$V,'[2]SAP data'!$C:$C,$B$28,'[2]SAP data'!$A:$A,A86,'[2]SAP data'!$I:$I,$A$71)</f>
        <v>#VALUE!</v>
      </c>
      <c r="H86" s="198" t="e">
        <f t="shared" si="7"/>
        <v>#VALUE!</v>
      </c>
    </row>
    <row r="87" spans="1:9" x14ac:dyDescent="0.2">
      <c r="A87" s="175" t="s">
        <v>23</v>
      </c>
      <c r="B87" s="175" t="s">
        <v>508</v>
      </c>
      <c r="C87" s="196">
        <f>VLOOKUP($B87,'[2]Hent Data'!$R$27:$Y$656,5,FALSE)</f>
        <v>621000</v>
      </c>
      <c r="D87" s="196">
        <f>VLOOKUP($B87,'[2]Hent Data'!$R$27:$Y$656,8,FALSE)</f>
        <v>515749.92</v>
      </c>
      <c r="E87" s="181">
        <f t="shared" si="6"/>
        <v>105250.08000000002</v>
      </c>
      <c r="G87" s="197" t="e">
        <f>SUMIFS('[2]SAP data'!$V:$V,'[2]SAP data'!$C:$C,$B$28,'[2]SAP data'!$A:$A,A87,'[2]SAP data'!$I:$I,$A$71)</f>
        <v>#VALUE!</v>
      </c>
      <c r="H87" s="198" t="e">
        <f t="shared" si="7"/>
        <v>#VALUE!</v>
      </c>
    </row>
    <row r="88" spans="1:9" x14ac:dyDescent="0.2">
      <c r="A88" s="175" t="s">
        <v>24</v>
      </c>
      <c r="B88" s="175" t="s">
        <v>509</v>
      </c>
      <c r="C88" s="196">
        <f>VLOOKUP($B88,'[2]Hent Data'!$R$27:$Y$656,5,FALSE)</f>
        <v>148000</v>
      </c>
      <c r="D88" s="196">
        <f>VLOOKUP($B88,'[2]Hent Data'!$R$27:$Y$656,8,FALSE)</f>
        <v>161057.28</v>
      </c>
      <c r="E88" s="181">
        <f t="shared" si="6"/>
        <v>-13057.279999999999</v>
      </c>
      <c r="G88" s="197" t="e">
        <f>SUMIFS('[2]SAP data'!$V:$V,'[2]SAP data'!$C:$C,$B$28,'[2]SAP data'!$A:$A,A88,'[2]SAP data'!$I:$I,$A$71)</f>
        <v>#VALUE!</v>
      </c>
      <c r="H88" s="198" t="e">
        <f t="shared" si="7"/>
        <v>#VALUE!</v>
      </c>
    </row>
    <row r="89" spans="1:9" x14ac:dyDescent="0.2">
      <c r="A89" s="175" t="s">
        <v>442</v>
      </c>
      <c r="B89" s="175" t="s">
        <v>510</v>
      </c>
      <c r="C89" s="196">
        <f>VLOOKUP($B89,'[2]Hent Data'!$R$27:$Y$656,5,FALSE)</f>
        <v>264000</v>
      </c>
      <c r="D89" s="196">
        <f>VLOOKUP($B89,'[2]Hent Data'!$R$27:$Y$656,8,FALSE)</f>
        <v>239463.36</v>
      </c>
      <c r="E89" s="181">
        <f t="shared" si="6"/>
        <v>24536.640000000014</v>
      </c>
      <c r="G89" s="197" t="e">
        <f>SUMIFS('[2]SAP data'!$V:$V,'[2]SAP data'!$C:$C,$B$28,'[2]SAP data'!$A:$A,A89,'[2]SAP data'!$I:$I,$A$71)</f>
        <v>#VALUE!</v>
      </c>
      <c r="H89" s="198" t="e">
        <f t="shared" si="7"/>
        <v>#VALUE!</v>
      </c>
    </row>
    <row r="90" spans="1:9" x14ac:dyDescent="0.2">
      <c r="B90" s="175" t="s">
        <v>511</v>
      </c>
      <c r="C90" s="196">
        <f>VLOOKUP($B90,'[2]Hent Data'!$R$27:$Y$656,5,FALSE)</f>
        <v>0</v>
      </c>
      <c r="D90" s="196">
        <f>VLOOKUP($B90,'[2]Hent Data'!$R$27:$Y$656,8,FALSE)</f>
        <v>128.63999999999999</v>
      </c>
      <c r="E90" s="181">
        <f t="shared" si="6"/>
        <v>-128.63999999999999</v>
      </c>
      <c r="G90" s="197" t="e">
        <f>SUMIFS('[2]SAP data'!$V:$V,'[2]SAP data'!$C:$C,$B$28,'[2]SAP data'!$A:$A,A90,'[2]SAP data'!$I:$I,$A$71)</f>
        <v>#VALUE!</v>
      </c>
      <c r="H90" s="198"/>
    </row>
    <row r="91" spans="1:9" x14ac:dyDescent="0.2">
      <c r="B91" s="186" t="s">
        <v>512</v>
      </c>
      <c r="C91" s="200">
        <f>SUM(C71:C90)</f>
        <v>5565000</v>
      </c>
      <c r="D91" s="200">
        <f>SUM(D71:D90)</f>
        <v>4390515.3599999985</v>
      </c>
      <c r="E91" s="200">
        <f>SUM(E71:E90)</f>
        <v>1174484.6399999999</v>
      </c>
      <c r="G91" s="201" t="e">
        <f>SUM(G72:G90)</f>
        <v>#VALUE!</v>
      </c>
      <c r="H91" s="201" t="e">
        <f>SUM(H72:H90)</f>
        <v>#VALUE!</v>
      </c>
      <c r="I91" s="175" t="s">
        <v>513</v>
      </c>
    </row>
    <row r="93" spans="1:9" x14ac:dyDescent="0.2">
      <c r="B93" s="175" t="s">
        <v>514</v>
      </c>
      <c r="C93" s="196">
        <f>VLOOKUP($B93,'[2]Hent Data'!$R$27:$Y$656,5,FALSE)</f>
        <v>-937000</v>
      </c>
      <c r="D93" s="196">
        <f>VLOOKUP($B93,'[2]Hent Data'!$R$27:$Y$656,8,FALSE)</f>
        <v>-694339.47</v>
      </c>
      <c r="E93" s="181">
        <f t="shared" ref="E93:E111" si="8">+C93-D93</f>
        <v>-242660.53000000003</v>
      </c>
    </row>
    <row r="94" spans="1:9" x14ac:dyDescent="0.2">
      <c r="B94" s="175" t="s">
        <v>515</v>
      </c>
      <c r="C94" s="196">
        <f>VLOOKUP($B94,'[2]Hent Data'!$R$27:$Y$656,5,FALSE)</f>
        <v>-1939000</v>
      </c>
      <c r="D94" s="196">
        <f>VLOOKUP($B94,'[2]Hent Data'!$R$27:$Y$656,8,FALSE)</f>
        <v>-1675579.84</v>
      </c>
      <c r="E94" s="181">
        <f t="shared" si="8"/>
        <v>-263420.15999999992</v>
      </c>
    </row>
    <row r="95" spans="1:9" x14ac:dyDescent="0.2">
      <c r="B95" s="175" t="s">
        <v>516</v>
      </c>
      <c r="C95" s="196">
        <f>VLOOKUP($B95,'[2]Hent Data'!$R$27:$Y$656,5,FALSE)</f>
        <v>-520000</v>
      </c>
      <c r="D95" s="196">
        <f>VLOOKUP($B95,'[2]Hent Data'!$R$27:$Y$656,8,FALSE)</f>
        <v>-327181.71000000002</v>
      </c>
      <c r="E95" s="181">
        <f t="shared" si="8"/>
        <v>-192818.28999999998</v>
      </c>
    </row>
    <row r="96" spans="1:9" x14ac:dyDescent="0.2">
      <c r="B96" s="175" t="s">
        <v>517</v>
      </c>
      <c r="C96" s="196">
        <f>VLOOKUP($B96,'[2]Hent Data'!$R$27:$Y$656,5,FALSE)</f>
        <v>-777000</v>
      </c>
      <c r="D96" s="196">
        <f>VLOOKUP($B96,'[2]Hent Data'!$R$27:$Y$656,8,FALSE)</f>
        <v>-1303621.26</v>
      </c>
      <c r="E96" s="181">
        <f t="shared" si="8"/>
        <v>526621.26</v>
      </c>
    </row>
    <row r="97" spans="2:5" x14ac:dyDescent="0.2">
      <c r="B97" s="175" t="s">
        <v>518</v>
      </c>
      <c r="C97" s="196">
        <f>VLOOKUP($B97,'[2]Hent Data'!$R$27:$Y$656,5,FALSE)</f>
        <v>-1240000</v>
      </c>
      <c r="D97" s="196">
        <f>VLOOKUP($B97,'[2]Hent Data'!$R$27:$Y$656,8,FALSE)</f>
        <v>-1291014.97</v>
      </c>
      <c r="E97" s="181">
        <f t="shared" si="8"/>
        <v>51014.969999999972</v>
      </c>
    </row>
    <row r="98" spans="2:5" x14ac:dyDescent="0.2">
      <c r="B98" s="175" t="s">
        <v>519</v>
      </c>
      <c r="C98" s="196">
        <f>VLOOKUP($B98,'[2]Hent Data'!$R$27:$Y$656,5,FALSE)</f>
        <v>-194000</v>
      </c>
      <c r="D98" s="196">
        <f>VLOOKUP($B98,'[2]Hent Data'!$R$27:$Y$656,8,FALSE)</f>
        <v>-200911.37</v>
      </c>
      <c r="E98" s="181">
        <f t="shared" si="8"/>
        <v>6911.3699999999953</v>
      </c>
    </row>
    <row r="99" spans="2:5" x14ac:dyDescent="0.2">
      <c r="B99" s="175" t="s">
        <v>520</v>
      </c>
      <c r="C99" s="196">
        <f>VLOOKUP($B99,'[2]Hent Data'!$R$27:$Y$656,5,FALSE)</f>
        <v>-689000</v>
      </c>
      <c r="D99" s="196">
        <f>VLOOKUP($B99,'[2]Hent Data'!$R$27:$Y$656,8,FALSE)</f>
        <v>-515694.62</v>
      </c>
      <c r="E99" s="181">
        <f t="shared" si="8"/>
        <v>-173305.38</v>
      </c>
    </row>
    <row r="100" spans="2:5" x14ac:dyDescent="0.2">
      <c r="B100" s="175" t="s">
        <v>521</v>
      </c>
      <c r="C100" s="196">
        <f>VLOOKUP($B100,'[2]Hent Data'!$R$27:$Y$656,5,FALSE)</f>
        <v>-1169000</v>
      </c>
      <c r="D100" s="196">
        <f>VLOOKUP($B100,'[2]Hent Data'!$R$27:$Y$656,8,FALSE)</f>
        <v>-1235614.05</v>
      </c>
      <c r="E100" s="181">
        <f t="shared" si="8"/>
        <v>66614.050000000047</v>
      </c>
    </row>
    <row r="101" spans="2:5" x14ac:dyDescent="0.2">
      <c r="B101" s="175" t="s">
        <v>522</v>
      </c>
      <c r="C101" s="196">
        <f>VLOOKUP($B101,'[2]Hent Data'!$R$27:$Y$656,5,FALSE)</f>
        <v>-324000</v>
      </c>
      <c r="D101" s="196">
        <f>VLOOKUP($B101,'[2]Hent Data'!$R$27:$Y$656,8,FALSE)</f>
        <v>-430264.91</v>
      </c>
      <c r="E101" s="181">
        <f t="shared" si="8"/>
        <v>106264.90999999997</v>
      </c>
    </row>
    <row r="102" spans="2:5" x14ac:dyDescent="0.2">
      <c r="B102" s="175" t="s">
        <v>523</v>
      </c>
      <c r="C102" s="196">
        <f>VLOOKUP($B102,'[2]Hent Data'!$R$27:$Y$656,5,FALSE)</f>
        <v>-1540000</v>
      </c>
      <c r="D102" s="196">
        <f>VLOOKUP($B102,'[2]Hent Data'!$R$27:$Y$656,8,FALSE)</f>
        <v>-682707</v>
      </c>
      <c r="E102" s="181">
        <f t="shared" si="8"/>
        <v>-857293</v>
      </c>
    </row>
    <row r="103" spans="2:5" x14ac:dyDescent="0.2">
      <c r="B103" s="175" t="s">
        <v>524</v>
      </c>
      <c r="C103" s="196">
        <f>VLOOKUP($B103,'[2]Hent Data'!$R$27:$Y$656,5,FALSE)</f>
        <v>-1263000</v>
      </c>
      <c r="D103" s="196">
        <f>VLOOKUP($B103,'[2]Hent Data'!$R$27:$Y$656,8,FALSE)</f>
        <v>-1126212.82</v>
      </c>
      <c r="E103" s="181">
        <f t="shared" si="8"/>
        <v>-136787.17999999993</v>
      </c>
    </row>
    <row r="104" spans="2:5" x14ac:dyDescent="0.2">
      <c r="B104" s="175" t="s">
        <v>525</v>
      </c>
      <c r="C104" s="196">
        <f>VLOOKUP($B104,'[2]Hent Data'!$R$27:$Y$656,5,FALSE)</f>
        <v>-772000</v>
      </c>
      <c r="D104" s="196">
        <f>VLOOKUP($B104,'[2]Hent Data'!$R$27:$Y$656,8,FALSE)</f>
        <v>-386689.5</v>
      </c>
      <c r="E104" s="181">
        <f t="shared" si="8"/>
        <v>-385310.5</v>
      </c>
    </row>
    <row r="105" spans="2:5" x14ac:dyDescent="0.2">
      <c r="B105" s="175" t="s">
        <v>526</v>
      </c>
      <c r="C105" s="196">
        <f>VLOOKUP($B105,'[2]Hent Data'!$R$27:$Y$656,5,FALSE)</f>
        <v>-2545000</v>
      </c>
      <c r="D105" s="196">
        <f>VLOOKUP($B105,'[2]Hent Data'!$R$27:$Y$656,8,FALSE)</f>
        <v>-1533220.85</v>
      </c>
      <c r="E105" s="181">
        <f t="shared" si="8"/>
        <v>-1011779.1499999999</v>
      </c>
    </row>
    <row r="106" spans="2:5" x14ac:dyDescent="0.2">
      <c r="B106" s="175" t="s">
        <v>527</v>
      </c>
      <c r="C106" s="196">
        <f>VLOOKUP($B106,'[2]Hent Data'!$R$27:$Y$656,5,FALSE)</f>
        <v>-132000</v>
      </c>
      <c r="D106" s="196">
        <f>VLOOKUP($B106,'[2]Hent Data'!$R$27:$Y$656,8,FALSE)</f>
        <v>-377626.66</v>
      </c>
      <c r="E106" s="181">
        <f t="shared" si="8"/>
        <v>245626.65999999997</v>
      </c>
    </row>
    <row r="107" spans="2:5" x14ac:dyDescent="0.2">
      <c r="B107" s="175" t="s">
        <v>528</v>
      </c>
      <c r="C107" s="196">
        <f>VLOOKUP($B107,'[2]Hent Data'!$R$27:$Y$656,5,FALSE)</f>
        <v>-362000</v>
      </c>
      <c r="D107" s="196">
        <f>VLOOKUP($B107,'[2]Hent Data'!$R$27:$Y$656,8,FALSE)</f>
        <v>-494812.17</v>
      </c>
      <c r="E107" s="181">
        <f t="shared" si="8"/>
        <v>132812.16999999998</v>
      </c>
    </row>
    <row r="108" spans="2:5" x14ac:dyDescent="0.2">
      <c r="B108" s="175" t="s">
        <v>529</v>
      </c>
      <c r="C108" s="196">
        <f>VLOOKUP($B108,'[2]Hent Data'!$R$27:$Y$656,5,FALSE)</f>
        <v>-2554000</v>
      </c>
      <c r="D108" s="196">
        <f>VLOOKUP($B108,'[2]Hent Data'!$R$27:$Y$656,8,FALSE)</f>
        <v>-2073906.87</v>
      </c>
      <c r="E108" s="181">
        <f t="shared" si="8"/>
        <v>-480093.12999999989</v>
      </c>
    </row>
    <row r="109" spans="2:5" x14ac:dyDescent="0.2">
      <c r="B109" s="175" t="s">
        <v>530</v>
      </c>
      <c r="C109" s="196">
        <f>VLOOKUP($B109,'[2]Hent Data'!$R$27:$Y$656,5,FALSE)</f>
        <v>-248000</v>
      </c>
      <c r="D109" s="196">
        <f>VLOOKUP($B109,'[2]Hent Data'!$R$27:$Y$656,8,FALSE)</f>
        <v>-497527.77</v>
      </c>
      <c r="E109" s="181">
        <f t="shared" si="8"/>
        <v>249527.77000000002</v>
      </c>
    </row>
    <row r="110" spans="2:5" x14ac:dyDescent="0.2">
      <c r="B110" s="175" t="s">
        <v>531</v>
      </c>
      <c r="C110" s="196">
        <f>VLOOKUP($B110,'[2]Hent Data'!$R$27:$Y$656,5,FALSE)</f>
        <v>-953000</v>
      </c>
      <c r="D110" s="196">
        <f>VLOOKUP($B110,'[2]Hent Data'!$R$27:$Y$656,8,FALSE)</f>
        <v>-880739.5</v>
      </c>
      <c r="E110" s="181">
        <f t="shared" si="8"/>
        <v>-72260.5</v>
      </c>
    </row>
    <row r="111" spans="2:5" x14ac:dyDescent="0.2">
      <c r="B111" s="175" t="s">
        <v>443</v>
      </c>
      <c r="C111" s="196">
        <f>VLOOKUP($B111,'[2]Hent Data'!$R$27:$Y$656,5,FALSE)</f>
        <v>0</v>
      </c>
      <c r="D111" s="196">
        <f>VLOOKUP($B111,'[2]Hent Data'!$R$27:$Y$656,8,FALSE)</f>
        <v>-1294.46</v>
      </c>
      <c r="E111" s="181">
        <f t="shared" si="8"/>
        <v>1294.46</v>
      </c>
    </row>
    <row r="112" spans="2:5" x14ac:dyDescent="0.2">
      <c r="B112" s="186" t="s">
        <v>532</v>
      </c>
      <c r="C112" s="187">
        <f>SUM(C92:C110)</f>
        <v>-18158000</v>
      </c>
      <c r="D112" s="187">
        <f>SUM(D92:D111)</f>
        <v>-15728959.800000001</v>
      </c>
      <c r="E112" s="187">
        <f>SUM(E92:E110)</f>
        <v>-2430334.6599999997</v>
      </c>
    </row>
    <row r="114" spans="2:5" x14ac:dyDescent="0.2">
      <c r="B114" s="175" t="s">
        <v>533</v>
      </c>
      <c r="C114" s="196">
        <f>VLOOKUP($B114,'[2]Hent Data'!$R$27:$Y$656,5,FALSE)</f>
        <v>-405000</v>
      </c>
      <c r="D114" s="196">
        <f>VLOOKUP($B114,'[2]Hent Data'!$R$27:$Y$656,8,FALSE)</f>
        <v>-315779.03999999998</v>
      </c>
      <c r="E114" s="181">
        <f t="shared" ref="E114:E132" si="9">+C114-D114</f>
        <v>-89220.960000000021</v>
      </c>
    </row>
    <row r="115" spans="2:5" x14ac:dyDescent="0.2">
      <c r="B115" s="175" t="s">
        <v>534</v>
      </c>
      <c r="C115" s="196">
        <f>VLOOKUP($B115,'[2]Hent Data'!$R$27:$Y$656,5,FALSE)</f>
        <v>-627000</v>
      </c>
      <c r="D115" s="196">
        <f>VLOOKUP($B115,'[2]Hent Data'!$R$27:$Y$656,8,FALSE)</f>
        <v>-523178.88</v>
      </c>
      <c r="E115" s="181">
        <f t="shared" si="9"/>
        <v>-103821.12</v>
      </c>
    </row>
    <row r="116" spans="2:5" x14ac:dyDescent="0.2">
      <c r="B116" s="175" t="s">
        <v>535</v>
      </c>
      <c r="C116" s="196">
        <f>VLOOKUP($B116,'[2]Hent Data'!$R$27:$Y$656,5,FALSE)</f>
        <v>-135000</v>
      </c>
      <c r="D116" s="196">
        <f>VLOOKUP($B116,'[2]Hent Data'!$R$27:$Y$656,8,FALSE)</f>
        <v>-87603.839999999997</v>
      </c>
      <c r="E116" s="181">
        <f t="shared" si="9"/>
        <v>-47396.160000000003</v>
      </c>
    </row>
    <row r="117" spans="2:5" x14ac:dyDescent="0.2">
      <c r="B117" s="175" t="s">
        <v>536</v>
      </c>
      <c r="C117" s="196">
        <f>VLOOKUP($B117,'[2]Hent Data'!$R$27:$Y$656,5,FALSE)</f>
        <v>-180000</v>
      </c>
      <c r="D117" s="196">
        <f>VLOOKUP($B117,'[2]Hent Data'!$R$27:$Y$656,8,FALSE)</f>
        <v>-224219.51999999999</v>
      </c>
      <c r="E117" s="181">
        <f t="shared" si="9"/>
        <v>44219.51999999999</v>
      </c>
    </row>
    <row r="118" spans="2:5" x14ac:dyDescent="0.2">
      <c r="B118" s="175" t="s">
        <v>537</v>
      </c>
      <c r="C118" s="196">
        <f>VLOOKUP($B118,'[2]Hent Data'!$R$27:$Y$656,5,FALSE)</f>
        <v>-312000</v>
      </c>
      <c r="D118" s="196">
        <f>VLOOKUP($B118,'[2]Hent Data'!$R$27:$Y$656,8,FALSE)</f>
        <v>-300953.28000000003</v>
      </c>
      <c r="E118" s="181">
        <f t="shared" si="9"/>
        <v>-11046.719999999972</v>
      </c>
    </row>
    <row r="119" spans="2:5" x14ac:dyDescent="0.2">
      <c r="B119" s="175" t="s">
        <v>538</v>
      </c>
      <c r="C119" s="196">
        <f>VLOOKUP($B119,'[2]Hent Data'!$R$27:$Y$656,5,FALSE)</f>
        <v>-151000</v>
      </c>
      <c r="D119" s="196">
        <f>VLOOKUP($B119,'[2]Hent Data'!$R$27:$Y$656,8,FALSE)</f>
        <v>-139284.96</v>
      </c>
      <c r="E119" s="181">
        <f t="shared" si="9"/>
        <v>-11715.040000000008</v>
      </c>
    </row>
    <row r="120" spans="2:5" x14ac:dyDescent="0.2">
      <c r="B120" s="175" t="s">
        <v>539</v>
      </c>
      <c r="C120" s="196">
        <f>VLOOKUP($B120,'[2]Hent Data'!$R$27:$Y$656,5,FALSE)</f>
        <v>-161000</v>
      </c>
      <c r="D120" s="196">
        <f>VLOOKUP($B120,'[2]Hent Data'!$R$27:$Y$656,8,FALSE)</f>
        <v>-101078.88</v>
      </c>
      <c r="E120" s="181">
        <f t="shared" si="9"/>
        <v>-59921.119999999995</v>
      </c>
    </row>
    <row r="121" spans="2:5" x14ac:dyDescent="0.2">
      <c r="B121" s="175" t="s">
        <v>540</v>
      </c>
      <c r="C121" s="196">
        <f>VLOOKUP($B121,'[2]Hent Data'!$R$27:$Y$656,5,FALSE)</f>
        <v>-412000</v>
      </c>
      <c r="D121" s="196">
        <f>VLOOKUP($B121,'[2]Hent Data'!$R$27:$Y$656,8,FALSE)</f>
        <v>-336168.48</v>
      </c>
      <c r="E121" s="181">
        <f t="shared" si="9"/>
        <v>-75831.520000000019</v>
      </c>
    </row>
    <row r="122" spans="2:5" x14ac:dyDescent="0.2">
      <c r="B122" s="175" t="s">
        <v>541</v>
      </c>
      <c r="C122" s="196">
        <f>VLOOKUP($B122,'[2]Hent Data'!$R$27:$Y$656,5,FALSE)</f>
        <v>-84000</v>
      </c>
      <c r="D122" s="196">
        <f>VLOOKUP($B122,'[2]Hent Data'!$R$27:$Y$656,8,FALSE)</f>
        <v>-100853.75999999999</v>
      </c>
      <c r="E122" s="181">
        <f t="shared" si="9"/>
        <v>16853.759999999995</v>
      </c>
    </row>
    <row r="123" spans="2:5" x14ac:dyDescent="0.2">
      <c r="B123" s="175" t="s">
        <v>542</v>
      </c>
      <c r="C123" s="196">
        <f>VLOOKUP($B123,'[2]Hent Data'!$R$27:$Y$656,5,FALSE)</f>
        <v>-383000</v>
      </c>
      <c r="D123" s="196">
        <f>VLOOKUP($B123,'[2]Hent Data'!$R$27:$Y$656,8,FALSE)</f>
        <v>-163501.44</v>
      </c>
      <c r="E123" s="181">
        <f t="shared" si="9"/>
        <v>-219498.56</v>
      </c>
    </row>
    <row r="124" spans="2:5" x14ac:dyDescent="0.2">
      <c r="B124" s="175" t="s">
        <v>543</v>
      </c>
      <c r="C124" s="196">
        <f>VLOOKUP($B124,'[2]Hent Data'!$R$27:$Y$656,5,FALSE)</f>
        <v>-425000</v>
      </c>
      <c r="D124" s="196">
        <f>VLOOKUP($B124,'[2]Hent Data'!$R$27:$Y$656,8,FALSE)</f>
        <v>-318898.56</v>
      </c>
      <c r="E124" s="181">
        <f t="shared" si="9"/>
        <v>-106101.44</v>
      </c>
    </row>
    <row r="125" spans="2:5" x14ac:dyDescent="0.2">
      <c r="B125" s="175" t="s">
        <v>544</v>
      </c>
      <c r="C125" s="196">
        <f>VLOOKUP($B125,'[2]Hent Data'!$R$27:$Y$656,5,FALSE)</f>
        <v>-306000</v>
      </c>
      <c r="D125" s="196">
        <f>VLOOKUP($B125,'[2]Hent Data'!$R$27:$Y$656,8,FALSE)</f>
        <v>-145524</v>
      </c>
      <c r="E125" s="181">
        <f t="shared" si="9"/>
        <v>-160476</v>
      </c>
    </row>
    <row r="126" spans="2:5" x14ac:dyDescent="0.2">
      <c r="B126" s="175" t="s">
        <v>545</v>
      </c>
      <c r="C126" s="196">
        <f>VLOOKUP($B126,'[2]Hent Data'!$R$27:$Y$656,5,FALSE)</f>
        <v>-791000</v>
      </c>
      <c r="D126" s="196">
        <f>VLOOKUP($B126,'[2]Hent Data'!$R$27:$Y$656,8,FALSE)</f>
        <v>-552701.76</v>
      </c>
      <c r="E126" s="181">
        <f t="shared" si="9"/>
        <v>-238298.23999999999</v>
      </c>
    </row>
    <row r="127" spans="2:5" x14ac:dyDescent="0.2">
      <c r="B127" s="175" t="s">
        <v>546</v>
      </c>
      <c r="C127" s="196">
        <f>VLOOKUP($B127,'[2]Hent Data'!$R$27:$Y$656,5,FALSE)</f>
        <v>-51000</v>
      </c>
      <c r="D127" s="196">
        <f>VLOOKUP($B127,'[2]Hent Data'!$R$27:$Y$656,8,FALSE)</f>
        <v>-70848.479999999996</v>
      </c>
      <c r="E127" s="181">
        <f t="shared" si="9"/>
        <v>19848.479999999996</v>
      </c>
    </row>
    <row r="128" spans="2:5" x14ac:dyDescent="0.2">
      <c r="B128" s="175" t="s">
        <v>547</v>
      </c>
      <c r="C128" s="196">
        <f>VLOOKUP($B128,'[2]Hent Data'!$R$27:$Y$656,5,FALSE)</f>
        <v>-109000</v>
      </c>
      <c r="D128" s="196">
        <f>VLOOKUP($B128,'[2]Hent Data'!$R$27:$Y$656,8,FALSE)</f>
        <v>-93521.279999999999</v>
      </c>
      <c r="E128" s="181">
        <f t="shared" si="9"/>
        <v>-15478.720000000001</v>
      </c>
    </row>
    <row r="129" spans="2:5" x14ac:dyDescent="0.2">
      <c r="B129" s="175" t="s">
        <v>548</v>
      </c>
      <c r="C129" s="196">
        <f>VLOOKUP($B129,'[2]Hent Data'!$R$27:$Y$656,5,FALSE)</f>
        <v>-621000</v>
      </c>
      <c r="D129" s="196">
        <f>VLOOKUP($B129,'[2]Hent Data'!$R$27:$Y$656,8,FALSE)</f>
        <v>-515749.92</v>
      </c>
      <c r="E129" s="181">
        <f t="shared" si="9"/>
        <v>-105250.08000000002</v>
      </c>
    </row>
    <row r="130" spans="2:5" x14ac:dyDescent="0.2">
      <c r="B130" s="175" t="s">
        <v>549</v>
      </c>
      <c r="C130" s="196">
        <f>VLOOKUP($B130,'[2]Hent Data'!$R$27:$Y$656,5,FALSE)</f>
        <v>-148000</v>
      </c>
      <c r="D130" s="196">
        <f>VLOOKUP($B130,'[2]Hent Data'!$R$27:$Y$656,8,FALSE)</f>
        <v>-161057.28</v>
      </c>
      <c r="E130" s="181">
        <f t="shared" si="9"/>
        <v>13057.279999999999</v>
      </c>
    </row>
    <row r="131" spans="2:5" x14ac:dyDescent="0.2">
      <c r="B131" s="175" t="s">
        <v>550</v>
      </c>
      <c r="C131" s="196">
        <f>VLOOKUP($B131,'[2]Hent Data'!$R$27:$Y$656,5,FALSE)</f>
        <v>-264000</v>
      </c>
      <c r="D131" s="196">
        <f>VLOOKUP($B131,'[2]Hent Data'!$R$27:$Y$656,8,FALSE)</f>
        <v>-239463.36</v>
      </c>
      <c r="E131" s="181">
        <f t="shared" si="9"/>
        <v>-24536.640000000014</v>
      </c>
    </row>
    <row r="132" spans="2:5" x14ac:dyDescent="0.2">
      <c r="B132" s="175" t="s">
        <v>551</v>
      </c>
      <c r="C132" s="196">
        <f>VLOOKUP($B132,'[2]Hent Data'!$R$27:$Y$656,5,FALSE)</f>
        <v>0</v>
      </c>
      <c r="D132" s="196">
        <f>VLOOKUP($B132,'[2]Hent Data'!$R$27:$Y$656,8,FALSE)</f>
        <v>-128.63999999999999</v>
      </c>
      <c r="E132" s="181">
        <f t="shared" si="9"/>
        <v>128.63999999999999</v>
      </c>
    </row>
    <row r="133" spans="2:5" x14ac:dyDescent="0.2">
      <c r="B133" s="186" t="s">
        <v>552</v>
      </c>
      <c r="C133" s="187">
        <f>SUM(C113:C131)</f>
        <v>-5565000</v>
      </c>
      <c r="D133" s="187">
        <f>SUM(D113:D132)</f>
        <v>-4390515.3599999985</v>
      </c>
      <c r="E133" s="187">
        <f>SUM(E113:E131)</f>
        <v>-1174613.2799999998</v>
      </c>
    </row>
    <row r="136" spans="2:5" x14ac:dyDescent="0.2">
      <c r="B136" s="175" t="s">
        <v>553</v>
      </c>
      <c r="C136" s="196">
        <f>VLOOKUP($B136,'[2]Hent Data'!$R$27:$Y$656,5,FALSE)</f>
        <v>28896000</v>
      </c>
      <c r="D136" s="196">
        <f>VLOOKUP($B136,'[2]Hent Data'!$R$27:$Y$656,8,FALSE)</f>
        <v>28485639.289999999</v>
      </c>
      <c r="E136" s="181">
        <f>+C136-D136</f>
        <v>410360.71000000089</v>
      </c>
    </row>
    <row r="137" spans="2:5" x14ac:dyDescent="0.2">
      <c r="B137" s="175" t="s">
        <v>554</v>
      </c>
      <c r="C137" s="196">
        <f>VLOOKUP($B137,'[2]Hent Data'!$R$27:$Y$656,5,FALSE)</f>
        <v>-10738000</v>
      </c>
      <c r="D137" s="196">
        <f>VLOOKUP($B137,'[2]Hent Data'!$R$27:$Y$656,8,FALSE)</f>
        <v>-13216880.359999999</v>
      </c>
      <c r="E137" s="181">
        <f>+C137-D137</f>
        <v>2478880.3599999994</v>
      </c>
    </row>
    <row r="138" spans="2:5" x14ac:dyDescent="0.2">
      <c r="B138" s="175" t="s">
        <v>555</v>
      </c>
      <c r="C138" s="196">
        <f>VLOOKUP($B138,'[2]Hent Data'!$R$27:$Y$656,5,FALSE)</f>
        <v>5565000</v>
      </c>
      <c r="D138" s="196">
        <f>VLOOKUP($B138,'[2]Hent Data'!$R$27:$Y$656,8,FALSE)</f>
        <v>4390515.3600000003</v>
      </c>
      <c r="E138" s="181">
        <f>+C138-D138</f>
        <v>1174484.6399999997</v>
      </c>
    </row>
    <row r="139" spans="2:5" x14ac:dyDescent="0.2">
      <c r="B139" s="175" t="s">
        <v>556</v>
      </c>
      <c r="C139" s="196">
        <f>VLOOKUP($B139,'[2]Hent Data'!$R$27:$Y$656,5,FALSE)</f>
        <v>-18158000</v>
      </c>
      <c r="D139" s="196">
        <f>VLOOKUP($B139,'[2]Hent Data'!$R$27:$Y$656,8,FALSE)</f>
        <v>-15728959.800000001</v>
      </c>
      <c r="E139" s="181">
        <f>+C139-D139</f>
        <v>-2429040.1999999993</v>
      </c>
    </row>
    <row r="140" spans="2:5" x14ac:dyDescent="0.2">
      <c r="B140" s="175" t="s">
        <v>557</v>
      </c>
      <c r="C140" s="196">
        <f>VLOOKUP($B140,'[2]Hent Data'!$R$27:$Y$656,5,FALSE)</f>
        <v>-5565000</v>
      </c>
      <c r="D140" s="196">
        <f>VLOOKUP($B140,'[2]Hent Data'!$R$27:$Y$656,8,FALSE)</f>
        <v>-4390515.3600000003</v>
      </c>
      <c r="E140" s="181">
        <f>+C140-D140</f>
        <v>-1174484.6399999997</v>
      </c>
    </row>
    <row r="141" spans="2:5" x14ac:dyDescent="0.2">
      <c r="B141" s="186" t="s">
        <v>64</v>
      </c>
      <c r="C141" s="200">
        <f>SUM(C136:C140)</f>
        <v>0</v>
      </c>
      <c r="D141" s="200">
        <f>SUM(D136:D140)</f>
        <v>-460200.87000000197</v>
      </c>
      <c r="E141" s="200">
        <f>SUM(E136:E140)</f>
        <v>460200.87000000104</v>
      </c>
    </row>
    <row r="142" spans="2:5" x14ac:dyDescent="0.2">
      <c r="B142" s="175" t="s">
        <v>558</v>
      </c>
      <c r="C142" s="196">
        <f>+C49+C70+C91+C112+C133</f>
        <v>0</v>
      </c>
      <c r="D142" s="196">
        <f>+D49+D70+D91+D112+D133</f>
        <v>-460200.86999999639</v>
      </c>
      <c r="E142" s="196">
        <f>+E49+E70+E91+E112+E133</f>
        <v>458777.77000000142</v>
      </c>
    </row>
    <row r="143" spans="2:5" x14ac:dyDescent="0.2">
      <c r="B143" s="186" t="s">
        <v>559</v>
      </c>
      <c r="C143" s="200">
        <f>+C141-C142</f>
        <v>0</v>
      </c>
      <c r="D143" s="200">
        <f>+D141-D142</f>
        <v>-5.5879354476928711E-9</v>
      </c>
      <c r="E143" s="200">
        <f>+E141-E142</f>
        <v>1423.0999999996275</v>
      </c>
    </row>
    <row r="146" spans="2:3" x14ac:dyDescent="0.2">
      <c r="B146" s="178" t="s">
        <v>560</v>
      </c>
      <c r="C146" s="178" t="s">
        <v>295</v>
      </c>
    </row>
    <row r="147" spans="2:3" x14ac:dyDescent="0.2">
      <c r="B147" s="175" t="s">
        <v>561</v>
      </c>
      <c r="C147" s="197">
        <f>VLOOKUP(B147,'[2]Hent Data'!$R:$Y,8,FALSE)</f>
        <v>2150.48</v>
      </c>
    </row>
    <row r="148" spans="2:3" x14ac:dyDescent="0.2">
      <c r="B148" s="175" t="s">
        <v>562</v>
      </c>
      <c r="C148" s="197">
        <f>VLOOKUP(B148,'[2]Hent Data'!$R:$Y,8,FALSE)</f>
        <v>7236</v>
      </c>
    </row>
    <row r="149" spans="2:3" x14ac:dyDescent="0.2">
      <c r="B149" s="175" t="s">
        <v>563</v>
      </c>
      <c r="C149" s="197">
        <f>VLOOKUP(B149,'[2]Hent Data'!$R:$Y,8,FALSE)</f>
        <v>3119.52</v>
      </c>
    </row>
    <row r="150" spans="2:3" x14ac:dyDescent="0.2">
      <c r="B150" s="175" t="s">
        <v>564</v>
      </c>
      <c r="C150" s="197">
        <f>VLOOKUP(B150,'[2]Hent Data'!$R:$Y,8,FALSE)</f>
        <v>6272.04</v>
      </c>
    </row>
    <row r="151" spans="2:3" x14ac:dyDescent="0.2">
      <c r="B151" s="175" t="s">
        <v>565</v>
      </c>
      <c r="C151" s="197">
        <f>VLOOKUP(B151,'[2]Hent Data'!$R:$Y,8,FALSE)</f>
        <v>19939.2</v>
      </c>
    </row>
    <row r="152" spans="2:3" x14ac:dyDescent="0.2">
      <c r="B152" s="175" t="s">
        <v>566</v>
      </c>
      <c r="C152" s="197">
        <f>VLOOKUP(B152,'[2]Hent Data'!$R:$Y,8,FALSE)</f>
        <v>160.80000000000001</v>
      </c>
    </row>
    <row r="153" spans="2:3" x14ac:dyDescent="0.2">
      <c r="B153" s="175" t="s">
        <v>567</v>
      </c>
      <c r="C153" s="197">
        <f>VLOOKUP(B153,'[2]Hent Data'!$R:$Y,8,FALSE)</f>
        <v>4759.68</v>
      </c>
    </row>
    <row r="154" spans="2:3" x14ac:dyDescent="0.2">
      <c r="B154" s="175" t="s">
        <v>568</v>
      </c>
      <c r="C154" s="197">
        <f>VLOOKUP(B154,'[2]Hent Data'!$R:$Y,8,FALSE)</f>
        <v>4212.96</v>
      </c>
    </row>
    <row r="155" spans="2:3" x14ac:dyDescent="0.2">
      <c r="B155" s="175" t="s">
        <v>569</v>
      </c>
      <c r="C155" s="197">
        <f>VLOOKUP(B155,'[2]Hent Data'!$R:$Y,8,FALSE)</f>
        <v>8844</v>
      </c>
    </row>
    <row r="156" spans="2:3" x14ac:dyDescent="0.2">
      <c r="B156" s="175" t="s">
        <v>570</v>
      </c>
      <c r="C156" s="197">
        <f>VLOOKUP(B156,'[2]Hent Data'!$R:$Y,8,FALSE)</f>
        <v>12574.56</v>
      </c>
    </row>
    <row r="157" spans="2:3" x14ac:dyDescent="0.2">
      <c r="B157" s="175" t="s">
        <v>571</v>
      </c>
      <c r="C157" s="197">
        <f>VLOOKUP(B157,'[2]Hent Data'!$R:$Y,8,FALSE)</f>
        <v>546.72</v>
      </c>
    </row>
    <row r="158" spans="2:3" x14ac:dyDescent="0.2">
      <c r="B158" s="175" t="s">
        <v>572</v>
      </c>
      <c r="C158" s="197">
        <f>VLOOKUP(B158,'[2]Hent Data'!$R:$Y,8,FALSE)</f>
        <v>510.24</v>
      </c>
    </row>
    <row r="159" spans="2:3" x14ac:dyDescent="0.2">
      <c r="B159" s="175" t="s">
        <v>573</v>
      </c>
      <c r="C159" s="197">
        <f>VLOOKUP(B159,'[2]Hent Data'!$R:$Y,8,FALSE)</f>
        <v>1350.72</v>
      </c>
    </row>
    <row r="160" spans="2:3" x14ac:dyDescent="0.2">
      <c r="B160" s="175" t="s">
        <v>574</v>
      </c>
      <c r="C160" s="197">
        <f>VLOOKUP(B160,'[2]Hent Data'!$R:$Y,8,FALSE)</f>
        <v>12728.36</v>
      </c>
    </row>
    <row r="161" spans="2:3" x14ac:dyDescent="0.2">
      <c r="B161" s="175" t="s">
        <v>575</v>
      </c>
      <c r="C161" s="197">
        <f>VLOOKUP(B161,'[2]Hent Data'!$R:$Y,8,FALSE)</f>
        <v>2820.48</v>
      </c>
    </row>
    <row r="162" spans="2:3" x14ac:dyDescent="0.2">
      <c r="B162" s="175" t="s">
        <v>576</v>
      </c>
      <c r="C162" s="197">
        <f>VLOOKUP(B162,'[2]Hent Data'!$R:$Y,8,FALSE)</f>
        <v>1800.96</v>
      </c>
    </row>
    <row r="163" spans="2:3" x14ac:dyDescent="0.2">
      <c r="B163" s="175" t="s">
        <v>577</v>
      </c>
      <c r="C163" s="197">
        <f>VLOOKUP(B163,'[2]Hent Data'!$R:$Y,8,FALSE)</f>
        <v>6013.92</v>
      </c>
    </row>
    <row r="164" spans="2:3" x14ac:dyDescent="0.2">
      <c r="B164" s="175" t="s">
        <v>578</v>
      </c>
      <c r="C164" s="197">
        <f>VLOOKUP(B164,'[2]Hent Data'!$R:$Y,8,FALSE)</f>
        <v>5628</v>
      </c>
    </row>
    <row r="165" spans="2:3" x14ac:dyDescent="0.2">
      <c r="B165" s="175" t="s">
        <v>579</v>
      </c>
      <c r="C165" s="197">
        <f>VLOOKUP(B165,'[2]Hent Data'!$R:$Y,8,FALSE)</f>
        <v>85</v>
      </c>
    </row>
    <row r="166" spans="2:3" x14ac:dyDescent="0.2">
      <c r="B166" s="175" t="s">
        <v>580</v>
      </c>
      <c r="C166" s="197">
        <f>VLOOKUP(B166,'[2]Hent Data'!$R:$Y,8,FALSE)</f>
        <v>358835.23</v>
      </c>
    </row>
    <row r="167" spans="2:3" x14ac:dyDescent="0.2">
      <c r="B167" s="186"/>
      <c r="C167" s="188">
        <f>SUM(C147:C166)</f>
        <v>459588.87</v>
      </c>
    </row>
    <row r="169" spans="2:3" x14ac:dyDescent="0.2">
      <c r="B169" s="178" t="s">
        <v>581</v>
      </c>
      <c r="C169" s="178" t="s">
        <v>295</v>
      </c>
    </row>
    <row r="170" spans="2:3" x14ac:dyDescent="0.2">
      <c r="B170" s="175" t="s">
        <v>582</v>
      </c>
      <c r="C170" s="197">
        <f>VLOOKUP(B170,'[2]Hent Data'!$R:$Y,8,FALSE)</f>
        <v>24</v>
      </c>
    </row>
    <row r="171" spans="2:3" x14ac:dyDescent="0.2">
      <c r="B171" s="175" t="s">
        <v>583</v>
      </c>
      <c r="C171" s="197">
        <f>VLOOKUP(B171,'[2]Hent Data'!$R:$Y,8,FALSE)</f>
        <v>0</v>
      </c>
    </row>
    <row r="172" spans="2:3" x14ac:dyDescent="0.2">
      <c r="B172" s="175" t="s">
        <v>584</v>
      </c>
      <c r="C172" s="197">
        <f>VLOOKUP(B172,'[2]Hent Data'!$R:$Y,8,FALSE)</f>
        <v>0</v>
      </c>
    </row>
    <row r="173" spans="2:3" x14ac:dyDescent="0.2">
      <c r="B173" s="175" t="s">
        <v>585</v>
      </c>
      <c r="C173" s="197">
        <f>VLOOKUP(B173,'[2]Hent Data'!$R:$Y,8,FALSE)</f>
        <v>0</v>
      </c>
    </row>
    <row r="174" spans="2:3" x14ac:dyDescent="0.2">
      <c r="B174" s="175" t="s">
        <v>586</v>
      </c>
      <c r="C174" s="197">
        <f>VLOOKUP(B174,'[2]Hent Data'!$R:$Y,8,FALSE)</f>
        <v>0</v>
      </c>
    </row>
    <row r="175" spans="2:3" x14ac:dyDescent="0.2">
      <c r="B175" s="175" t="s">
        <v>587</v>
      </c>
      <c r="C175" s="197">
        <f>VLOOKUP(B175,'[2]Hent Data'!$R:$Y,8,FALSE)</f>
        <v>0</v>
      </c>
    </row>
    <row r="176" spans="2:3" x14ac:dyDescent="0.2">
      <c r="B176" s="175" t="s">
        <v>588</v>
      </c>
      <c r="C176" s="197">
        <f>VLOOKUP(B176,'[2]Hent Data'!$R:$Y,8,FALSE)</f>
        <v>0</v>
      </c>
    </row>
    <row r="177" spans="2:3" x14ac:dyDescent="0.2">
      <c r="B177" s="175" t="s">
        <v>589</v>
      </c>
      <c r="C177" s="197">
        <f>VLOOKUP(B177,'[2]Hent Data'!$R:$Y,8,FALSE)</f>
        <v>74</v>
      </c>
    </row>
    <row r="178" spans="2:3" x14ac:dyDescent="0.2">
      <c r="B178" s="175" t="s">
        <v>590</v>
      </c>
      <c r="C178" s="197">
        <f>VLOOKUP(B178,'[2]Hent Data'!$R:$Y,8,FALSE)</f>
        <v>0</v>
      </c>
    </row>
    <row r="179" spans="2:3" x14ac:dyDescent="0.2">
      <c r="B179" s="175" t="s">
        <v>591</v>
      </c>
      <c r="C179" s="197">
        <f>VLOOKUP(B179,'[2]Hent Data'!$R:$Y,8,FALSE)</f>
        <v>30</v>
      </c>
    </row>
    <row r="180" spans="2:3" x14ac:dyDescent="0.2">
      <c r="B180" s="175" t="s">
        <v>592</v>
      </c>
      <c r="C180" s="197">
        <f>VLOOKUP(B180,'[2]Hent Data'!$R:$Y,8,FALSE)</f>
        <v>156</v>
      </c>
    </row>
    <row r="181" spans="2:3" x14ac:dyDescent="0.2">
      <c r="B181" s="175" t="s">
        <v>593</v>
      </c>
      <c r="C181" s="197">
        <f>VLOOKUP(B181,'[2]Hent Data'!$R:$Y,8,FALSE)</f>
        <v>98</v>
      </c>
    </row>
    <row r="182" spans="2:3" x14ac:dyDescent="0.2">
      <c r="B182" s="175" t="s">
        <v>594</v>
      </c>
      <c r="C182" s="197">
        <f>VLOOKUP(B182,'[2]Hent Data'!$R:$Y,8,FALSE)</f>
        <v>0</v>
      </c>
    </row>
    <row r="183" spans="2:3" x14ac:dyDescent="0.2">
      <c r="B183" s="175" t="s">
        <v>595</v>
      </c>
      <c r="C183" s="197">
        <f>VLOOKUP(B183,'[2]Hent Data'!$R:$Y,8,FALSE)</f>
        <v>0</v>
      </c>
    </row>
    <row r="184" spans="2:3" x14ac:dyDescent="0.2">
      <c r="B184" s="175" t="s">
        <v>596</v>
      </c>
      <c r="C184" s="197">
        <f>VLOOKUP(B184,'[2]Hent Data'!$R:$Y,8,FALSE)</f>
        <v>0</v>
      </c>
    </row>
    <row r="185" spans="2:3" x14ac:dyDescent="0.2">
      <c r="B185" s="175" t="s">
        <v>597</v>
      </c>
      <c r="C185" s="197">
        <f>VLOOKUP(B185,'[2]Hent Data'!$R:$Y,8,FALSE)</f>
        <v>345</v>
      </c>
    </row>
    <row r="186" spans="2:3" x14ac:dyDescent="0.2">
      <c r="B186" s="175" t="s">
        <v>598</v>
      </c>
      <c r="C186" s="197">
        <f>VLOOKUP(B186,'[2]Hent Data'!$R:$Y,8,FALSE)</f>
        <v>0</v>
      </c>
    </row>
    <row r="187" spans="2:3" x14ac:dyDescent="0.2">
      <c r="B187" s="175" t="s">
        <v>599</v>
      </c>
      <c r="C187" s="197">
        <f>VLOOKUP(B187,'[2]Hent Data'!$R:$Y,8,FALSE)</f>
        <v>110</v>
      </c>
    </row>
    <row r="188" spans="2:3" x14ac:dyDescent="0.2">
      <c r="B188" s="186"/>
      <c r="C188" s="188">
        <f>SUM(C170:C187)</f>
        <v>837</v>
      </c>
    </row>
  </sheetData>
  <mergeCells count="5">
    <mergeCell ref="B2:H2"/>
    <mergeCell ref="K2:N2"/>
    <mergeCell ref="P2:V2"/>
    <mergeCell ref="X2:AA2"/>
    <mergeCell ref="P26:V2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B770A-CB55-4719-AAF9-E5FE649A235A}">
  <sheetPr codeName="Ark7"/>
  <dimension ref="A1:G232"/>
  <sheetViews>
    <sheetView tabSelected="1" zoomScale="115" zoomScaleNormal="115" workbookViewId="0">
      <selection activeCell="G8" sqref="G8"/>
    </sheetView>
  </sheetViews>
  <sheetFormatPr defaultColWidth="9.140625" defaultRowHeight="12.75" x14ac:dyDescent="0.2"/>
  <cols>
    <col min="1" max="1" width="23.28515625" style="114" bestFit="1" customWidth="1"/>
    <col min="2" max="2" width="17.7109375" style="114" bestFit="1" customWidth="1"/>
    <col min="3" max="3" width="11" style="114" bestFit="1" customWidth="1"/>
    <col min="4" max="4" width="13" style="114" customWidth="1"/>
    <col min="5" max="5" width="10.5703125" style="114" bestFit="1" customWidth="1"/>
    <col min="6" max="6" width="10" style="114" bestFit="1" customWidth="1"/>
    <col min="7" max="7" width="15" style="114" bestFit="1" customWidth="1"/>
    <col min="8" max="16384" width="9.140625" style="114"/>
  </cols>
  <sheetData>
    <row r="1" spans="1:7" ht="13.5" thickBot="1" x14ac:dyDescent="0.25">
      <c r="A1" s="141" t="s">
        <v>1</v>
      </c>
      <c r="B1" s="118" t="s">
        <v>9</v>
      </c>
    </row>
    <row r="2" spans="1:7" ht="13.5" thickBot="1" x14ac:dyDescent="0.25">
      <c r="A2" s="141" t="s">
        <v>0</v>
      </c>
      <c r="B2" s="118" t="s">
        <v>2</v>
      </c>
    </row>
    <row r="3" spans="1:7" ht="13.5" thickBot="1" x14ac:dyDescent="0.25"/>
    <row r="4" spans="1:7" ht="15" customHeight="1" thickBot="1" x14ac:dyDescent="0.25">
      <c r="A4" s="125" t="s">
        <v>31</v>
      </c>
      <c r="B4" s="125" t="s">
        <v>96</v>
      </c>
      <c r="C4" s="126"/>
      <c r="D4" s="127"/>
      <c r="E4" s="224" t="s">
        <v>435</v>
      </c>
    </row>
    <row r="5" spans="1:7" ht="13.5" thickBot="1" x14ac:dyDescent="0.25">
      <c r="A5" s="125" t="s">
        <v>95</v>
      </c>
      <c r="B5" s="126" t="s">
        <v>423</v>
      </c>
      <c r="C5" s="127" t="s">
        <v>422</v>
      </c>
      <c r="D5" s="127" t="s">
        <v>434</v>
      </c>
      <c r="E5" s="225"/>
    </row>
    <row r="6" spans="1:7" x14ac:dyDescent="0.2">
      <c r="A6" s="129" t="s">
        <v>6</v>
      </c>
      <c r="B6" s="119">
        <v>1235681.3600000001</v>
      </c>
      <c r="C6" s="120">
        <v>1559000</v>
      </c>
      <c r="D6" s="120">
        <v>1275359.47</v>
      </c>
      <c r="E6" s="172">
        <f t="shared" ref="E6:E11" si="0">D6-C6</f>
        <v>-283640.53000000003</v>
      </c>
      <c r="G6" s="202"/>
    </row>
    <row r="7" spans="1:7" x14ac:dyDescent="0.2">
      <c r="A7" s="130" t="s">
        <v>7</v>
      </c>
      <c r="B7" s="122">
        <v>-552702</v>
      </c>
      <c r="C7" s="139">
        <v>-622000</v>
      </c>
      <c r="D7" s="139">
        <v>-581020</v>
      </c>
      <c r="E7" s="172">
        <f t="shared" si="0"/>
        <v>40980</v>
      </c>
    </row>
    <row r="8" spans="1:7" x14ac:dyDescent="0.2">
      <c r="A8" s="130" t="s">
        <v>27</v>
      </c>
      <c r="B8" s="122">
        <v>321441.34000000003</v>
      </c>
      <c r="C8" s="139">
        <v>405000</v>
      </c>
      <c r="D8" s="139">
        <v>315779.03999999998</v>
      </c>
      <c r="E8" s="172">
        <f t="shared" si="0"/>
        <v>-89220.960000000021</v>
      </c>
    </row>
    <row r="9" spans="1:7" x14ac:dyDescent="0.2">
      <c r="A9" s="131" t="s">
        <v>28</v>
      </c>
      <c r="B9" s="123">
        <v>1004420.7000000002</v>
      </c>
      <c r="C9" s="140">
        <v>1342000</v>
      </c>
      <c r="D9" s="140">
        <v>1010118.51</v>
      </c>
      <c r="E9" s="204">
        <f t="shared" si="0"/>
        <v>-331881.49</v>
      </c>
      <c r="F9" s="139"/>
    </row>
    <row r="10" spans="1:7" x14ac:dyDescent="0.2">
      <c r="A10" s="130" t="s">
        <v>8</v>
      </c>
      <c r="B10" s="122">
        <v>10406</v>
      </c>
      <c r="C10" s="139">
        <v>12600</v>
      </c>
      <c r="D10" s="139">
        <v>9819</v>
      </c>
      <c r="E10" s="172">
        <f t="shared" si="0"/>
        <v>-2781</v>
      </c>
    </row>
    <row r="11" spans="1:7" ht="13.5" thickBot="1" x14ac:dyDescent="0.25">
      <c r="A11" s="132" t="s">
        <v>29</v>
      </c>
      <c r="B11" s="124">
        <v>96.523226984432071</v>
      </c>
      <c r="C11" s="117">
        <v>106.50793650793651</v>
      </c>
      <c r="D11" s="117">
        <v>102.87386801099909</v>
      </c>
      <c r="E11" s="174">
        <f t="shared" si="0"/>
        <v>-3.6340684969374166</v>
      </c>
      <c r="G11" s="139"/>
    </row>
    <row r="12" spans="1:7" ht="15" x14ac:dyDescent="0.25">
      <c r="A12"/>
      <c r="B12"/>
      <c r="C12"/>
      <c r="D12"/>
    </row>
    <row r="13" spans="1:7" ht="13.5" thickBot="1" x14ac:dyDescent="0.25"/>
    <row r="14" spans="1:7" ht="13.5" thickBot="1" x14ac:dyDescent="0.25">
      <c r="A14" s="141" t="s">
        <v>1</v>
      </c>
      <c r="B14" s="118" t="s">
        <v>9</v>
      </c>
    </row>
    <row r="15" spans="1:7" ht="13.5" thickBot="1" x14ac:dyDescent="0.25">
      <c r="A15" s="141" t="s">
        <v>0</v>
      </c>
      <c r="B15" s="118" t="s">
        <v>4</v>
      </c>
    </row>
    <row r="16" spans="1:7" ht="13.5" thickBot="1" x14ac:dyDescent="0.25"/>
    <row r="17" spans="1:5" ht="13.5" customHeight="1" thickBot="1" x14ac:dyDescent="0.25">
      <c r="A17" s="125" t="s">
        <v>31</v>
      </c>
      <c r="B17" s="125" t="s">
        <v>96</v>
      </c>
      <c r="C17" s="126"/>
      <c r="D17" s="127"/>
      <c r="E17" s="224" t="s">
        <v>435</v>
      </c>
    </row>
    <row r="18" spans="1:5" ht="13.5" thickBot="1" x14ac:dyDescent="0.25">
      <c r="A18" s="125" t="s">
        <v>95</v>
      </c>
      <c r="B18" s="126" t="s">
        <v>423</v>
      </c>
      <c r="C18" s="127" t="s">
        <v>422</v>
      </c>
      <c r="D18" s="127" t="s">
        <v>434</v>
      </c>
      <c r="E18" s="225"/>
    </row>
    <row r="19" spans="1:5" x14ac:dyDescent="0.2">
      <c r="A19" s="129" t="s">
        <v>6</v>
      </c>
      <c r="B19" s="119">
        <v>2349740.12</v>
      </c>
      <c r="C19" s="120">
        <v>3208000</v>
      </c>
      <c r="D19" s="120">
        <v>2735153.84</v>
      </c>
      <c r="E19" s="172">
        <f t="shared" ref="E19:E24" si="1">D19-C19</f>
        <v>-472846.16000000015</v>
      </c>
    </row>
    <row r="20" spans="1:5" x14ac:dyDescent="0.2">
      <c r="A20" s="130" t="s">
        <v>7</v>
      </c>
      <c r="B20" s="122">
        <v>-1006844</v>
      </c>
      <c r="C20" s="139">
        <v>-1269000</v>
      </c>
      <c r="D20" s="139">
        <v>-1059574</v>
      </c>
      <c r="E20" s="172">
        <f t="shared" si="1"/>
        <v>209426</v>
      </c>
    </row>
    <row r="21" spans="1:5" x14ac:dyDescent="0.2">
      <c r="A21" s="130" t="s">
        <v>27</v>
      </c>
      <c r="B21" s="122">
        <v>456183.52</v>
      </c>
      <c r="C21" s="139">
        <v>627000</v>
      </c>
      <c r="D21" s="139">
        <v>523178.88</v>
      </c>
      <c r="E21" s="172">
        <f t="shared" si="1"/>
        <v>-103821.12</v>
      </c>
    </row>
    <row r="22" spans="1:5" x14ac:dyDescent="0.2">
      <c r="A22" s="131" t="s">
        <v>28</v>
      </c>
      <c r="B22" s="123">
        <v>1799079.6400000001</v>
      </c>
      <c r="C22" s="140">
        <v>2566000</v>
      </c>
      <c r="D22" s="140">
        <v>2198758.7199999997</v>
      </c>
      <c r="E22" s="204">
        <f t="shared" si="1"/>
        <v>-367241.28000000026</v>
      </c>
    </row>
    <row r="23" spans="1:5" x14ac:dyDescent="0.2">
      <c r="A23" s="130" t="s">
        <v>8</v>
      </c>
      <c r="B23" s="122">
        <v>14768</v>
      </c>
      <c r="C23" s="139">
        <v>19500</v>
      </c>
      <c r="D23" s="139">
        <v>16268</v>
      </c>
      <c r="E23" s="172">
        <f t="shared" si="1"/>
        <v>-3232</v>
      </c>
    </row>
    <row r="24" spans="1:5" ht="13.5" thickBot="1" x14ac:dyDescent="0.25">
      <c r="A24" s="132" t="s">
        <v>29</v>
      </c>
      <c r="B24" s="124">
        <v>121.82283586132179</v>
      </c>
      <c r="C24" s="117">
        <v>131.58974358974359</v>
      </c>
      <c r="D24" s="117">
        <v>135.15851487582984</v>
      </c>
      <c r="E24" s="174">
        <f t="shared" si="1"/>
        <v>3.5687712860862462</v>
      </c>
    </row>
    <row r="26" spans="1:5" ht="13.5" thickBot="1" x14ac:dyDescent="0.25"/>
    <row r="27" spans="1:5" ht="13.5" thickBot="1" x14ac:dyDescent="0.25">
      <c r="A27" s="141" t="s">
        <v>1</v>
      </c>
      <c r="B27" s="118" t="s">
        <v>9</v>
      </c>
    </row>
    <row r="28" spans="1:5" ht="13.5" thickBot="1" x14ac:dyDescent="0.25">
      <c r="A28" s="141" t="s">
        <v>0</v>
      </c>
      <c r="B28" s="118" t="s">
        <v>32</v>
      </c>
    </row>
    <row r="29" spans="1:5" ht="13.5" thickBot="1" x14ac:dyDescent="0.25"/>
    <row r="30" spans="1:5" ht="13.5" customHeight="1" thickBot="1" x14ac:dyDescent="0.25">
      <c r="A30" s="125" t="s">
        <v>31</v>
      </c>
      <c r="B30" s="125" t="s">
        <v>96</v>
      </c>
      <c r="C30" s="126"/>
      <c r="D30" s="127"/>
      <c r="E30" s="224" t="s">
        <v>435</v>
      </c>
    </row>
    <row r="31" spans="1:5" ht="13.5" thickBot="1" x14ac:dyDescent="0.25">
      <c r="A31" s="125" t="s">
        <v>95</v>
      </c>
      <c r="B31" s="126" t="s">
        <v>423</v>
      </c>
      <c r="C31" s="127" t="s">
        <v>422</v>
      </c>
      <c r="D31" s="127" t="s">
        <v>434</v>
      </c>
      <c r="E31" s="225"/>
    </row>
    <row r="32" spans="1:5" x14ac:dyDescent="0.2">
      <c r="A32" s="129" t="s">
        <v>6</v>
      </c>
      <c r="B32" s="119">
        <v>292774.25</v>
      </c>
      <c r="C32" s="120">
        <v>759000</v>
      </c>
      <c r="D32" s="120">
        <v>519449.71</v>
      </c>
      <c r="E32" s="172">
        <f t="shared" ref="E32:E37" si="2">D32-C32</f>
        <v>-239550.28999999998</v>
      </c>
    </row>
    <row r="33" spans="1:5" x14ac:dyDescent="0.2">
      <c r="A33" s="130" t="s">
        <v>7</v>
      </c>
      <c r="B33" s="122">
        <v>-211749</v>
      </c>
      <c r="C33" s="139">
        <v>-239000</v>
      </c>
      <c r="D33" s="139">
        <v>-192268</v>
      </c>
      <c r="E33" s="172">
        <f t="shared" si="2"/>
        <v>46732</v>
      </c>
    </row>
    <row r="34" spans="1:5" x14ac:dyDescent="0.2">
      <c r="A34" s="130" t="s">
        <v>27</v>
      </c>
      <c r="B34" s="122">
        <v>58938.12</v>
      </c>
      <c r="C34" s="139">
        <v>135000</v>
      </c>
      <c r="D34" s="139">
        <v>87603.839999999997</v>
      </c>
      <c r="E34" s="172">
        <f t="shared" si="2"/>
        <v>-47396.160000000003</v>
      </c>
    </row>
    <row r="35" spans="1:5" x14ac:dyDescent="0.2">
      <c r="A35" s="131" t="s">
        <v>28</v>
      </c>
      <c r="B35" s="123">
        <v>139963.37</v>
      </c>
      <c r="C35" s="140">
        <v>655000</v>
      </c>
      <c r="D35" s="140">
        <v>414785.55000000005</v>
      </c>
      <c r="E35" s="204">
        <f t="shared" si="2"/>
        <v>-240214.44999999995</v>
      </c>
    </row>
    <row r="36" spans="1:5" x14ac:dyDescent="0.2">
      <c r="A36" s="130" t="s">
        <v>8</v>
      </c>
      <c r="B36" s="122">
        <v>930</v>
      </c>
      <c r="C36" s="139">
        <v>4200</v>
      </c>
      <c r="D36" s="139">
        <v>2724</v>
      </c>
      <c r="E36" s="172">
        <f t="shared" si="2"/>
        <v>-1476</v>
      </c>
    </row>
    <row r="37" spans="1:5" ht="13.5" thickBot="1" x14ac:dyDescent="0.25">
      <c r="A37" s="132" t="s">
        <v>29</v>
      </c>
      <c r="B37" s="124">
        <v>150.49824731182795</v>
      </c>
      <c r="C37" s="117">
        <v>155.95238095238096</v>
      </c>
      <c r="D37" s="117">
        <v>152.27075991189429</v>
      </c>
      <c r="E37" s="174">
        <f t="shared" si="2"/>
        <v>-3.6816210404866752</v>
      </c>
    </row>
    <row r="39" spans="1:5" ht="13.5" thickBot="1" x14ac:dyDescent="0.25"/>
    <row r="40" spans="1:5" ht="13.5" thickBot="1" x14ac:dyDescent="0.25">
      <c r="A40" s="141" t="s">
        <v>1</v>
      </c>
      <c r="B40" s="118" t="s">
        <v>9</v>
      </c>
    </row>
    <row r="41" spans="1:5" ht="13.5" thickBot="1" x14ac:dyDescent="0.25">
      <c r="A41" s="141" t="s">
        <v>0</v>
      </c>
      <c r="B41" s="118" t="s">
        <v>11</v>
      </c>
    </row>
    <row r="42" spans="1:5" ht="13.5" thickBot="1" x14ac:dyDescent="0.25"/>
    <row r="43" spans="1:5" ht="13.5" customHeight="1" thickBot="1" x14ac:dyDescent="0.25">
      <c r="A43" s="125" t="s">
        <v>31</v>
      </c>
      <c r="B43" s="125" t="s">
        <v>96</v>
      </c>
      <c r="C43" s="126"/>
      <c r="D43" s="127"/>
      <c r="E43" s="224" t="s">
        <v>435</v>
      </c>
    </row>
    <row r="44" spans="1:5" ht="13.5" thickBot="1" x14ac:dyDescent="0.25">
      <c r="A44" s="125" t="s">
        <v>95</v>
      </c>
      <c r="B44" s="126" t="s">
        <v>423</v>
      </c>
      <c r="C44" s="127" t="s">
        <v>422</v>
      </c>
      <c r="D44" s="127" t="s">
        <v>434</v>
      </c>
      <c r="E44" s="225"/>
    </row>
    <row r="45" spans="1:5" x14ac:dyDescent="0.2">
      <c r="A45" s="129" t="s">
        <v>6</v>
      </c>
      <c r="B45" s="119">
        <v>385068.97</v>
      </c>
      <c r="C45" s="120">
        <v>1137000</v>
      </c>
      <c r="D45" s="120">
        <v>1705927.26</v>
      </c>
      <c r="E45" s="172">
        <f t="shared" ref="E45:E50" si="3">D45-C45</f>
        <v>568927.26</v>
      </c>
    </row>
    <row r="46" spans="1:5" x14ac:dyDescent="0.2">
      <c r="A46" s="130" t="s">
        <v>7</v>
      </c>
      <c r="B46" s="122">
        <v>-137612</v>
      </c>
      <c r="C46" s="139">
        <v>-360000</v>
      </c>
      <c r="D46" s="139">
        <v>-402306</v>
      </c>
      <c r="E46" s="172">
        <f t="shared" si="3"/>
        <v>-42306</v>
      </c>
    </row>
    <row r="47" spans="1:5" x14ac:dyDescent="0.2">
      <c r="A47" s="130" t="s">
        <v>27</v>
      </c>
      <c r="B47" s="122">
        <v>63077.38</v>
      </c>
      <c r="C47" s="139">
        <v>180000</v>
      </c>
      <c r="D47" s="139">
        <v>224219.51999999999</v>
      </c>
      <c r="E47" s="172">
        <f t="shared" si="3"/>
        <v>44219.51999999999</v>
      </c>
    </row>
    <row r="48" spans="1:5" x14ac:dyDescent="0.2">
      <c r="A48" s="131" t="s">
        <v>28</v>
      </c>
      <c r="B48" s="123">
        <v>310534.34999999998</v>
      </c>
      <c r="C48" s="140">
        <v>957000</v>
      </c>
      <c r="D48" s="140">
        <v>1527840.78</v>
      </c>
      <c r="E48" s="204">
        <f t="shared" si="3"/>
        <v>570840.78</v>
      </c>
    </row>
    <row r="49" spans="1:5" x14ac:dyDescent="0.2">
      <c r="A49" s="130" t="s">
        <v>8</v>
      </c>
      <c r="B49" s="122">
        <v>2042</v>
      </c>
      <c r="C49" s="139">
        <v>5600</v>
      </c>
      <c r="D49" s="139">
        <v>6972</v>
      </c>
      <c r="E49" s="172">
        <f t="shared" si="3"/>
        <v>1372</v>
      </c>
    </row>
    <row r="50" spans="1:5" ht="13.5" thickBot="1" x14ac:dyDescent="0.25">
      <c r="A50" s="132" t="s">
        <v>29</v>
      </c>
      <c r="B50" s="124">
        <v>152.0736287952987</v>
      </c>
      <c r="C50" s="117">
        <v>170.89285714285714</v>
      </c>
      <c r="D50" s="117">
        <v>219.13952667814115</v>
      </c>
      <c r="E50" s="174">
        <f t="shared" si="3"/>
        <v>48.246669535284013</v>
      </c>
    </row>
    <row r="52" spans="1:5" ht="13.5" thickBot="1" x14ac:dyDescent="0.25"/>
    <row r="53" spans="1:5" ht="13.5" thickBot="1" x14ac:dyDescent="0.25">
      <c r="A53" s="141" t="s">
        <v>1</v>
      </c>
      <c r="B53" s="118" t="s">
        <v>9</v>
      </c>
    </row>
    <row r="54" spans="1:5" ht="13.5" thickBot="1" x14ac:dyDescent="0.25">
      <c r="A54" s="141" t="s">
        <v>0</v>
      </c>
      <c r="B54" s="118" t="s">
        <v>12</v>
      </c>
    </row>
    <row r="55" spans="1:5" ht="13.5" thickBot="1" x14ac:dyDescent="0.25"/>
    <row r="56" spans="1:5" ht="13.5" customHeight="1" thickBot="1" x14ac:dyDescent="0.25">
      <c r="A56" s="125" t="s">
        <v>31</v>
      </c>
      <c r="B56" s="125" t="s">
        <v>96</v>
      </c>
      <c r="C56" s="126"/>
      <c r="D56" s="127"/>
      <c r="E56" s="224" t="s">
        <v>435</v>
      </c>
    </row>
    <row r="57" spans="1:5" ht="13.5" thickBot="1" x14ac:dyDescent="0.25">
      <c r="A57" s="125" t="s">
        <v>95</v>
      </c>
      <c r="B57" s="126" t="s">
        <v>423</v>
      </c>
      <c r="C57" s="127" t="s">
        <v>422</v>
      </c>
      <c r="D57" s="127" t="s">
        <v>434</v>
      </c>
      <c r="E57" s="225"/>
    </row>
    <row r="58" spans="1:5" x14ac:dyDescent="0.2">
      <c r="A58" s="129" t="s">
        <v>6</v>
      </c>
      <c r="B58" s="119">
        <v>1358561.58</v>
      </c>
      <c r="C58" s="120">
        <v>1785000</v>
      </c>
      <c r="D58" s="120">
        <v>1838151.97</v>
      </c>
      <c r="E58" s="172">
        <f t="shared" ref="E58:E63" si="4">D58-C58</f>
        <v>53151.969999999972</v>
      </c>
    </row>
    <row r="59" spans="1:5" x14ac:dyDescent="0.2">
      <c r="A59" s="130" t="s">
        <v>7</v>
      </c>
      <c r="B59" s="122">
        <v>-451356</v>
      </c>
      <c r="C59" s="139">
        <v>-545000</v>
      </c>
      <c r="D59" s="139">
        <v>-547137</v>
      </c>
      <c r="E59" s="172">
        <f t="shared" si="4"/>
        <v>-2137</v>
      </c>
    </row>
    <row r="60" spans="1:5" x14ac:dyDescent="0.2">
      <c r="A60" s="130" t="s">
        <v>27</v>
      </c>
      <c r="B60" s="122">
        <v>243783.88</v>
      </c>
      <c r="C60" s="139">
        <v>312000</v>
      </c>
      <c r="D60" s="139">
        <v>300953.28000000003</v>
      </c>
      <c r="E60" s="172">
        <f t="shared" si="4"/>
        <v>-11046.719999999972</v>
      </c>
    </row>
    <row r="61" spans="1:5" x14ac:dyDescent="0.2">
      <c r="A61" s="131" t="s">
        <v>28</v>
      </c>
      <c r="B61" s="123">
        <v>1150989.46</v>
      </c>
      <c r="C61" s="140">
        <v>1552000</v>
      </c>
      <c r="D61" s="140">
        <v>1591968.25</v>
      </c>
      <c r="E61" s="204">
        <f t="shared" si="4"/>
        <v>39968.25</v>
      </c>
    </row>
    <row r="62" spans="1:5" x14ac:dyDescent="0.2">
      <c r="A62" s="130" t="s">
        <v>8</v>
      </c>
      <c r="B62" s="122">
        <v>7892</v>
      </c>
      <c r="C62" s="139">
        <v>9700</v>
      </c>
      <c r="D62" s="139">
        <v>9358</v>
      </c>
      <c r="E62" s="172">
        <f t="shared" si="4"/>
        <v>-342</v>
      </c>
    </row>
    <row r="63" spans="1:5" ht="13.5" thickBot="1" x14ac:dyDescent="0.25">
      <c r="A63" s="132" t="s">
        <v>29</v>
      </c>
      <c r="B63" s="124">
        <v>145.84255701976684</v>
      </c>
      <c r="C63" s="117">
        <v>160</v>
      </c>
      <c r="D63" s="117">
        <v>170.11842808292371</v>
      </c>
      <c r="E63" s="174">
        <f t="shared" si="4"/>
        <v>10.118428082923714</v>
      </c>
    </row>
    <row r="65" spans="1:5" ht="13.5" thickBot="1" x14ac:dyDescent="0.25"/>
    <row r="66" spans="1:5" ht="13.5" thickBot="1" x14ac:dyDescent="0.25">
      <c r="A66" s="141" t="s">
        <v>1</v>
      </c>
      <c r="B66" s="118" t="s">
        <v>9</v>
      </c>
    </row>
    <row r="67" spans="1:5" ht="13.5" thickBot="1" x14ac:dyDescent="0.25">
      <c r="A67" s="141" t="s">
        <v>0</v>
      </c>
      <c r="B67" s="118" t="s">
        <v>13</v>
      </c>
    </row>
    <row r="68" spans="1:5" ht="13.5" thickBot="1" x14ac:dyDescent="0.25"/>
    <row r="69" spans="1:5" ht="13.5" customHeight="1" thickBot="1" x14ac:dyDescent="0.25">
      <c r="A69" s="125" t="s">
        <v>31</v>
      </c>
      <c r="B69" s="125" t="s">
        <v>96</v>
      </c>
      <c r="C69" s="126"/>
      <c r="D69" s="127"/>
      <c r="E69" s="224" t="s">
        <v>435</v>
      </c>
    </row>
    <row r="70" spans="1:5" ht="13.5" thickBot="1" x14ac:dyDescent="0.25">
      <c r="A70" s="125" t="s">
        <v>95</v>
      </c>
      <c r="B70" s="126" t="s">
        <v>423</v>
      </c>
      <c r="C70" s="127" t="s">
        <v>422</v>
      </c>
      <c r="D70" s="127" t="s">
        <v>434</v>
      </c>
      <c r="E70" s="225"/>
    </row>
    <row r="71" spans="1:5" x14ac:dyDescent="0.2">
      <c r="A71" s="129" t="s">
        <v>6</v>
      </c>
      <c r="B71" s="119">
        <v>452772.45</v>
      </c>
      <c r="C71" s="120">
        <v>508000</v>
      </c>
      <c r="D71" s="120">
        <v>478092.37</v>
      </c>
      <c r="E71" s="172">
        <f t="shared" ref="E71:E76" si="5">D71-C71</f>
        <v>-29907.630000000005</v>
      </c>
    </row>
    <row r="72" spans="1:5" x14ac:dyDescent="0.2">
      <c r="A72" s="130" t="s">
        <v>7</v>
      </c>
      <c r="B72" s="122">
        <v>-267109</v>
      </c>
      <c r="C72" s="139">
        <v>-314000</v>
      </c>
      <c r="D72" s="139">
        <v>-277181</v>
      </c>
      <c r="E72" s="172">
        <f t="shared" si="5"/>
        <v>36819</v>
      </c>
    </row>
    <row r="73" spans="1:5" x14ac:dyDescent="0.2">
      <c r="A73" s="130" t="s">
        <v>27</v>
      </c>
      <c r="B73" s="122">
        <v>125135.39</v>
      </c>
      <c r="C73" s="139">
        <v>151000</v>
      </c>
      <c r="D73" s="139">
        <v>139284.96</v>
      </c>
      <c r="E73" s="172">
        <f t="shared" si="5"/>
        <v>-11715.040000000008</v>
      </c>
    </row>
    <row r="74" spans="1:5" x14ac:dyDescent="0.2">
      <c r="A74" s="131" t="s">
        <v>28</v>
      </c>
      <c r="B74" s="123">
        <v>310798.84000000003</v>
      </c>
      <c r="C74" s="140">
        <v>345000</v>
      </c>
      <c r="D74" s="140">
        <v>340196.32999999996</v>
      </c>
      <c r="E74" s="204">
        <f t="shared" si="5"/>
        <v>-4803.6700000000419</v>
      </c>
    </row>
    <row r="75" spans="1:5" x14ac:dyDescent="0.2">
      <c r="A75" s="130" t="s">
        <v>8</v>
      </c>
      <c r="B75" s="122">
        <v>4051</v>
      </c>
      <c r="C75" s="139">
        <v>4700</v>
      </c>
      <c r="D75" s="139">
        <v>4331</v>
      </c>
      <c r="E75" s="172">
        <f t="shared" si="5"/>
        <v>-369</v>
      </c>
    </row>
    <row r="76" spans="1:5" ht="13.5" thickBot="1" x14ac:dyDescent="0.25">
      <c r="A76" s="132" t="s">
        <v>29</v>
      </c>
      <c r="B76" s="124">
        <v>76.721510738089364</v>
      </c>
      <c r="C76" s="117">
        <v>73.40425531914893</v>
      </c>
      <c r="D76" s="117">
        <v>78.549141075963973</v>
      </c>
      <c r="E76" s="174">
        <f t="shared" si="5"/>
        <v>5.144885756815043</v>
      </c>
    </row>
    <row r="78" spans="1:5" ht="13.5" thickBot="1" x14ac:dyDescent="0.25"/>
    <row r="79" spans="1:5" ht="13.5" thickBot="1" x14ac:dyDescent="0.25">
      <c r="A79" s="141" t="s">
        <v>1</v>
      </c>
      <c r="B79" s="118" t="s">
        <v>9</v>
      </c>
    </row>
    <row r="80" spans="1:5" ht="13.5" thickBot="1" x14ac:dyDescent="0.25">
      <c r="A80" s="141" t="s">
        <v>0</v>
      </c>
      <c r="B80" s="118" t="s">
        <v>14</v>
      </c>
    </row>
    <row r="81" spans="1:5" ht="13.5" thickBot="1" x14ac:dyDescent="0.25"/>
    <row r="82" spans="1:5" ht="13.5" customHeight="1" thickBot="1" x14ac:dyDescent="0.25">
      <c r="A82" s="125" t="s">
        <v>31</v>
      </c>
      <c r="B82" s="125" t="s">
        <v>96</v>
      </c>
      <c r="C82" s="126"/>
      <c r="D82" s="127"/>
      <c r="E82" s="224" t="s">
        <v>435</v>
      </c>
    </row>
    <row r="83" spans="1:5" ht="13.5" thickBot="1" x14ac:dyDescent="0.25">
      <c r="A83" s="125" t="s">
        <v>95</v>
      </c>
      <c r="B83" s="126" t="s">
        <v>423</v>
      </c>
      <c r="C83" s="127" t="s">
        <v>422</v>
      </c>
      <c r="D83" s="127" t="s">
        <v>434</v>
      </c>
      <c r="E83" s="225"/>
    </row>
    <row r="84" spans="1:5" x14ac:dyDescent="0.2">
      <c r="A84" s="129" t="s">
        <v>6</v>
      </c>
      <c r="B84" s="119">
        <v>935118.85</v>
      </c>
      <c r="C84" s="120">
        <v>949000</v>
      </c>
      <c r="D84" s="120">
        <v>691308.62</v>
      </c>
      <c r="E84" s="172">
        <f t="shared" ref="E84:E89" si="6">D84-C84</f>
        <v>-257691.38</v>
      </c>
    </row>
    <row r="85" spans="1:5" x14ac:dyDescent="0.2">
      <c r="A85" s="130" t="s">
        <v>7</v>
      </c>
      <c r="B85" s="122">
        <v>-256208</v>
      </c>
      <c r="C85" s="139">
        <v>-260000</v>
      </c>
      <c r="D85" s="139">
        <v>-175614</v>
      </c>
      <c r="E85" s="172">
        <f t="shared" si="6"/>
        <v>84386</v>
      </c>
    </row>
    <row r="86" spans="1:5" x14ac:dyDescent="0.2">
      <c r="A86" s="130" t="s">
        <v>27</v>
      </c>
      <c r="B86" s="122">
        <v>144101.85</v>
      </c>
      <c r="C86" s="139">
        <v>161000</v>
      </c>
      <c r="D86" s="139">
        <v>101078.88</v>
      </c>
      <c r="E86" s="172">
        <f t="shared" si="6"/>
        <v>-59921.119999999995</v>
      </c>
    </row>
    <row r="87" spans="1:5" x14ac:dyDescent="0.2">
      <c r="A87" s="131" t="s">
        <v>28</v>
      </c>
      <c r="B87" s="123">
        <v>823012.7</v>
      </c>
      <c r="C87" s="140">
        <v>850000</v>
      </c>
      <c r="D87" s="140">
        <v>616773.5</v>
      </c>
      <c r="E87" s="204">
        <f t="shared" si="6"/>
        <v>-233226.5</v>
      </c>
    </row>
    <row r="88" spans="1:5" x14ac:dyDescent="0.2">
      <c r="A88" s="130" t="s">
        <v>8</v>
      </c>
      <c r="B88" s="122">
        <v>4665</v>
      </c>
      <c r="C88" s="139">
        <v>5000</v>
      </c>
      <c r="D88" s="139">
        <v>3143</v>
      </c>
      <c r="E88" s="172">
        <f t="shared" si="6"/>
        <v>-1857</v>
      </c>
    </row>
    <row r="89" spans="1:5" ht="13.5" thickBot="1" x14ac:dyDescent="0.25">
      <c r="A89" s="132" t="s">
        <v>29</v>
      </c>
      <c r="B89" s="124">
        <v>176.422872454448</v>
      </c>
      <c r="C89" s="117">
        <v>170</v>
      </c>
      <c r="D89" s="117">
        <v>196.23719376391983</v>
      </c>
      <c r="E89" s="174">
        <f t="shared" si="6"/>
        <v>26.237193763919834</v>
      </c>
    </row>
    <row r="91" spans="1:5" ht="13.5" thickBot="1" x14ac:dyDescent="0.25"/>
    <row r="92" spans="1:5" ht="13.5" thickBot="1" x14ac:dyDescent="0.25">
      <c r="A92" s="141" t="s">
        <v>1</v>
      </c>
      <c r="B92" s="118" t="s">
        <v>9</v>
      </c>
    </row>
    <row r="93" spans="1:5" ht="13.5" thickBot="1" x14ac:dyDescent="0.25">
      <c r="A93" s="141" t="s">
        <v>0</v>
      </c>
      <c r="B93" s="118" t="s">
        <v>15</v>
      </c>
    </row>
    <row r="94" spans="1:5" ht="13.5" thickBot="1" x14ac:dyDescent="0.25"/>
    <row r="95" spans="1:5" ht="13.5" customHeight="1" thickBot="1" x14ac:dyDescent="0.25">
      <c r="A95" s="125" t="s">
        <v>31</v>
      </c>
      <c r="B95" s="125" t="s">
        <v>96</v>
      </c>
      <c r="C95" s="126"/>
      <c r="D95" s="127"/>
      <c r="E95" s="224" t="s">
        <v>435</v>
      </c>
    </row>
    <row r="96" spans="1:5" ht="13.5" thickBot="1" x14ac:dyDescent="0.25">
      <c r="A96" s="125" t="s">
        <v>95</v>
      </c>
      <c r="B96" s="126" t="s">
        <v>423</v>
      </c>
      <c r="C96" s="127" t="s">
        <v>422</v>
      </c>
      <c r="D96" s="127" t="s">
        <v>434</v>
      </c>
      <c r="E96" s="225"/>
    </row>
    <row r="97" spans="1:5" x14ac:dyDescent="0.2">
      <c r="A97" s="129" t="s">
        <v>6</v>
      </c>
      <c r="B97" s="119">
        <v>1470250.13</v>
      </c>
      <c r="C97" s="120">
        <v>1974000</v>
      </c>
      <c r="D97" s="120">
        <v>1832793.05</v>
      </c>
      <c r="E97" s="172">
        <f t="shared" ref="E97:E102" si="7">D97-C97</f>
        <v>-141206.94999999995</v>
      </c>
    </row>
    <row r="98" spans="1:5" x14ac:dyDescent="0.2">
      <c r="A98" s="130" t="s">
        <v>7</v>
      </c>
      <c r="B98" s="122">
        <v>-603693</v>
      </c>
      <c r="C98" s="139">
        <v>-805000</v>
      </c>
      <c r="D98" s="139">
        <v>-597179</v>
      </c>
      <c r="E98" s="172">
        <f t="shared" si="7"/>
        <v>207821</v>
      </c>
    </row>
    <row r="99" spans="1:5" x14ac:dyDescent="0.2">
      <c r="A99" s="130" t="s">
        <v>27</v>
      </c>
      <c r="B99" s="122">
        <v>309610.46999999997</v>
      </c>
      <c r="C99" s="139">
        <v>412000</v>
      </c>
      <c r="D99" s="139">
        <v>336168.48</v>
      </c>
      <c r="E99" s="172">
        <f t="shared" si="7"/>
        <v>-75831.520000000019</v>
      </c>
    </row>
    <row r="100" spans="1:5" x14ac:dyDescent="0.2">
      <c r="A100" s="131" t="s">
        <v>28</v>
      </c>
      <c r="B100" s="123">
        <v>1176167.5999999999</v>
      </c>
      <c r="C100" s="140">
        <v>1581000</v>
      </c>
      <c r="D100" s="140">
        <v>1571782.53</v>
      </c>
      <c r="E100" s="204">
        <f t="shared" si="7"/>
        <v>-9217.4699999999721</v>
      </c>
    </row>
    <row r="101" spans="1:5" x14ac:dyDescent="0.2">
      <c r="A101" s="130" t="s">
        <v>8</v>
      </c>
      <c r="B101" s="122">
        <v>10023</v>
      </c>
      <c r="C101" s="139">
        <v>12800</v>
      </c>
      <c r="D101" s="139">
        <v>10453</v>
      </c>
      <c r="E101" s="172">
        <f t="shared" si="7"/>
        <v>-2347</v>
      </c>
    </row>
    <row r="102" spans="1:5" ht="13.5" thickBot="1" x14ac:dyDescent="0.25">
      <c r="A102" s="132" t="s">
        <v>29</v>
      </c>
      <c r="B102" s="124">
        <v>117.34686221690112</v>
      </c>
      <c r="C102" s="117">
        <v>123.515625</v>
      </c>
      <c r="D102" s="117">
        <v>150.36664402563858</v>
      </c>
      <c r="E102" s="174">
        <f t="shared" si="7"/>
        <v>26.851019025638578</v>
      </c>
    </row>
    <row r="104" spans="1:5" ht="13.5" thickBot="1" x14ac:dyDescent="0.25"/>
    <row r="105" spans="1:5" ht="13.5" thickBot="1" x14ac:dyDescent="0.25">
      <c r="A105" s="141" t="s">
        <v>1</v>
      </c>
      <c r="B105" s="118" t="s">
        <v>9</v>
      </c>
    </row>
    <row r="106" spans="1:5" ht="13.5" thickBot="1" x14ac:dyDescent="0.25">
      <c r="A106" s="141" t="s">
        <v>0</v>
      </c>
      <c r="B106" s="118" t="s">
        <v>16</v>
      </c>
    </row>
    <row r="107" spans="1:5" ht="13.5" thickBot="1" x14ac:dyDescent="0.25"/>
    <row r="108" spans="1:5" ht="13.5" customHeight="1" thickBot="1" x14ac:dyDescent="0.25">
      <c r="A108" s="125" t="s">
        <v>31</v>
      </c>
      <c r="B108" s="125" t="s">
        <v>96</v>
      </c>
      <c r="C108" s="126"/>
      <c r="D108" s="127"/>
      <c r="E108" s="224" t="s">
        <v>435</v>
      </c>
    </row>
    <row r="109" spans="1:5" ht="13.5" thickBot="1" x14ac:dyDescent="0.25">
      <c r="A109" s="125" t="s">
        <v>95</v>
      </c>
      <c r="B109" s="126" t="s">
        <v>423</v>
      </c>
      <c r="C109" s="127" t="s">
        <v>422</v>
      </c>
      <c r="D109" s="127" t="s">
        <v>434</v>
      </c>
      <c r="E109" s="225"/>
    </row>
    <row r="110" spans="1:5" x14ac:dyDescent="0.2">
      <c r="A110" s="129" t="s">
        <v>6</v>
      </c>
      <c r="B110" s="119">
        <v>441665.45</v>
      </c>
      <c r="C110" s="120">
        <v>453000</v>
      </c>
      <c r="D110" s="120">
        <v>588088.91</v>
      </c>
      <c r="E110" s="172">
        <f t="shared" ref="E110:E115" si="8">D110-C110</f>
        <v>135088.91000000003</v>
      </c>
    </row>
    <row r="111" spans="1:5" x14ac:dyDescent="0.2">
      <c r="A111" s="130" t="s">
        <v>7</v>
      </c>
      <c r="B111" s="122">
        <v>-134706</v>
      </c>
      <c r="C111" s="139">
        <v>-129000</v>
      </c>
      <c r="D111" s="139">
        <v>-157824</v>
      </c>
      <c r="E111" s="172">
        <f t="shared" si="8"/>
        <v>-28824</v>
      </c>
    </row>
    <row r="112" spans="1:5" x14ac:dyDescent="0.2">
      <c r="A112" s="130" t="s">
        <v>27</v>
      </c>
      <c r="B112" s="122">
        <v>84916.61</v>
      </c>
      <c r="C112" s="139">
        <v>84000</v>
      </c>
      <c r="D112" s="139">
        <v>100853.75999999999</v>
      </c>
      <c r="E112" s="172">
        <f t="shared" si="8"/>
        <v>16853.759999999995</v>
      </c>
    </row>
    <row r="113" spans="1:5" x14ac:dyDescent="0.2">
      <c r="A113" s="131" t="s">
        <v>28</v>
      </c>
      <c r="B113" s="123">
        <v>391876.06</v>
      </c>
      <c r="C113" s="140">
        <v>408000</v>
      </c>
      <c r="D113" s="140">
        <v>531118.67000000004</v>
      </c>
      <c r="E113" s="204">
        <f t="shared" si="8"/>
        <v>123118.67000000004</v>
      </c>
    </row>
    <row r="114" spans="1:5" x14ac:dyDescent="0.2">
      <c r="A114" s="130" t="s">
        <v>8</v>
      </c>
      <c r="B114" s="122">
        <v>2749</v>
      </c>
      <c r="C114" s="139">
        <v>2600</v>
      </c>
      <c r="D114" s="139">
        <v>3136</v>
      </c>
      <c r="E114" s="172">
        <f t="shared" si="8"/>
        <v>536</v>
      </c>
    </row>
    <row r="115" spans="1:5" ht="13.5" thickBot="1" x14ac:dyDescent="0.25">
      <c r="A115" s="132" t="s">
        <v>29</v>
      </c>
      <c r="B115" s="124">
        <v>142.55222262640962</v>
      </c>
      <c r="C115" s="117">
        <v>156.92307692307693</v>
      </c>
      <c r="D115" s="117">
        <v>169.36182079081635</v>
      </c>
      <c r="E115" s="174">
        <f t="shared" si="8"/>
        <v>12.438743867739419</v>
      </c>
    </row>
    <row r="117" spans="1:5" ht="13.5" thickBot="1" x14ac:dyDescent="0.25"/>
    <row r="118" spans="1:5" ht="13.5" thickBot="1" x14ac:dyDescent="0.25">
      <c r="A118" s="141" t="s">
        <v>1</v>
      </c>
      <c r="B118" s="118" t="s">
        <v>9</v>
      </c>
    </row>
    <row r="119" spans="1:5" ht="13.5" thickBot="1" x14ac:dyDescent="0.25">
      <c r="A119" s="141" t="s">
        <v>0</v>
      </c>
      <c r="B119" s="118" t="s">
        <v>17</v>
      </c>
    </row>
    <row r="120" spans="1:5" ht="13.5" thickBot="1" x14ac:dyDescent="0.25"/>
    <row r="121" spans="1:5" ht="13.5" customHeight="1" thickBot="1" x14ac:dyDescent="0.25">
      <c r="A121" s="125" t="s">
        <v>31</v>
      </c>
      <c r="B121" s="125" t="s">
        <v>96</v>
      </c>
      <c r="C121" s="126"/>
      <c r="D121" s="127"/>
      <c r="E121" s="224" t="s">
        <v>435</v>
      </c>
    </row>
    <row r="122" spans="1:5" ht="13.5" thickBot="1" x14ac:dyDescent="0.25">
      <c r="A122" s="125" t="s">
        <v>95</v>
      </c>
      <c r="B122" s="126" t="s">
        <v>423</v>
      </c>
      <c r="C122" s="127" t="s">
        <v>422</v>
      </c>
      <c r="D122" s="127" t="s">
        <v>434</v>
      </c>
      <c r="E122" s="225"/>
    </row>
    <row r="123" spans="1:5" x14ac:dyDescent="0.2">
      <c r="A123" s="129" t="s">
        <v>6</v>
      </c>
      <c r="B123" s="119">
        <v>1071519.8600000001</v>
      </c>
      <c r="C123" s="120">
        <v>2110000</v>
      </c>
      <c r="D123" s="120">
        <v>986929</v>
      </c>
      <c r="E123" s="172">
        <f t="shared" ref="E123:E128" si="9">D123-C123</f>
        <v>-1123071</v>
      </c>
    </row>
    <row r="124" spans="1:5" x14ac:dyDescent="0.2">
      <c r="A124" s="130" t="s">
        <v>7</v>
      </c>
      <c r="B124" s="122">
        <v>-335053</v>
      </c>
      <c r="C124" s="139">
        <v>-570000</v>
      </c>
      <c r="D124" s="139">
        <v>-304222</v>
      </c>
      <c r="E124" s="172">
        <f t="shared" si="9"/>
        <v>265778</v>
      </c>
    </row>
    <row r="125" spans="1:5" x14ac:dyDescent="0.2">
      <c r="A125" s="130" t="s">
        <v>27</v>
      </c>
      <c r="B125" s="122">
        <v>196614.85</v>
      </c>
      <c r="C125" s="139">
        <v>383000</v>
      </c>
      <c r="D125" s="139">
        <v>163501.44</v>
      </c>
      <c r="E125" s="172">
        <f t="shared" si="9"/>
        <v>-219498.56</v>
      </c>
    </row>
    <row r="126" spans="1:5" x14ac:dyDescent="0.2">
      <c r="A126" s="131" t="s">
        <v>28</v>
      </c>
      <c r="B126" s="123">
        <v>933081.71000000008</v>
      </c>
      <c r="C126" s="140">
        <v>1923000</v>
      </c>
      <c r="D126" s="140">
        <v>846208.44</v>
      </c>
      <c r="E126" s="204">
        <f t="shared" si="9"/>
        <v>-1076791.56</v>
      </c>
    </row>
    <row r="127" spans="1:5" x14ac:dyDescent="0.2">
      <c r="A127" s="130" t="s">
        <v>8</v>
      </c>
      <c r="B127" s="122">
        <v>6365</v>
      </c>
      <c r="C127" s="139">
        <v>11900</v>
      </c>
      <c r="D127" s="139">
        <v>5084</v>
      </c>
      <c r="E127" s="172">
        <f t="shared" si="9"/>
        <v>-6816</v>
      </c>
    </row>
    <row r="128" spans="1:5" ht="13.5" thickBot="1" x14ac:dyDescent="0.25">
      <c r="A128" s="132" t="s">
        <v>29</v>
      </c>
      <c r="B128" s="124">
        <v>146.59571249018069</v>
      </c>
      <c r="C128" s="117">
        <v>161.59663865546219</v>
      </c>
      <c r="D128" s="117">
        <v>166.4454051927616</v>
      </c>
      <c r="E128" s="174">
        <f t="shared" si="9"/>
        <v>4.8487665372994115</v>
      </c>
    </row>
    <row r="130" spans="1:5" ht="13.5" thickBot="1" x14ac:dyDescent="0.25"/>
    <row r="131" spans="1:5" ht="13.5" thickBot="1" x14ac:dyDescent="0.25">
      <c r="A131" s="141" t="s">
        <v>1</v>
      </c>
      <c r="B131" s="118" t="s">
        <v>9</v>
      </c>
    </row>
    <row r="132" spans="1:5" ht="13.5" thickBot="1" x14ac:dyDescent="0.25">
      <c r="A132" s="141" t="s">
        <v>0</v>
      </c>
      <c r="B132" s="118" t="s">
        <v>18</v>
      </c>
    </row>
    <row r="133" spans="1:5" ht="13.5" thickBot="1" x14ac:dyDescent="0.25"/>
    <row r="134" spans="1:5" ht="13.5" customHeight="1" thickBot="1" x14ac:dyDescent="0.25">
      <c r="A134" s="125" t="s">
        <v>31</v>
      </c>
      <c r="B134" s="125" t="s">
        <v>96</v>
      </c>
      <c r="C134" s="126"/>
      <c r="D134" s="127"/>
      <c r="E134" s="224" t="s">
        <v>435</v>
      </c>
    </row>
    <row r="135" spans="1:5" ht="13.5" thickBot="1" x14ac:dyDescent="0.25">
      <c r="A135" s="125" t="s">
        <v>95</v>
      </c>
      <c r="B135" s="126" t="s">
        <v>423</v>
      </c>
      <c r="C135" s="127" t="s">
        <v>422</v>
      </c>
      <c r="D135" s="127" t="s">
        <v>434</v>
      </c>
      <c r="E135" s="225"/>
    </row>
    <row r="136" spans="1:5" x14ac:dyDescent="0.2">
      <c r="A136" s="129" t="s">
        <v>6</v>
      </c>
      <c r="B136" s="119">
        <v>1691353.39</v>
      </c>
      <c r="C136" s="120">
        <v>2420000</v>
      </c>
      <c r="D136" s="120">
        <v>1914149.82</v>
      </c>
      <c r="E136" s="172">
        <f t="shared" ref="E136:E141" si="10">D136-C136</f>
        <v>-505850.17999999993</v>
      </c>
    </row>
    <row r="137" spans="1:5" x14ac:dyDescent="0.2">
      <c r="A137" s="130" t="s">
        <v>7</v>
      </c>
      <c r="B137" s="122">
        <v>-812150</v>
      </c>
      <c r="C137" s="139">
        <v>-1157000</v>
      </c>
      <c r="D137" s="139">
        <v>-787937</v>
      </c>
      <c r="E137" s="172">
        <f t="shared" si="10"/>
        <v>369063</v>
      </c>
    </row>
    <row r="138" spans="1:5" x14ac:dyDescent="0.2">
      <c r="A138" s="130" t="s">
        <v>27</v>
      </c>
      <c r="B138" s="122">
        <v>309085.34000000003</v>
      </c>
      <c r="C138" s="139">
        <v>425000</v>
      </c>
      <c r="D138" s="139">
        <v>318898.56</v>
      </c>
      <c r="E138" s="172">
        <f t="shared" si="10"/>
        <v>-106101.44</v>
      </c>
    </row>
    <row r="139" spans="1:5" x14ac:dyDescent="0.2">
      <c r="A139" s="131" t="s">
        <v>28</v>
      </c>
      <c r="B139" s="123">
        <v>1188288.73</v>
      </c>
      <c r="C139" s="140">
        <v>1688000</v>
      </c>
      <c r="D139" s="140">
        <v>1445111.3800000001</v>
      </c>
      <c r="E139" s="204">
        <f t="shared" si="10"/>
        <v>-242888.61999999988</v>
      </c>
    </row>
    <row r="140" spans="1:5" x14ac:dyDescent="0.2">
      <c r="A140" s="130" t="s">
        <v>8</v>
      </c>
      <c r="B140" s="122">
        <v>10006</v>
      </c>
      <c r="C140" s="139">
        <v>13200</v>
      </c>
      <c r="D140" s="139">
        <v>9916</v>
      </c>
      <c r="E140" s="172">
        <f t="shared" si="10"/>
        <v>-3284</v>
      </c>
    </row>
    <row r="141" spans="1:5" ht="13.5" thickBot="1" x14ac:dyDescent="0.25">
      <c r="A141" s="132" t="s">
        <v>29</v>
      </c>
      <c r="B141" s="124">
        <v>118.75761842894264</v>
      </c>
      <c r="C141" s="117">
        <v>127.87878787878788</v>
      </c>
      <c r="D141" s="117">
        <v>145.73531464300123</v>
      </c>
      <c r="E141" s="174">
        <f t="shared" si="10"/>
        <v>17.856526764213356</v>
      </c>
    </row>
    <row r="143" spans="1:5" ht="13.5" thickBot="1" x14ac:dyDescent="0.25"/>
    <row r="144" spans="1:5" ht="13.5" thickBot="1" x14ac:dyDescent="0.25">
      <c r="A144" s="141" t="s">
        <v>1</v>
      </c>
      <c r="B144" s="118" t="s">
        <v>9</v>
      </c>
    </row>
    <row r="145" spans="1:5" ht="13.5" thickBot="1" x14ac:dyDescent="0.25">
      <c r="A145" s="141" t="s">
        <v>0</v>
      </c>
      <c r="B145" s="118" t="s">
        <v>19</v>
      </c>
    </row>
    <row r="146" spans="1:5" ht="13.5" thickBot="1" x14ac:dyDescent="0.25"/>
    <row r="147" spans="1:5" ht="13.5" customHeight="1" thickBot="1" x14ac:dyDescent="0.25">
      <c r="A147" s="125" t="s">
        <v>31</v>
      </c>
      <c r="B147" s="125" t="s">
        <v>96</v>
      </c>
      <c r="C147" s="126"/>
      <c r="D147" s="127"/>
      <c r="E147" s="224" t="s">
        <v>435</v>
      </c>
    </row>
    <row r="148" spans="1:5" ht="13.5" thickBot="1" x14ac:dyDescent="0.25">
      <c r="A148" s="125" t="s">
        <v>95</v>
      </c>
      <c r="B148" s="126" t="s">
        <v>423</v>
      </c>
      <c r="C148" s="127" t="s">
        <v>422</v>
      </c>
      <c r="D148" s="127" t="s">
        <v>434</v>
      </c>
      <c r="E148" s="225"/>
    </row>
    <row r="149" spans="1:5" x14ac:dyDescent="0.2">
      <c r="A149" s="129" t="s">
        <v>6</v>
      </c>
      <c r="B149" s="119">
        <v>1059880.6499999999</v>
      </c>
      <c r="C149" s="120">
        <v>1639000</v>
      </c>
      <c r="D149" s="120">
        <v>778836.5</v>
      </c>
      <c r="E149" s="172">
        <f t="shared" ref="E149:E154" si="11">D149-C149</f>
        <v>-860163.5</v>
      </c>
    </row>
    <row r="150" spans="1:5" x14ac:dyDescent="0.2">
      <c r="A150" s="130" t="s">
        <v>7</v>
      </c>
      <c r="B150" s="122">
        <v>-535027</v>
      </c>
      <c r="C150" s="139">
        <v>-867000</v>
      </c>
      <c r="D150" s="139">
        <v>-392147</v>
      </c>
      <c r="E150" s="172">
        <f t="shared" si="11"/>
        <v>474853</v>
      </c>
    </row>
    <row r="151" spans="1:5" x14ac:dyDescent="0.2">
      <c r="A151" s="130" t="s">
        <v>27</v>
      </c>
      <c r="B151" s="122">
        <v>186143.14</v>
      </c>
      <c r="C151" s="139">
        <v>306000</v>
      </c>
      <c r="D151" s="139">
        <v>145524</v>
      </c>
      <c r="E151" s="172">
        <f t="shared" si="11"/>
        <v>-160476</v>
      </c>
    </row>
    <row r="152" spans="1:5" x14ac:dyDescent="0.2">
      <c r="A152" s="131" t="s">
        <v>28</v>
      </c>
      <c r="B152" s="123">
        <v>710996.78999999992</v>
      </c>
      <c r="C152" s="140">
        <v>1078000</v>
      </c>
      <c r="D152" s="140">
        <v>532213.5</v>
      </c>
      <c r="E152" s="204">
        <f t="shared" si="11"/>
        <v>-545786.5</v>
      </c>
    </row>
    <row r="153" spans="1:5" x14ac:dyDescent="0.2">
      <c r="A153" s="130" t="s">
        <v>8</v>
      </c>
      <c r="B153" s="122">
        <v>6026</v>
      </c>
      <c r="C153" s="139">
        <v>9500</v>
      </c>
      <c r="D153" s="139">
        <v>4525</v>
      </c>
      <c r="E153" s="172">
        <f t="shared" si="11"/>
        <v>-4975</v>
      </c>
    </row>
    <row r="154" spans="1:5" ht="13.5" thickBot="1" x14ac:dyDescent="0.25">
      <c r="A154" s="132" t="s">
        <v>29</v>
      </c>
      <c r="B154" s="124">
        <v>117.98818287421173</v>
      </c>
      <c r="C154" s="117">
        <v>113.47368421052632</v>
      </c>
      <c r="D154" s="117">
        <v>117.61624309392265</v>
      </c>
      <c r="E154" s="174">
        <f t="shared" si="11"/>
        <v>4.1425588833963332</v>
      </c>
    </row>
    <row r="156" spans="1:5" ht="13.5" thickBot="1" x14ac:dyDescent="0.25"/>
    <row r="157" spans="1:5" ht="13.5" thickBot="1" x14ac:dyDescent="0.25">
      <c r="A157" s="141" t="s">
        <v>1</v>
      </c>
      <c r="B157" s="118" t="s">
        <v>9</v>
      </c>
    </row>
    <row r="158" spans="1:5" ht="13.5" thickBot="1" x14ac:dyDescent="0.25">
      <c r="A158" s="141" t="s">
        <v>0</v>
      </c>
      <c r="B158" s="118" t="s">
        <v>20</v>
      </c>
    </row>
    <row r="159" spans="1:5" ht="13.5" thickBot="1" x14ac:dyDescent="0.25"/>
    <row r="160" spans="1:5" ht="13.5" customHeight="1" thickBot="1" x14ac:dyDescent="0.25">
      <c r="A160" s="125" t="s">
        <v>31</v>
      </c>
      <c r="B160" s="125" t="s">
        <v>96</v>
      </c>
      <c r="C160" s="126"/>
      <c r="D160" s="127"/>
      <c r="E160" s="224" t="s">
        <v>435</v>
      </c>
    </row>
    <row r="161" spans="1:5" ht="13.5" thickBot="1" x14ac:dyDescent="0.25">
      <c r="A161" s="125" t="s">
        <v>95</v>
      </c>
      <c r="B161" s="126" t="s">
        <v>423</v>
      </c>
      <c r="C161" s="127" t="s">
        <v>422</v>
      </c>
      <c r="D161" s="127" t="s">
        <v>434</v>
      </c>
      <c r="E161" s="225"/>
    </row>
    <row r="162" spans="1:5" x14ac:dyDescent="0.2">
      <c r="A162" s="129" t="s">
        <v>6</v>
      </c>
      <c r="B162" s="119">
        <v>2690910.37</v>
      </c>
      <c r="C162" s="120">
        <v>3854000</v>
      </c>
      <c r="D162" s="120">
        <v>2535321.85</v>
      </c>
      <c r="E162" s="172">
        <f t="shared" ref="E162:E167" si="12">D162-C162</f>
        <v>-1318678.1499999999</v>
      </c>
    </row>
    <row r="163" spans="1:5" x14ac:dyDescent="0.2">
      <c r="A163" s="130" t="s">
        <v>7</v>
      </c>
      <c r="B163" s="122">
        <v>-1068271</v>
      </c>
      <c r="C163" s="139">
        <v>-1309000</v>
      </c>
      <c r="D163" s="139">
        <v>-1002101</v>
      </c>
      <c r="E163" s="172">
        <f t="shared" si="12"/>
        <v>306899</v>
      </c>
    </row>
    <row r="164" spans="1:5" x14ac:dyDescent="0.2">
      <c r="A164" s="130" t="s">
        <v>27</v>
      </c>
      <c r="B164" s="122">
        <v>576561.85</v>
      </c>
      <c r="C164" s="139">
        <v>791000</v>
      </c>
      <c r="D164" s="139">
        <v>552701.76</v>
      </c>
      <c r="E164" s="172">
        <f t="shared" si="12"/>
        <v>-238298.23999999999</v>
      </c>
    </row>
    <row r="165" spans="1:5" x14ac:dyDescent="0.2">
      <c r="A165" s="131" t="s">
        <v>28</v>
      </c>
      <c r="B165" s="123">
        <v>2199201.2200000002</v>
      </c>
      <c r="C165" s="140">
        <v>3336000</v>
      </c>
      <c r="D165" s="140">
        <v>2085922.61</v>
      </c>
      <c r="E165" s="204">
        <f t="shared" si="12"/>
        <v>-1250077.3899999999</v>
      </c>
    </row>
    <row r="166" spans="1:5" x14ac:dyDescent="0.2">
      <c r="A166" s="130" t="s">
        <v>8</v>
      </c>
      <c r="B166" s="122">
        <v>18665</v>
      </c>
      <c r="C166" s="139">
        <v>24600</v>
      </c>
      <c r="D166" s="139">
        <v>17186</v>
      </c>
      <c r="E166" s="172">
        <f t="shared" si="12"/>
        <v>-7414</v>
      </c>
    </row>
    <row r="167" spans="1:5" ht="13.5" thickBot="1" x14ac:dyDescent="0.25">
      <c r="A167" s="132" t="s">
        <v>29</v>
      </c>
      <c r="B167" s="124">
        <v>117.82487114920976</v>
      </c>
      <c r="C167" s="117">
        <v>135.60975609756099</v>
      </c>
      <c r="D167" s="117">
        <v>121.37336262073782</v>
      </c>
      <c r="E167" s="174">
        <f t="shared" si="12"/>
        <v>-14.236393476823167</v>
      </c>
    </row>
    <row r="169" spans="1:5" ht="13.5" thickBot="1" x14ac:dyDescent="0.25"/>
    <row r="170" spans="1:5" ht="13.5" thickBot="1" x14ac:dyDescent="0.25">
      <c r="A170" s="141" t="s">
        <v>1</v>
      </c>
      <c r="B170" s="118" t="s">
        <v>9</v>
      </c>
    </row>
    <row r="171" spans="1:5" ht="13.5" thickBot="1" x14ac:dyDescent="0.25">
      <c r="A171" s="141" t="s">
        <v>0</v>
      </c>
      <c r="B171" s="118" t="s">
        <v>21</v>
      </c>
    </row>
    <row r="172" spans="1:5" ht="13.5" thickBot="1" x14ac:dyDescent="0.25"/>
    <row r="173" spans="1:5" ht="13.5" customHeight="1" thickBot="1" x14ac:dyDescent="0.25">
      <c r="A173" s="125" t="s">
        <v>31</v>
      </c>
      <c r="B173" s="125" t="s">
        <v>96</v>
      </c>
      <c r="C173" s="126"/>
      <c r="D173" s="127"/>
      <c r="E173" s="224" t="s">
        <v>435</v>
      </c>
    </row>
    <row r="174" spans="1:5" ht="13.5" thickBot="1" x14ac:dyDescent="0.25">
      <c r="A174" s="125" t="s">
        <v>95</v>
      </c>
      <c r="B174" s="126" t="s">
        <v>423</v>
      </c>
      <c r="C174" s="127" t="s">
        <v>422</v>
      </c>
      <c r="D174" s="127" t="s">
        <v>434</v>
      </c>
      <c r="E174" s="225"/>
    </row>
    <row r="175" spans="1:5" x14ac:dyDescent="0.2">
      <c r="A175" s="129" t="s">
        <v>6</v>
      </c>
      <c r="B175" s="119">
        <v>267940.05</v>
      </c>
      <c r="C175" s="120">
        <v>252000</v>
      </c>
      <c r="D175" s="120">
        <v>511162.66</v>
      </c>
      <c r="E175" s="172">
        <f t="shared" ref="E175:E180" si="13">D175-C175</f>
        <v>259162.65999999997</v>
      </c>
    </row>
    <row r="176" spans="1:5" x14ac:dyDescent="0.2">
      <c r="A176" s="130" t="s">
        <v>7</v>
      </c>
      <c r="B176" s="122">
        <v>-110197</v>
      </c>
      <c r="C176" s="139">
        <v>-120000</v>
      </c>
      <c r="D176" s="139">
        <v>-133536</v>
      </c>
      <c r="E176" s="172">
        <f t="shared" si="13"/>
        <v>-13536</v>
      </c>
    </row>
    <row r="177" spans="1:5" x14ac:dyDescent="0.2">
      <c r="A177" s="130" t="s">
        <v>27</v>
      </c>
      <c r="B177" s="122">
        <v>51524.52</v>
      </c>
      <c r="C177" s="139">
        <v>51000</v>
      </c>
      <c r="D177" s="139">
        <v>70848.479999999996</v>
      </c>
      <c r="E177" s="172">
        <f t="shared" si="13"/>
        <v>19848.479999999996</v>
      </c>
    </row>
    <row r="178" spans="1:5" x14ac:dyDescent="0.2">
      <c r="A178" s="131" t="s">
        <v>28</v>
      </c>
      <c r="B178" s="123">
        <v>209267.56999999998</v>
      </c>
      <c r="C178" s="140">
        <v>183000</v>
      </c>
      <c r="D178" s="140">
        <v>448475.13999999996</v>
      </c>
      <c r="E178" s="204">
        <f t="shared" si="13"/>
        <v>265475.13999999996</v>
      </c>
    </row>
    <row r="179" spans="1:5" x14ac:dyDescent="0.2">
      <c r="A179" s="130" t="s">
        <v>8</v>
      </c>
      <c r="B179" s="122">
        <v>1668</v>
      </c>
      <c r="C179" s="139">
        <v>1600</v>
      </c>
      <c r="D179" s="139">
        <v>2203</v>
      </c>
      <c r="E179" s="172">
        <f t="shared" si="13"/>
        <v>603</v>
      </c>
    </row>
    <row r="180" spans="1:5" ht="13.5" thickBot="1" x14ac:dyDescent="0.25">
      <c r="A180" s="132" t="s">
        <v>29</v>
      </c>
      <c r="B180" s="124">
        <v>125.46017386091125</v>
      </c>
      <c r="C180" s="117">
        <v>114.375</v>
      </c>
      <c r="D180" s="117">
        <v>203.57473445301858</v>
      </c>
      <c r="E180" s="174">
        <f t="shared" si="13"/>
        <v>89.199734453018579</v>
      </c>
    </row>
    <row r="182" spans="1:5" ht="13.5" thickBot="1" x14ac:dyDescent="0.25"/>
    <row r="183" spans="1:5" ht="13.5" thickBot="1" x14ac:dyDescent="0.25">
      <c r="A183" s="141" t="s">
        <v>1</v>
      </c>
      <c r="B183" s="118" t="s">
        <v>9</v>
      </c>
    </row>
    <row r="184" spans="1:5" ht="13.5" thickBot="1" x14ac:dyDescent="0.25">
      <c r="A184" s="141" t="s">
        <v>0</v>
      </c>
      <c r="B184" s="118" t="s">
        <v>22</v>
      </c>
    </row>
    <row r="185" spans="1:5" ht="13.5" thickBot="1" x14ac:dyDescent="0.25"/>
    <row r="186" spans="1:5" ht="13.5" customHeight="1" thickBot="1" x14ac:dyDescent="0.25">
      <c r="A186" s="125" t="s">
        <v>31</v>
      </c>
      <c r="B186" s="125" t="s">
        <v>96</v>
      </c>
      <c r="C186" s="126"/>
      <c r="D186" s="127"/>
      <c r="E186" s="224" t="s">
        <v>435</v>
      </c>
    </row>
    <row r="187" spans="1:5" ht="13.5" thickBot="1" x14ac:dyDescent="0.25">
      <c r="A187" s="125" t="s">
        <v>95</v>
      </c>
      <c r="B187" s="126" t="s">
        <v>423</v>
      </c>
      <c r="C187" s="127" t="s">
        <v>422</v>
      </c>
      <c r="D187" s="127" t="s">
        <v>434</v>
      </c>
      <c r="E187" s="225"/>
    </row>
    <row r="188" spans="1:5" x14ac:dyDescent="0.2">
      <c r="A188" s="129" t="s">
        <v>6</v>
      </c>
      <c r="B188" s="119">
        <v>514337.42</v>
      </c>
      <c r="C188" s="120">
        <v>560000</v>
      </c>
      <c r="D188" s="120">
        <v>686280.16999999993</v>
      </c>
      <c r="E188" s="172">
        <f t="shared" ref="E188:E193" si="14">D188-C188</f>
        <v>126280.16999999993</v>
      </c>
    </row>
    <row r="189" spans="1:5" x14ac:dyDescent="0.2">
      <c r="A189" s="130" t="s">
        <v>7</v>
      </c>
      <c r="B189" s="122">
        <v>-166233</v>
      </c>
      <c r="C189" s="139">
        <v>-198000</v>
      </c>
      <c r="D189" s="139">
        <v>-191468</v>
      </c>
      <c r="E189" s="172">
        <f t="shared" si="14"/>
        <v>6532</v>
      </c>
    </row>
    <row r="190" spans="1:5" x14ac:dyDescent="0.2">
      <c r="A190" s="130" t="s">
        <v>27</v>
      </c>
      <c r="B190" s="122">
        <v>87356.92</v>
      </c>
      <c r="C190" s="139">
        <v>109000</v>
      </c>
      <c r="D190" s="139">
        <v>93521.279999999999</v>
      </c>
      <c r="E190" s="172">
        <f t="shared" si="14"/>
        <v>-15478.720000000001</v>
      </c>
    </row>
    <row r="191" spans="1:5" x14ac:dyDescent="0.2">
      <c r="A191" s="131" t="s">
        <v>28</v>
      </c>
      <c r="B191" s="123">
        <v>435461.33999999997</v>
      </c>
      <c r="C191" s="140">
        <v>471000</v>
      </c>
      <c r="D191" s="140">
        <v>588333.44999999995</v>
      </c>
      <c r="E191" s="204">
        <f t="shared" si="14"/>
        <v>117333.44999999995</v>
      </c>
    </row>
    <row r="192" spans="1:5" x14ac:dyDescent="0.2">
      <c r="A192" s="130" t="s">
        <v>8</v>
      </c>
      <c r="B192" s="122">
        <v>2828</v>
      </c>
      <c r="C192" s="139">
        <v>3400</v>
      </c>
      <c r="D192" s="139">
        <v>2908</v>
      </c>
      <c r="E192" s="172">
        <f t="shared" si="14"/>
        <v>-492</v>
      </c>
    </row>
    <row r="193" spans="1:5" ht="13.5" thickBot="1" x14ac:dyDescent="0.25">
      <c r="A193" s="132" t="s">
        <v>29</v>
      </c>
      <c r="B193" s="124">
        <v>153.98208628005656</v>
      </c>
      <c r="C193" s="117">
        <v>138.52941176470588</v>
      </c>
      <c r="D193" s="117">
        <v>202.31549174690508</v>
      </c>
      <c r="E193" s="174">
        <f t="shared" si="14"/>
        <v>63.786079982199198</v>
      </c>
    </row>
    <row r="195" spans="1:5" ht="13.5" thickBot="1" x14ac:dyDescent="0.25"/>
    <row r="196" spans="1:5" ht="13.5" thickBot="1" x14ac:dyDescent="0.25">
      <c r="A196" s="141" t="s">
        <v>1</v>
      </c>
      <c r="B196" s="118" t="s">
        <v>9</v>
      </c>
    </row>
    <row r="197" spans="1:5" ht="13.5" thickBot="1" x14ac:dyDescent="0.25">
      <c r="A197" s="141" t="s">
        <v>0</v>
      </c>
      <c r="B197" s="118" t="s">
        <v>23</v>
      </c>
    </row>
    <row r="198" spans="1:5" ht="13.5" thickBot="1" x14ac:dyDescent="0.25"/>
    <row r="199" spans="1:5" ht="13.5" customHeight="1" thickBot="1" x14ac:dyDescent="0.25">
      <c r="A199" s="125" t="s">
        <v>31</v>
      </c>
      <c r="B199" s="125" t="s">
        <v>96</v>
      </c>
      <c r="C199" s="126"/>
      <c r="D199" s="127"/>
      <c r="E199" s="224" t="s">
        <v>435</v>
      </c>
    </row>
    <row r="200" spans="1:5" ht="13.5" thickBot="1" x14ac:dyDescent="0.25">
      <c r="A200" s="125" t="s">
        <v>95</v>
      </c>
      <c r="B200" s="126" t="s">
        <v>423</v>
      </c>
      <c r="C200" s="127" t="s">
        <v>422</v>
      </c>
      <c r="D200" s="127" t="s">
        <v>434</v>
      </c>
      <c r="E200" s="225"/>
    </row>
    <row r="201" spans="1:5" x14ac:dyDescent="0.2">
      <c r="A201" s="129" t="s">
        <v>6</v>
      </c>
      <c r="B201" s="119">
        <v>2763832.83</v>
      </c>
      <c r="C201" s="120">
        <v>3588000</v>
      </c>
      <c r="D201" s="120">
        <v>3105389.87</v>
      </c>
      <c r="E201" s="172">
        <f t="shared" ref="E201:E206" si="15">D201-C201</f>
        <v>-482610.12999999989</v>
      </c>
    </row>
    <row r="202" spans="1:5" x14ac:dyDescent="0.2">
      <c r="A202" s="130" t="s">
        <v>7</v>
      </c>
      <c r="B202" s="122">
        <v>-940044</v>
      </c>
      <c r="C202" s="139">
        <v>-1034000</v>
      </c>
      <c r="D202" s="139">
        <v>-1031483</v>
      </c>
      <c r="E202" s="172">
        <f t="shared" si="15"/>
        <v>2517</v>
      </c>
    </row>
    <row r="203" spans="1:5" x14ac:dyDescent="0.2">
      <c r="A203" s="130" t="s">
        <v>27</v>
      </c>
      <c r="B203" s="122">
        <v>471350.51</v>
      </c>
      <c r="C203" s="139">
        <v>621000</v>
      </c>
      <c r="D203" s="139">
        <v>515749.92</v>
      </c>
      <c r="E203" s="172">
        <f t="shared" si="15"/>
        <v>-105250.08000000002</v>
      </c>
    </row>
    <row r="204" spans="1:5" x14ac:dyDescent="0.2">
      <c r="A204" s="131" t="s">
        <v>28</v>
      </c>
      <c r="B204" s="123">
        <v>2295139.34</v>
      </c>
      <c r="C204" s="140">
        <v>3175000</v>
      </c>
      <c r="D204" s="140">
        <v>2589656.79</v>
      </c>
      <c r="E204" s="204">
        <f t="shared" si="15"/>
        <v>-585343.21</v>
      </c>
    </row>
    <row r="205" spans="1:5" x14ac:dyDescent="0.2">
      <c r="A205" s="130" t="s">
        <v>8</v>
      </c>
      <c r="B205" s="122">
        <v>15259</v>
      </c>
      <c r="C205" s="139">
        <v>19300</v>
      </c>
      <c r="D205" s="139">
        <v>16037</v>
      </c>
      <c r="E205" s="172">
        <f t="shared" si="15"/>
        <v>-3263</v>
      </c>
    </row>
    <row r="206" spans="1:5" ht="13.5" thickBot="1" x14ac:dyDescent="0.25">
      <c r="A206" s="132" t="s">
        <v>29</v>
      </c>
      <c r="B206" s="124">
        <v>150.4121724883675</v>
      </c>
      <c r="C206" s="117">
        <v>164.50777202072538</v>
      </c>
      <c r="D206" s="117">
        <v>161.48012658227847</v>
      </c>
      <c r="E206" s="174">
        <f t="shared" si="15"/>
        <v>-3.0276454384469105</v>
      </c>
    </row>
    <row r="208" spans="1:5" ht="13.5" thickBot="1" x14ac:dyDescent="0.25"/>
    <row r="209" spans="1:5" ht="13.5" thickBot="1" x14ac:dyDescent="0.25">
      <c r="A209" s="141" t="s">
        <v>1</v>
      </c>
      <c r="B209" s="118" t="s">
        <v>9</v>
      </c>
    </row>
    <row r="210" spans="1:5" ht="13.5" thickBot="1" x14ac:dyDescent="0.25">
      <c r="A210" s="141" t="s">
        <v>0</v>
      </c>
      <c r="B210" s="118" t="s">
        <v>24</v>
      </c>
    </row>
    <row r="211" spans="1:5" ht="13.5" thickBot="1" x14ac:dyDescent="0.25"/>
    <row r="212" spans="1:5" ht="13.5" customHeight="1" thickBot="1" x14ac:dyDescent="0.25">
      <c r="A212" s="125" t="s">
        <v>31</v>
      </c>
      <c r="B212" s="125" t="s">
        <v>96</v>
      </c>
      <c r="C212" s="126"/>
      <c r="D212" s="127"/>
      <c r="E212" s="224" t="s">
        <v>435</v>
      </c>
    </row>
    <row r="213" spans="1:5" ht="13.5" thickBot="1" x14ac:dyDescent="0.25">
      <c r="A213" s="125" t="s">
        <v>95</v>
      </c>
      <c r="B213" s="126" t="s">
        <v>423</v>
      </c>
      <c r="C213" s="127" t="s">
        <v>422</v>
      </c>
      <c r="D213" s="127" t="s">
        <v>434</v>
      </c>
      <c r="E213" s="225"/>
    </row>
    <row r="214" spans="1:5" x14ac:dyDescent="0.2">
      <c r="A214" s="129" t="s">
        <v>6</v>
      </c>
      <c r="B214" s="119">
        <v>584004.39</v>
      </c>
      <c r="C214" s="120">
        <v>832000</v>
      </c>
      <c r="D214" s="120">
        <v>874125.77</v>
      </c>
      <c r="E214" s="172">
        <f t="shared" ref="E214:E219" si="16">D214-C214</f>
        <v>42125.770000000019</v>
      </c>
    </row>
    <row r="215" spans="1:5" x14ac:dyDescent="0.2">
      <c r="A215" s="130" t="s">
        <v>7</v>
      </c>
      <c r="B215" s="122">
        <v>-327507</v>
      </c>
      <c r="C215" s="139">
        <v>-584000</v>
      </c>
      <c r="D215" s="139">
        <v>-376598</v>
      </c>
      <c r="E215" s="172">
        <f t="shared" si="16"/>
        <v>207402</v>
      </c>
    </row>
    <row r="216" spans="1:5" x14ac:dyDescent="0.2">
      <c r="A216" s="130" t="s">
        <v>27</v>
      </c>
      <c r="B216" s="122">
        <v>110277.3</v>
      </c>
      <c r="C216" s="139">
        <v>148000</v>
      </c>
      <c r="D216" s="139">
        <v>161057.28</v>
      </c>
      <c r="E216" s="172">
        <f t="shared" si="16"/>
        <v>13057.279999999999</v>
      </c>
    </row>
    <row r="217" spans="1:5" x14ac:dyDescent="0.2">
      <c r="A217" s="131" t="s">
        <v>28</v>
      </c>
      <c r="B217" s="123">
        <v>366774.69</v>
      </c>
      <c r="C217" s="140">
        <v>396000</v>
      </c>
      <c r="D217" s="140">
        <v>658585.05000000005</v>
      </c>
      <c r="E217" s="204">
        <f t="shared" si="16"/>
        <v>262585.05000000005</v>
      </c>
    </row>
    <row r="218" spans="1:5" x14ac:dyDescent="0.2">
      <c r="A218" s="130" t="s">
        <v>8</v>
      </c>
      <c r="B218" s="122">
        <v>3570</v>
      </c>
      <c r="C218" s="139">
        <v>4600</v>
      </c>
      <c r="D218" s="139">
        <v>5008</v>
      </c>
      <c r="E218" s="172">
        <f t="shared" si="16"/>
        <v>408</v>
      </c>
    </row>
    <row r="219" spans="1:5" ht="13.5" thickBot="1" x14ac:dyDescent="0.25">
      <c r="A219" s="132" t="s">
        <v>29</v>
      </c>
      <c r="B219" s="124">
        <v>102.73800840336135</v>
      </c>
      <c r="C219" s="117">
        <v>86.086956521739125</v>
      </c>
      <c r="D219" s="117">
        <v>131.50659944089458</v>
      </c>
      <c r="E219" s="174">
        <f t="shared" si="16"/>
        <v>45.41964291915545</v>
      </c>
    </row>
    <row r="221" spans="1:5" ht="13.5" thickBot="1" x14ac:dyDescent="0.25"/>
    <row r="222" spans="1:5" ht="13.5" thickBot="1" x14ac:dyDescent="0.25">
      <c r="A222" s="141" t="s">
        <v>1</v>
      </c>
      <c r="B222" s="118" t="s">
        <v>9</v>
      </c>
    </row>
    <row r="223" spans="1:5" ht="13.5" thickBot="1" x14ac:dyDescent="0.25">
      <c r="A223" s="141" t="s">
        <v>0</v>
      </c>
      <c r="B223" s="118" t="s">
        <v>442</v>
      </c>
    </row>
    <row r="224" spans="1:5" ht="13.5" thickBot="1" x14ac:dyDescent="0.25"/>
    <row r="225" spans="1:5" ht="13.5" customHeight="1" thickBot="1" x14ac:dyDescent="0.25">
      <c r="A225" s="125" t="s">
        <v>31</v>
      </c>
      <c r="B225" s="125" t="s">
        <v>96</v>
      </c>
      <c r="C225" s="126"/>
      <c r="D225" s="127"/>
      <c r="E225" s="224" t="s">
        <v>435</v>
      </c>
    </row>
    <row r="226" spans="1:5" ht="13.5" thickBot="1" x14ac:dyDescent="0.25">
      <c r="A226" s="125" t="s">
        <v>95</v>
      </c>
      <c r="B226" s="126" t="s">
        <v>423</v>
      </c>
      <c r="C226" s="127" t="s">
        <v>422</v>
      </c>
      <c r="D226" s="127" t="s">
        <v>434</v>
      </c>
      <c r="E226" s="225"/>
    </row>
    <row r="227" spans="1:5" x14ac:dyDescent="0.2">
      <c r="A227" s="129" t="s">
        <v>6</v>
      </c>
      <c r="B227" s="119">
        <v>1041524.66</v>
      </c>
      <c r="C227" s="120">
        <v>1309000</v>
      </c>
      <c r="D227" s="120">
        <v>1383998.5</v>
      </c>
      <c r="E227" s="172">
        <f t="shared" ref="E227:E232" si="17">D227-C227</f>
        <v>74998.5</v>
      </c>
    </row>
    <row r="228" spans="1:5" x14ac:dyDescent="0.2">
      <c r="A228" s="130" t="s">
        <v>7</v>
      </c>
      <c r="B228" s="122">
        <v>-371090</v>
      </c>
      <c r="C228" s="139">
        <v>-356000</v>
      </c>
      <c r="D228" s="139">
        <v>-503259</v>
      </c>
      <c r="E228" s="172">
        <f t="shared" si="17"/>
        <v>-147259</v>
      </c>
    </row>
    <row r="229" spans="1:5" x14ac:dyDescent="0.2">
      <c r="A229" s="130" t="s">
        <v>27</v>
      </c>
      <c r="B229" s="122">
        <v>228709.56</v>
      </c>
      <c r="C229" s="139">
        <v>264000</v>
      </c>
      <c r="D229" s="139">
        <v>239463.36</v>
      </c>
      <c r="E229" s="172">
        <f t="shared" si="17"/>
        <v>-24536.640000000014</v>
      </c>
    </row>
    <row r="230" spans="1:5" x14ac:dyDescent="0.2">
      <c r="A230" s="131" t="s">
        <v>28</v>
      </c>
      <c r="B230" s="123">
        <v>899144.22</v>
      </c>
      <c r="C230" s="140">
        <v>1217000</v>
      </c>
      <c r="D230" s="140">
        <v>1120202.8599999999</v>
      </c>
      <c r="E230" s="204">
        <f t="shared" si="17"/>
        <v>-96797.14000000013</v>
      </c>
    </row>
    <row r="231" spans="1:5" x14ac:dyDescent="0.2">
      <c r="A231" s="130" t="s">
        <v>8</v>
      </c>
      <c r="B231" s="122">
        <v>7404</v>
      </c>
      <c r="C231" s="139">
        <v>8200</v>
      </c>
      <c r="D231" s="139">
        <v>7446</v>
      </c>
      <c r="E231" s="172">
        <f t="shared" si="17"/>
        <v>-754</v>
      </c>
    </row>
    <row r="232" spans="1:5" ht="13.5" thickBot="1" x14ac:dyDescent="0.25">
      <c r="A232" s="132" t="s">
        <v>29</v>
      </c>
      <c r="B232" s="124">
        <v>121.4403322528363</v>
      </c>
      <c r="C232" s="117">
        <v>148.41463414634146</v>
      </c>
      <c r="D232" s="117">
        <v>150.44357507386513</v>
      </c>
      <c r="E232" s="174">
        <f t="shared" si="17"/>
        <v>2.0289409275236778</v>
      </c>
    </row>
  </sheetData>
  <mergeCells count="18">
    <mergeCell ref="E69:E70"/>
    <mergeCell ref="E4:E5"/>
    <mergeCell ref="E17:E18"/>
    <mergeCell ref="E30:E31"/>
    <mergeCell ref="E43:E44"/>
    <mergeCell ref="E56:E57"/>
    <mergeCell ref="E225:E226"/>
    <mergeCell ref="E82:E83"/>
    <mergeCell ref="E95:E96"/>
    <mergeCell ref="E108:E109"/>
    <mergeCell ref="E121:E122"/>
    <mergeCell ref="E134:E135"/>
    <mergeCell ref="E147:E148"/>
    <mergeCell ref="E160:E161"/>
    <mergeCell ref="E173:E174"/>
    <mergeCell ref="E186:E187"/>
    <mergeCell ref="E199:E200"/>
    <mergeCell ref="E212:E2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86DCB-1DBE-4EF6-9371-1B02DDF72B7C}">
  <sheetPr codeName="Ark8"/>
  <dimension ref="A1:E232"/>
  <sheetViews>
    <sheetView zoomScale="130" zoomScaleNormal="130" workbookViewId="0">
      <selection activeCell="D7" sqref="D7"/>
    </sheetView>
  </sheetViews>
  <sheetFormatPr defaultColWidth="9.140625" defaultRowHeight="12.75" x14ac:dyDescent="0.2"/>
  <cols>
    <col min="1" max="1" width="23.28515625" style="114" bestFit="1" customWidth="1"/>
    <col min="2" max="2" width="15.28515625" style="114" bestFit="1" customWidth="1"/>
    <col min="3" max="3" width="10.7109375" style="114" bestFit="1" customWidth="1"/>
    <col min="4" max="4" width="12.85546875" style="114" bestFit="1" customWidth="1"/>
    <col min="5" max="5" width="16.5703125" style="114" bestFit="1" customWidth="1"/>
    <col min="6" max="6" width="10.5703125" style="114" bestFit="1" customWidth="1"/>
    <col min="7" max="16384" width="9.140625" style="114"/>
  </cols>
  <sheetData>
    <row r="1" spans="1:5" ht="13.5" thickBot="1" x14ac:dyDescent="0.25">
      <c r="A1" s="141" t="s">
        <v>1</v>
      </c>
      <c r="B1" s="118" t="s">
        <v>35</v>
      </c>
    </row>
    <row r="2" spans="1:5" ht="13.5" thickBot="1" x14ac:dyDescent="0.25">
      <c r="A2" s="141" t="s">
        <v>0</v>
      </c>
      <c r="B2" s="118" t="s">
        <v>2</v>
      </c>
    </row>
    <row r="3" spans="1:5" ht="13.5" thickBot="1" x14ac:dyDescent="0.25"/>
    <row r="4" spans="1:5" ht="15" customHeight="1" thickBot="1" x14ac:dyDescent="0.25">
      <c r="A4" s="125" t="s">
        <v>31</v>
      </c>
      <c r="B4" s="125" t="s">
        <v>96</v>
      </c>
      <c r="C4" s="126"/>
      <c r="D4" s="127"/>
      <c r="E4" s="224" t="s">
        <v>435</v>
      </c>
    </row>
    <row r="5" spans="1:5" ht="13.5" thickBot="1" x14ac:dyDescent="0.25">
      <c r="A5" s="125" t="s">
        <v>95</v>
      </c>
      <c r="B5" s="126" t="s">
        <v>423</v>
      </c>
      <c r="C5" s="127" t="s">
        <v>422</v>
      </c>
      <c r="D5" s="127" t="s">
        <v>434</v>
      </c>
      <c r="E5" s="225"/>
    </row>
    <row r="6" spans="1:5" x14ac:dyDescent="0.2">
      <c r="A6" s="129" t="s">
        <v>6</v>
      </c>
      <c r="B6" s="119">
        <v>171730.17</v>
      </c>
      <c r="C6" s="120">
        <v>190000</v>
      </c>
      <c r="D6" s="120">
        <v>177801.3</v>
      </c>
      <c r="E6" s="172">
        <f t="shared" ref="E6:E11" si="0">$D6-$C6</f>
        <v>-12198.700000000012</v>
      </c>
    </row>
    <row r="7" spans="1:5" x14ac:dyDescent="0.2">
      <c r="A7" s="130" t="s">
        <v>7</v>
      </c>
      <c r="B7" s="122">
        <v>-33722</v>
      </c>
      <c r="C7" s="139">
        <v>-39000</v>
      </c>
      <c r="D7" s="139">
        <v>-42669</v>
      </c>
      <c r="E7" s="172">
        <f t="shared" si="0"/>
        <v>-3669</v>
      </c>
    </row>
    <row r="8" spans="1:5" x14ac:dyDescent="0.2">
      <c r="A8" s="130" t="s">
        <v>27</v>
      </c>
      <c r="B8" s="122">
        <v>39662.76</v>
      </c>
      <c r="C8" s="139">
        <v>45000</v>
      </c>
      <c r="D8" s="139">
        <v>49622.879999999997</v>
      </c>
      <c r="E8" s="172">
        <f t="shared" si="0"/>
        <v>4622.8799999999974</v>
      </c>
    </row>
    <row r="9" spans="1:5" x14ac:dyDescent="0.2">
      <c r="A9" s="131" t="s">
        <v>28</v>
      </c>
      <c r="B9" s="123">
        <v>177670.93000000002</v>
      </c>
      <c r="C9" s="140">
        <v>196000</v>
      </c>
      <c r="D9" s="140">
        <v>184755.18</v>
      </c>
      <c r="E9" s="173">
        <f t="shared" si="0"/>
        <v>-11244.820000000007</v>
      </c>
    </row>
    <row r="10" spans="1:5" x14ac:dyDescent="0.2">
      <c r="A10" s="130" t="s">
        <v>8</v>
      </c>
      <c r="B10" s="122">
        <v>1284</v>
      </c>
      <c r="C10" s="139">
        <v>1400</v>
      </c>
      <c r="D10" s="139">
        <v>1543</v>
      </c>
      <c r="E10" s="172">
        <f t="shared" si="0"/>
        <v>143</v>
      </c>
    </row>
    <row r="11" spans="1:5" ht="13.5" thickBot="1" x14ac:dyDescent="0.25">
      <c r="A11" s="132" t="s">
        <v>29</v>
      </c>
      <c r="B11" s="124">
        <v>138.37299844236762</v>
      </c>
      <c r="C11" s="117">
        <v>140</v>
      </c>
      <c r="D11" s="117">
        <v>119.73764095917045</v>
      </c>
      <c r="E11" s="174">
        <f t="shared" si="0"/>
        <v>-20.262359040829551</v>
      </c>
    </row>
    <row r="12" spans="1:5" ht="15" x14ac:dyDescent="0.25">
      <c r="A12"/>
      <c r="B12"/>
      <c r="C12"/>
      <c r="D12"/>
      <c r="E12"/>
    </row>
    <row r="13" spans="1:5" ht="13.5" thickBot="1" x14ac:dyDescent="0.25"/>
    <row r="14" spans="1:5" ht="13.5" thickBot="1" x14ac:dyDescent="0.25">
      <c r="A14" s="141" t="s">
        <v>1</v>
      </c>
      <c r="B14" s="118" t="s">
        <v>35</v>
      </c>
    </row>
    <row r="15" spans="1:5" ht="13.5" thickBot="1" x14ac:dyDescent="0.25">
      <c r="A15" s="141" t="s">
        <v>0</v>
      </c>
      <c r="B15" s="118" t="s">
        <v>4</v>
      </c>
    </row>
    <row r="16" spans="1:5" ht="13.5" thickBot="1" x14ac:dyDescent="0.25"/>
    <row r="17" spans="1:5" ht="13.5" customHeight="1" thickBot="1" x14ac:dyDescent="0.25">
      <c r="A17" s="125" t="s">
        <v>31</v>
      </c>
      <c r="B17" s="125" t="s">
        <v>96</v>
      </c>
      <c r="C17" s="126"/>
      <c r="D17" s="127"/>
      <c r="E17" s="224" t="s">
        <v>435</v>
      </c>
    </row>
    <row r="18" spans="1:5" ht="13.5" thickBot="1" x14ac:dyDescent="0.25">
      <c r="A18" s="125" t="s">
        <v>95</v>
      </c>
      <c r="B18" s="126" t="s">
        <v>423</v>
      </c>
      <c r="C18" s="127" t="s">
        <v>422</v>
      </c>
      <c r="D18" s="127" t="s">
        <v>434</v>
      </c>
      <c r="E18" s="225"/>
    </row>
    <row r="19" spans="1:5" x14ac:dyDescent="0.2">
      <c r="A19" s="129" t="s">
        <v>6</v>
      </c>
      <c r="B19" s="119">
        <v>83909.84</v>
      </c>
      <c r="C19" s="120">
        <v>0</v>
      </c>
      <c r="D19" s="120">
        <v>443059.01</v>
      </c>
      <c r="E19" s="172">
        <f t="shared" ref="E19:E24" si="1">$D19-$C19</f>
        <v>443059.01</v>
      </c>
    </row>
    <row r="20" spans="1:5" x14ac:dyDescent="0.2">
      <c r="A20" s="130" t="s">
        <v>7</v>
      </c>
      <c r="B20" s="122">
        <v>-19340</v>
      </c>
      <c r="C20" s="139">
        <v>0</v>
      </c>
      <c r="D20" s="139">
        <v>-109987</v>
      </c>
      <c r="E20" s="172">
        <f t="shared" si="1"/>
        <v>-109987</v>
      </c>
    </row>
    <row r="21" spans="1:5" x14ac:dyDescent="0.2">
      <c r="A21" s="130" t="s">
        <v>27</v>
      </c>
      <c r="B21" s="122">
        <v>13035.58</v>
      </c>
      <c r="C21" s="139">
        <v>0</v>
      </c>
      <c r="D21" s="139">
        <v>81911.520000000004</v>
      </c>
      <c r="E21" s="172">
        <f t="shared" si="1"/>
        <v>81911.520000000004</v>
      </c>
    </row>
    <row r="22" spans="1:5" x14ac:dyDescent="0.2">
      <c r="A22" s="131" t="s">
        <v>28</v>
      </c>
      <c r="B22" s="123">
        <v>77605.42</v>
      </c>
      <c r="C22" s="140">
        <v>0</v>
      </c>
      <c r="D22" s="140">
        <v>414983.53</v>
      </c>
      <c r="E22" s="173">
        <f t="shared" si="1"/>
        <v>414983.53</v>
      </c>
    </row>
    <row r="23" spans="1:5" x14ac:dyDescent="0.2">
      <c r="A23" s="130" t="s">
        <v>8</v>
      </c>
      <c r="B23" s="122">
        <v>422</v>
      </c>
      <c r="C23" s="139">
        <v>0</v>
      </c>
      <c r="D23" s="139">
        <v>2547</v>
      </c>
      <c r="E23" s="172">
        <f t="shared" si="1"/>
        <v>2547</v>
      </c>
    </row>
    <row r="24" spans="1:5" ht="13.5" thickBot="1" x14ac:dyDescent="0.25">
      <c r="A24" s="132" t="s">
        <v>29</v>
      </c>
      <c r="B24" s="124">
        <v>183.89909952606635</v>
      </c>
      <c r="C24" s="117"/>
      <c r="D24" s="117">
        <v>162.9303219473891</v>
      </c>
      <c r="E24" s="174">
        <f t="shared" si="1"/>
        <v>162.9303219473891</v>
      </c>
    </row>
    <row r="26" spans="1:5" ht="13.5" thickBot="1" x14ac:dyDescent="0.25"/>
    <row r="27" spans="1:5" ht="13.5" thickBot="1" x14ac:dyDescent="0.25">
      <c r="A27" s="141" t="s">
        <v>1</v>
      </c>
      <c r="B27" s="118" t="s">
        <v>35</v>
      </c>
    </row>
    <row r="28" spans="1:5" ht="13.5" thickBot="1" x14ac:dyDescent="0.25">
      <c r="A28" s="141" t="s">
        <v>0</v>
      </c>
      <c r="B28" s="118" t="s">
        <v>32</v>
      </c>
    </row>
    <row r="29" spans="1:5" ht="13.5" thickBot="1" x14ac:dyDescent="0.25"/>
    <row r="30" spans="1:5" ht="13.5" customHeight="1" thickBot="1" x14ac:dyDescent="0.25">
      <c r="A30" s="125" t="s">
        <v>31</v>
      </c>
      <c r="B30" s="125" t="s">
        <v>96</v>
      </c>
      <c r="C30" s="126"/>
      <c r="D30" s="127"/>
      <c r="E30" s="224" t="s">
        <v>435</v>
      </c>
    </row>
    <row r="31" spans="1:5" ht="13.5" thickBot="1" x14ac:dyDescent="0.25">
      <c r="A31" s="125" t="s">
        <v>95</v>
      </c>
      <c r="B31" s="126" t="s">
        <v>423</v>
      </c>
      <c r="C31" s="127" t="s">
        <v>422</v>
      </c>
      <c r="D31" s="127" t="s">
        <v>434</v>
      </c>
      <c r="E31" s="225"/>
    </row>
    <row r="32" spans="1:5" x14ac:dyDescent="0.2">
      <c r="A32" s="129" t="s">
        <v>6</v>
      </c>
      <c r="B32" s="119">
        <v>24990.97</v>
      </c>
      <c r="C32" s="120">
        <v>42000</v>
      </c>
      <c r="D32" s="120">
        <v>238911.86</v>
      </c>
      <c r="E32" s="172">
        <f t="shared" ref="E32:E37" si="2">$D32-$C32</f>
        <v>196911.86</v>
      </c>
    </row>
    <row r="33" spans="1:5" x14ac:dyDescent="0.2">
      <c r="A33" s="130" t="s">
        <v>7</v>
      </c>
      <c r="B33" s="122">
        <v>-5611</v>
      </c>
      <c r="C33" s="139">
        <v>-9000</v>
      </c>
      <c r="D33" s="139">
        <v>-51211</v>
      </c>
      <c r="E33" s="172">
        <f t="shared" si="2"/>
        <v>-42211</v>
      </c>
    </row>
    <row r="34" spans="1:5" x14ac:dyDescent="0.2">
      <c r="A34" s="130" t="s">
        <v>27</v>
      </c>
      <c r="B34" s="122">
        <v>6919.36</v>
      </c>
      <c r="C34" s="139">
        <v>10000</v>
      </c>
      <c r="D34" s="139">
        <v>52292.160000000003</v>
      </c>
      <c r="E34" s="172">
        <f t="shared" si="2"/>
        <v>42292.160000000003</v>
      </c>
    </row>
    <row r="35" spans="1:5" x14ac:dyDescent="0.2">
      <c r="A35" s="131" t="s">
        <v>28</v>
      </c>
      <c r="B35" s="123">
        <v>26299.33</v>
      </c>
      <c r="C35" s="140">
        <v>43000</v>
      </c>
      <c r="D35" s="140">
        <v>239993.02</v>
      </c>
      <c r="E35" s="173">
        <f t="shared" si="2"/>
        <v>196993.02</v>
      </c>
    </row>
    <row r="36" spans="1:5" x14ac:dyDescent="0.2">
      <c r="A36" s="130" t="s">
        <v>8</v>
      </c>
      <c r="B36" s="122">
        <v>224</v>
      </c>
      <c r="C36" s="139">
        <v>300</v>
      </c>
      <c r="D36" s="139">
        <v>1626</v>
      </c>
      <c r="E36" s="172">
        <f t="shared" si="2"/>
        <v>1326</v>
      </c>
    </row>
    <row r="37" spans="1:5" ht="13.5" thickBot="1" x14ac:dyDescent="0.25">
      <c r="A37" s="132" t="s">
        <v>29</v>
      </c>
      <c r="B37" s="124">
        <v>117.40772321428572</v>
      </c>
      <c r="C37" s="117">
        <v>143</v>
      </c>
      <c r="D37" s="117">
        <v>147.59718327183271</v>
      </c>
      <c r="E37" s="174">
        <f t="shared" si="2"/>
        <v>4.597183271832705</v>
      </c>
    </row>
    <row r="39" spans="1:5" ht="13.5" thickBot="1" x14ac:dyDescent="0.25"/>
    <row r="40" spans="1:5" ht="13.5" thickBot="1" x14ac:dyDescent="0.25">
      <c r="A40" s="141" t="s">
        <v>1</v>
      </c>
      <c r="B40" s="118" t="s">
        <v>35</v>
      </c>
    </row>
    <row r="41" spans="1:5" ht="13.5" thickBot="1" x14ac:dyDescent="0.25">
      <c r="A41" s="141" t="s">
        <v>0</v>
      </c>
      <c r="B41" s="118" t="s">
        <v>11</v>
      </c>
    </row>
    <row r="42" spans="1:5" ht="13.5" thickBot="1" x14ac:dyDescent="0.25"/>
    <row r="43" spans="1:5" ht="13.5" customHeight="1" thickBot="1" x14ac:dyDescent="0.25">
      <c r="A43" s="125" t="s">
        <v>31</v>
      </c>
      <c r="B43" s="125" t="s">
        <v>96</v>
      </c>
      <c r="C43" s="126"/>
      <c r="D43" s="127"/>
      <c r="E43" s="224" t="s">
        <v>435</v>
      </c>
    </row>
    <row r="44" spans="1:5" ht="13.5" thickBot="1" x14ac:dyDescent="0.25">
      <c r="A44" s="125" t="s">
        <v>95</v>
      </c>
      <c r="B44" s="126" t="s">
        <v>423</v>
      </c>
      <c r="C44" s="127" t="s">
        <v>422</v>
      </c>
      <c r="D44" s="127" t="s">
        <v>434</v>
      </c>
      <c r="E44" s="225"/>
    </row>
    <row r="45" spans="1:5" x14ac:dyDescent="0.2">
      <c r="A45" s="129" t="s">
        <v>6</v>
      </c>
      <c r="B45" s="119">
        <v>57867.16</v>
      </c>
      <c r="C45" s="120">
        <v>28000</v>
      </c>
      <c r="D45" s="120">
        <v>277475.07</v>
      </c>
      <c r="E45" s="172">
        <f t="shared" ref="E45:E50" si="3">$D45-$C45</f>
        <v>249475.07</v>
      </c>
    </row>
    <row r="46" spans="1:5" x14ac:dyDescent="0.2">
      <c r="A46" s="130" t="s">
        <v>7</v>
      </c>
      <c r="B46" s="122">
        <v>-12894</v>
      </c>
      <c r="C46" s="139">
        <v>-6000</v>
      </c>
      <c r="D46" s="139">
        <v>-61065</v>
      </c>
      <c r="E46" s="172">
        <f t="shared" si="3"/>
        <v>-55065</v>
      </c>
    </row>
    <row r="47" spans="1:5" x14ac:dyDescent="0.2">
      <c r="A47" s="130" t="s">
        <v>27</v>
      </c>
      <c r="B47" s="122">
        <v>11521.97</v>
      </c>
      <c r="C47" s="139">
        <v>6000</v>
      </c>
      <c r="D47" s="139">
        <v>54350.400000000001</v>
      </c>
      <c r="E47" s="172">
        <f t="shared" si="3"/>
        <v>48350.400000000001</v>
      </c>
    </row>
    <row r="48" spans="1:5" x14ac:dyDescent="0.2">
      <c r="A48" s="131" t="s">
        <v>28</v>
      </c>
      <c r="B48" s="123">
        <v>56495.130000000005</v>
      </c>
      <c r="C48" s="140">
        <v>28000</v>
      </c>
      <c r="D48" s="140">
        <v>270760.47000000003</v>
      </c>
      <c r="E48" s="173">
        <f t="shared" si="3"/>
        <v>242760.47000000003</v>
      </c>
    </row>
    <row r="49" spans="1:5" x14ac:dyDescent="0.2">
      <c r="A49" s="130" t="s">
        <v>8</v>
      </c>
      <c r="B49" s="122">
        <v>373</v>
      </c>
      <c r="C49" s="139">
        <v>200</v>
      </c>
      <c r="D49" s="139">
        <v>1690</v>
      </c>
      <c r="E49" s="172">
        <f t="shared" si="3"/>
        <v>1490</v>
      </c>
    </row>
    <row r="50" spans="1:5" ht="13.5" thickBot="1" x14ac:dyDescent="0.25">
      <c r="A50" s="132" t="s">
        <v>29</v>
      </c>
      <c r="B50" s="124">
        <v>151.46147453083111</v>
      </c>
      <c r="C50" s="117">
        <v>140</v>
      </c>
      <c r="D50" s="117">
        <v>160.21329585798819</v>
      </c>
      <c r="E50" s="174">
        <f t="shared" si="3"/>
        <v>20.213295857988186</v>
      </c>
    </row>
    <row r="52" spans="1:5" ht="13.5" thickBot="1" x14ac:dyDescent="0.25"/>
    <row r="53" spans="1:5" ht="13.5" thickBot="1" x14ac:dyDescent="0.25">
      <c r="A53" s="141" t="s">
        <v>1</v>
      </c>
      <c r="B53" s="118" t="s">
        <v>35</v>
      </c>
    </row>
    <row r="54" spans="1:5" ht="13.5" thickBot="1" x14ac:dyDescent="0.25">
      <c r="A54" s="141" t="s">
        <v>0</v>
      </c>
      <c r="B54" s="118" t="s">
        <v>12</v>
      </c>
    </row>
    <row r="55" spans="1:5" ht="13.5" thickBot="1" x14ac:dyDescent="0.25"/>
    <row r="56" spans="1:5" ht="13.5" customHeight="1" thickBot="1" x14ac:dyDescent="0.25">
      <c r="A56" s="125" t="s">
        <v>31</v>
      </c>
      <c r="B56" s="125" t="s">
        <v>96</v>
      </c>
      <c r="C56" s="126"/>
      <c r="D56" s="127"/>
      <c r="E56" s="224" t="s">
        <v>435</v>
      </c>
    </row>
    <row r="57" spans="1:5" ht="13.5" thickBot="1" x14ac:dyDescent="0.25">
      <c r="A57" s="125" t="s">
        <v>95</v>
      </c>
      <c r="B57" s="126" t="s">
        <v>423</v>
      </c>
      <c r="C57" s="127" t="s">
        <v>422</v>
      </c>
      <c r="D57" s="127" t="s">
        <v>434</v>
      </c>
      <c r="E57" s="225"/>
    </row>
    <row r="58" spans="1:5" x14ac:dyDescent="0.2">
      <c r="A58" s="129" t="s">
        <v>6</v>
      </c>
      <c r="B58" s="119">
        <v>302029.84999999998</v>
      </c>
      <c r="C58" s="120">
        <v>84000</v>
      </c>
      <c r="D58" s="120">
        <v>1025339.09</v>
      </c>
      <c r="E58" s="172">
        <f t="shared" ref="E58:E63" si="4">$D58-$C58</f>
        <v>941339.09</v>
      </c>
    </row>
    <row r="59" spans="1:5" x14ac:dyDescent="0.2">
      <c r="A59" s="130" t="s">
        <v>7</v>
      </c>
      <c r="B59" s="122">
        <v>-68853</v>
      </c>
      <c r="C59" s="139">
        <v>-17000</v>
      </c>
      <c r="D59" s="139">
        <v>-246374</v>
      </c>
      <c r="E59" s="172">
        <f t="shared" si="4"/>
        <v>-229374</v>
      </c>
    </row>
    <row r="60" spans="1:5" x14ac:dyDescent="0.2">
      <c r="A60" s="130" t="s">
        <v>27</v>
      </c>
      <c r="B60" s="122">
        <v>59308.800000000003</v>
      </c>
      <c r="C60" s="139">
        <v>19000</v>
      </c>
      <c r="D60" s="139">
        <v>219170.4</v>
      </c>
      <c r="E60" s="172">
        <f t="shared" si="4"/>
        <v>200170.4</v>
      </c>
    </row>
    <row r="61" spans="1:5" x14ac:dyDescent="0.2">
      <c r="A61" s="131" t="s">
        <v>28</v>
      </c>
      <c r="B61" s="123">
        <v>292485.64999999997</v>
      </c>
      <c r="C61" s="140">
        <v>86000</v>
      </c>
      <c r="D61" s="140">
        <v>998135.49</v>
      </c>
      <c r="E61" s="173">
        <f t="shared" si="4"/>
        <v>912135.49</v>
      </c>
    </row>
    <row r="62" spans="1:5" x14ac:dyDescent="0.2">
      <c r="A62" s="130" t="s">
        <v>8</v>
      </c>
      <c r="B62" s="122">
        <v>1920</v>
      </c>
      <c r="C62" s="139">
        <v>600</v>
      </c>
      <c r="D62" s="139">
        <v>6815</v>
      </c>
      <c r="E62" s="172">
        <f t="shared" si="4"/>
        <v>6215</v>
      </c>
    </row>
    <row r="63" spans="1:5" ht="13.5" thickBot="1" x14ac:dyDescent="0.25">
      <c r="A63" s="132" t="s">
        <v>29</v>
      </c>
      <c r="B63" s="124">
        <v>152.33627604166665</v>
      </c>
      <c r="C63" s="117">
        <v>143</v>
      </c>
      <c r="D63" s="117">
        <v>146.46155392516508</v>
      </c>
      <c r="E63" s="174">
        <f t="shared" si="4"/>
        <v>3.4615539251650773</v>
      </c>
    </row>
    <row r="65" spans="1:5" ht="13.5" thickBot="1" x14ac:dyDescent="0.25"/>
    <row r="66" spans="1:5" ht="13.5" thickBot="1" x14ac:dyDescent="0.25">
      <c r="A66" s="141" t="s">
        <v>1</v>
      </c>
      <c r="B66" s="118" t="s">
        <v>35</v>
      </c>
    </row>
    <row r="67" spans="1:5" ht="13.5" thickBot="1" x14ac:dyDescent="0.25">
      <c r="A67" s="141" t="s">
        <v>0</v>
      </c>
      <c r="B67" s="118" t="s">
        <v>13</v>
      </c>
    </row>
    <row r="68" spans="1:5" ht="13.5" thickBot="1" x14ac:dyDescent="0.25"/>
    <row r="69" spans="1:5" ht="13.5" customHeight="1" thickBot="1" x14ac:dyDescent="0.25">
      <c r="A69" s="125" t="s">
        <v>31</v>
      </c>
      <c r="B69" s="125" t="s">
        <v>96</v>
      </c>
      <c r="C69" s="126"/>
      <c r="D69" s="127"/>
      <c r="E69" s="224" t="s">
        <v>435</v>
      </c>
    </row>
    <row r="70" spans="1:5" ht="13.5" thickBot="1" x14ac:dyDescent="0.25">
      <c r="A70" s="125" t="s">
        <v>95</v>
      </c>
      <c r="B70" s="126" t="s">
        <v>423</v>
      </c>
      <c r="C70" s="127" t="s">
        <v>422</v>
      </c>
      <c r="D70" s="127" t="s">
        <v>434</v>
      </c>
      <c r="E70" s="225"/>
    </row>
    <row r="71" spans="1:5" x14ac:dyDescent="0.2">
      <c r="A71" s="129" t="s">
        <v>6</v>
      </c>
      <c r="B71" s="119">
        <v>19694.080000000002</v>
      </c>
      <c r="C71" s="120">
        <v>42000</v>
      </c>
      <c r="D71" s="120">
        <v>58454.73</v>
      </c>
      <c r="E71" s="172">
        <f t="shared" ref="E71:E76" si="5">$D71-$C71</f>
        <v>16454.730000000003</v>
      </c>
    </row>
    <row r="72" spans="1:5" x14ac:dyDescent="0.2">
      <c r="A72" s="130" t="s">
        <v>7</v>
      </c>
      <c r="B72" s="122">
        <v>-4923</v>
      </c>
      <c r="C72" s="139">
        <v>-9000</v>
      </c>
      <c r="D72" s="139">
        <v>-13934</v>
      </c>
      <c r="E72" s="172">
        <f t="shared" si="5"/>
        <v>-4934</v>
      </c>
    </row>
    <row r="73" spans="1:5" x14ac:dyDescent="0.2">
      <c r="A73" s="130" t="s">
        <v>27</v>
      </c>
      <c r="B73" s="122">
        <v>4849.7299999999996</v>
      </c>
      <c r="C73" s="139">
        <v>10000</v>
      </c>
      <c r="D73" s="139">
        <v>13217.76</v>
      </c>
      <c r="E73" s="172">
        <f t="shared" si="5"/>
        <v>3217.76</v>
      </c>
    </row>
    <row r="74" spans="1:5" x14ac:dyDescent="0.2">
      <c r="A74" s="131" t="s">
        <v>28</v>
      </c>
      <c r="B74" s="123">
        <v>19620.810000000001</v>
      </c>
      <c r="C74" s="140">
        <v>43000</v>
      </c>
      <c r="D74" s="140">
        <v>57738.490000000005</v>
      </c>
      <c r="E74" s="173">
        <f t="shared" si="5"/>
        <v>14738.490000000005</v>
      </c>
    </row>
    <row r="75" spans="1:5" x14ac:dyDescent="0.2">
      <c r="A75" s="130" t="s">
        <v>8</v>
      </c>
      <c r="B75" s="122">
        <v>157</v>
      </c>
      <c r="C75" s="139">
        <v>300</v>
      </c>
      <c r="D75" s="139">
        <v>411</v>
      </c>
      <c r="E75" s="172">
        <f t="shared" si="5"/>
        <v>111</v>
      </c>
    </row>
    <row r="76" spans="1:5" ht="13.5" thickBot="1" x14ac:dyDescent="0.25">
      <c r="A76" s="132" t="s">
        <v>29</v>
      </c>
      <c r="B76" s="124">
        <v>124.97331210191084</v>
      </c>
      <c r="C76" s="117">
        <v>143</v>
      </c>
      <c r="D76" s="117">
        <v>140.48294403892945</v>
      </c>
      <c r="E76" s="174">
        <f t="shared" si="5"/>
        <v>-2.5170559610705538</v>
      </c>
    </row>
    <row r="78" spans="1:5" ht="13.5" thickBot="1" x14ac:dyDescent="0.25"/>
    <row r="79" spans="1:5" ht="13.5" thickBot="1" x14ac:dyDescent="0.25">
      <c r="A79" s="141" t="s">
        <v>1</v>
      </c>
      <c r="B79" s="118" t="s">
        <v>35</v>
      </c>
    </row>
    <row r="80" spans="1:5" ht="13.5" thickBot="1" x14ac:dyDescent="0.25">
      <c r="A80" s="141" t="s">
        <v>0</v>
      </c>
      <c r="B80" s="118" t="s">
        <v>14</v>
      </c>
    </row>
    <row r="81" spans="1:5" ht="13.5" thickBot="1" x14ac:dyDescent="0.25"/>
    <row r="82" spans="1:5" ht="13.5" customHeight="1" thickBot="1" x14ac:dyDescent="0.25">
      <c r="A82" s="125" t="s">
        <v>31</v>
      </c>
      <c r="B82" s="125" t="s">
        <v>96</v>
      </c>
      <c r="C82" s="126"/>
      <c r="D82" s="127"/>
      <c r="E82" s="224" t="s">
        <v>435</v>
      </c>
    </row>
    <row r="83" spans="1:5" ht="13.5" thickBot="1" x14ac:dyDescent="0.25">
      <c r="A83" s="125" t="s">
        <v>95</v>
      </c>
      <c r="B83" s="126" t="s">
        <v>423</v>
      </c>
      <c r="C83" s="127" t="s">
        <v>422</v>
      </c>
      <c r="D83" s="127" t="s">
        <v>434</v>
      </c>
      <c r="E83" s="225"/>
    </row>
    <row r="84" spans="1:5" x14ac:dyDescent="0.2">
      <c r="A84" s="129" t="s">
        <v>6</v>
      </c>
      <c r="B84" s="119">
        <v>155995.57999999999</v>
      </c>
      <c r="C84" s="120">
        <v>174000</v>
      </c>
      <c r="D84" s="120">
        <v>146712.91</v>
      </c>
      <c r="E84" s="172">
        <f t="shared" ref="E84:E89" si="6">$D84-$C84</f>
        <v>-27287.089999999997</v>
      </c>
    </row>
    <row r="85" spans="1:5" x14ac:dyDescent="0.2">
      <c r="A85" s="130" t="s">
        <v>7</v>
      </c>
      <c r="B85" s="122">
        <v>-24082</v>
      </c>
      <c r="C85" s="139">
        <v>-20000</v>
      </c>
      <c r="D85" s="139">
        <v>-29207</v>
      </c>
      <c r="E85" s="172">
        <f t="shared" si="6"/>
        <v>-9207</v>
      </c>
    </row>
    <row r="86" spans="1:5" x14ac:dyDescent="0.2">
      <c r="A86" s="130" t="s">
        <v>27</v>
      </c>
      <c r="B86" s="122">
        <v>22271.69</v>
      </c>
      <c r="C86" s="139">
        <v>26000</v>
      </c>
      <c r="D86" s="139">
        <v>26435.52</v>
      </c>
      <c r="E86" s="172">
        <f t="shared" si="6"/>
        <v>435.52000000000044</v>
      </c>
    </row>
    <row r="87" spans="1:5" x14ac:dyDescent="0.2">
      <c r="A87" s="131" t="s">
        <v>28</v>
      </c>
      <c r="B87" s="123">
        <v>154185.26999999999</v>
      </c>
      <c r="C87" s="140">
        <v>180000</v>
      </c>
      <c r="D87" s="140">
        <v>143941.43</v>
      </c>
      <c r="E87" s="173">
        <f t="shared" si="6"/>
        <v>-36058.570000000007</v>
      </c>
    </row>
    <row r="88" spans="1:5" x14ac:dyDescent="0.2">
      <c r="A88" s="130" t="s">
        <v>8</v>
      </c>
      <c r="B88" s="122">
        <v>721</v>
      </c>
      <c r="C88" s="139">
        <v>800</v>
      </c>
      <c r="D88" s="139">
        <v>822</v>
      </c>
      <c r="E88" s="172">
        <f t="shared" si="6"/>
        <v>22</v>
      </c>
    </row>
    <row r="89" spans="1:5" ht="13.5" thickBot="1" x14ac:dyDescent="0.25">
      <c r="A89" s="132" t="s">
        <v>29</v>
      </c>
      <c r="B89" s="124">
        <v>213.84919556171982</v>
      </c>
      <c r="C89" s="117">
        <v>225</v>
      </c>
      <c r="D89" s="117">
        <v>175.11122871046229</v>
      </c>
      <c r="E89" s="174">
        <f t="shared" si="6"/>
        <v>-49.888771289537715</v>
      </c>
    </row>
    <row r="91" spans="1:5" ht="13.5" thickBot="1" x14ac:dyDescent="0.25"/>
    <row r="92" spans="1:5" ht="13.5" thickBot="1" x14ac:dyDescent="0.25">
      <c r="A92" s="141" t="s">
        <v>1</v>
      </c>
      <c r="B92" s="118" t="s">
        <v>35</v>
      </c>
    </row>
    <row r="93" spans="1:5" ht="13.5" thickBot="1" x14ac:dyDescent="0.25">
      <c r="A93" s="141" t="s">
        <v>0</v>
      </c>
      <c r="B93" s="118" t="s">
        <v>15</v>
      </c>
    </row>
    <row r="94" spans="1:5" ht="13.5" thickBot="1" x14ac:dyDescent="0.25"/>
    <row r="95" spans="1:5" ht="13.5" customHeight="1" thickBot="1" x14ac:dyDescent="0.25">
      <c r="A95" s="125" t="s">
        <v>31</v>
      </c>
      <c r="B95" s="125" t="s">
        <v>96</v>
      </c>
      <c r="C95" s="126"/>
      <c r="D95" s="127"/>
      <c r="E95" s="224" t="s">
        <v>435</v>
      </c>
    </row>
    <row r="96" spans="1:5" ht="13.5" thickBot="1" x14ac:dyDescent="0.25">
      <c r="A96" s="125" t="s">
        <v>95</v>
      </c>
      <c r="B96" s="126" t="s">
        <v>423</v>
      </c>
      <c r="C96" s="127" t="s">
        <v>422</v>
      </c>
      <c r="D96" s="127" t="s">
        <v>434</v>
      </c>
      <c r="E96" s="225"/>
    </row>
    <row r="97" spans="1:5" x14ac:dyDescent="0.2">
      <c r="A97" s="129" t="s">
        <v>6</v>
      </c>
      <c r="B97" s="119">
        <v>231438.1</v>
      </c>
      <c r="C97" s="120">
        <v>234000</v>
      </c>
      <c r="D97" s="120">
        <v>283673.40999999997</v>
      </c>
      <c r="E97" s="172">
        <f t="shared" ref="E97:E102" si="7">$D97-$C97</f>
        <v>49673.409999999974</v>
      </c>
    </row>
    <row r="98" spans="1:5" x14ac:dyDescent="0.2">
      <c r="A98" s="130" t="s">
        <v>7</v>
      </c>
      <c r="B98" s="122">
        <v>-42406</v>
      </c>
      <c r="C98" s="139">
        <v>-35000</v>
      </c>
      <c r="D98" s="139">
        <v>-52591</v>
      </c>
      <c r="E98" s="172">
        <f t="shared" si="7"/>
        <v>-17591</v>
      </c>
    </row>
    <row r="99" spans="1:5" x14ac:dyDescent="0.2">
      <c r="A99" s="130" t="s">
        <v>27</v>
      </c>
      <c r="B99" s="122">
        <v>43647.57</v>
      </c>
      <c r="C99" s="139">
        <v>48000</v>
      </c>
      <c r="D99" s="139">
        <v>50652</v>
      </c>
      <c r="E99" s="172">
        <f t="shared" si="7"/>
        <v>2652</v>
      </c>
    </row>
    <row r="100" spans="1:5" x14ac:dyDescent="0.2">
      <c r="A100" s="131" t="s">
        <v>28</v>
      </c>
      <c r="B100" s="123">
        <v>232679.67</v>
      </c>
      <c r="C100" s="140">
        <v>247000</v>
      </c>
      <c r="D100" s="140">
        <v>281734.40999999997</v>
      </c>
      <c r="E100" s="173">
        <f t="shared" si="7"/>
        <v>34734.409999999974</v>
      </c>
    </row>
    <row r="101" spans="1:5" x14ac:dyDescent="0.2">
      <c r="A101" s="130" t="s">
        <v>8</v>
      </c>
      <c r="B101" s="122">
        <v>1413</v>
      </c>
      <c r="C101" s="139">
        <v>1500</v>
      </c>
      <c r="D101" s="139">
        <v>1575</v>
      </c>
      <c r="E101" s="172">
        <f t="shared" si="7"/>
        <v>75</v>
      </c>
    </row>
    <row r="102" spans="1:5" ht="13.5" thickBot="1" x14ac:dyDescent="0.25">
      <c r="A102" s="132" t="s">
        <v>29</v>
      </c>
      <c r="B102" s="124">
        <v>164.67067940552019</v>
      </c>
      <c r="C102" s="117">
        <v>165</v>
      </c>
      <c r="D102" s="117">
        <v>178.87899047619047</v>
      </c>
      <c r="E102" s="174">
        <f t="shared" si="7"/>
        <v>13.878990476190467</v>
      </c>
    </row>
    <row r="104" spans="1:5" ht="13.5" thickBot="1" x14ac:dyDescent="0.25"/>
    <row r="105" spans="1:5" ht="13.5" thickBot="1" x14ac:dyDescent="0.25">
      <c r="A105" s="141" t="s">
        <v>1</v>
      </c>
      <c r="B105" s="118" t="s">
        <v>35</v>
      </c>
    </row>
    <row r="106" spans="1:5" ht="13.5" thickBot="1" x14ac:dyDescent="0.25">
      <c r="A106" s="141" t="s">
        <v>0</v>
      </c>
      <c r="B106" s="118" t="s">
        <v>16</v>
      </c>
    </row>
    <row r="107" spans="1:5" ht="13.5" thickBot="1" x14ac:dyDescent="0.25"/>
    <row r="108" spans="1:5" ht="13.5" customHeight="1" thickBot="1" x14ac:dyDescent="0.25">
      <c r="A108" s="125" t="s">
        <v>31</v>
      </c>
      <c r="B108" s="125" t="s">
        <v>96</v>
      </c>
      <c r="C108" s="126"/>
      <c r="D108" s="127"/>
      <c r="E108" s="224" t="s">
        <v>435</v>
      </c>
    </row>
    <row r="109" spans="1:5" ht="13.5" thickBot="1" x14ac:dyDescent="0.25">
      <c r="A109" s="125" t="s">
        <v>95</v>
      </c>
      <c r="B109" s="126" t="s">
        <v>423</v>
      </c>
      <c r="C109" s="127" t="s">
        <v>422</v>
      </c>
      <c r="D109" s="127" t="s">
        <v>434</v>
      </c>
      <c r="E109" s="225"/>
    </row>
    <row r="110" spans="1:5" x14ac:dyDescent="0.2">
      <c r="A110" s="129" t="s">
        <v>6</v>
      </c>
      <c r="B110" s="119">
        <v>83540.259999999995</v>
      </c>
      <c r="C110" s="120">
        <v>28000</v>
      </c>
      <c r="D110" s="120">
        <v>229615.43</v>
      </c>
      <c r="E110" s="172">
        <f t="shared" ref="E110:E115" si="8">$D110-$C110</f>
        <v>201615.43</v>
      </c>
    </row>
    <row r="111" spans="1:5" x14ac:dyDescent="0.2">
      <c r="A111" s="130" t="s">
        <v>7</v>
      </c>
      <c r="B111" s="122">
        <v>-19971</v>
      </c>
      <c r="C111" s="139">
        <v>-6000</v>
      </c>
      <c r="D111" s="139">
        <v>-50975</v>
      </c>
      <c r="E111" s="172">
        <f t="shared" si="8"/>
        <v>-44975</v>
      </c>
    </row>
    <row r="112" spans="1:5" x14ac:dyDescent="0.2">
      <c r="A112" s="130" t="s">
        <v>27</v>
      </c>
      <c r="B112" s="122">
        <v>17947.09</v>
      </c>
      <c r="C112" s="139">
        <v>6000</v>
      </c>
      <c r="D112" s="139">
        <v>55411.68</v>
      </c>
      <c r="E112" s="172">
        <f t="shared" si="8"/>
        <v>49411.68</v>
      </c>
    </row>
    <row r="113" spans="1:5" x14ac:dyDescent="0.2">
      <c r="A113" s="131" t="s">
        <v>28</v>
      </c>
      <c r="B113" s="123">
        <v>81516.349999999991</v>
      </c>
      <c r="C113" s="140">
        <v>28000</v>
      </c>
      <c r="D113" s="140">
        <v>234052.11</v>
      </c>
      <c r="E113" s="173">
        <f t="shared" si="8"/>
        <v>206052.11</v>
      </c>
    </row>
    <row r="114" spans="1:5" x14ac:dyDescent="0.2">
      <c r="A114" s="130" t="s">
        <v>8</v>
      </c>
      <c r="B114" s="122">
        <v>581</v>
      </c>
      <c r="C114" s="139">
        <v>200</v>
      </c>
      <c r="D114" s="139">
        <v>1723</v>
      </c>
      <c r="E114" s="172">
        <f t="shared" si="8"/>
        <v>1523</v>
      </c>
    </row>
    <row r="115" spans="1:5" ht="13.5" thickBot="1" x14ac:dyDescent="0.25">
      <c r="A115" s="132" t="s">
        <v>29</v>
      </c>
      <c r="B115" s="124">
        <v>140.30352839931152</v>
      </c>
      <c r="C115" s="117">
        <v>140</v>
      </c>
      <c r="D115" s="117">
        <v>135.8398781195589</v>
      </c>
      <c r="E115" s="174">
        <f t="shared" si="8"/>
        <v>-4.1601218804410962</v>
      </c>
    </row>
    <row r="117" spans="1:5" ht="13.5" thickBot="1" x14ac:dyDescent="0.25"/>
    <row r="118" spans="1:5" ht="13.5" thickBot="1" x14ac:dyDescent="0.25">
      <c r="A118" s="141" t="s">
        <v>1</v>
      </c>
      <c r="B118" s="118" t="s">
        <v>35</v>
      </c>
    </row>
    <row r="119" spans="1:5" ht="13.5" thickBot="1" x14ac:dyDescent="0.25">
      <c r="A119" s="141" t="s">
        <v>0</v>
      </c>
      <c r="B119" s="118" t="s">
        <v>17</v>
      </c>
    </row>
    <row r="120" spans="1:5" ht="13.5" thickBot="1" x14ac:dyDescent="0.25"/>
    <row r="121" spans="1:5" ht="13.5" customHeight="1" thickBot="1" x14ac:dyDescent="0.25">
      <c r="A121" s="125" t="s">
        <v>31</v>
      </c>
      <c r="B121" s="125" t="s">
        <v>96</v>
      </c>
      <c r="C121" s="126"/>
      <c r="D121" s="127"/>
      <c r="E121" s="224" t="s">
        <v>435</v>
      </c>
    </row>
    <row r="122" spans="1:5" ht="13.5" thickBot="1" x14ac:dyDescent="0.25">
      <c r="A122" s="125" t="s">
        <v>95</v>
      </c>
      <c r="B122" s="126" t="s">
        <v>423</v>
      </c>
      <c r="C122" s="127" t="s">
        <v>422</v>
      </c>
      <c r="D122" s="127" t="s">
        <v>434</v>
      </c>
      <c r="E122" s="225"/>
    </row>
    <row r="123" spans="1:5" x14ac:dyDescent="0.2">
      <c r="A123" s="129" t="s">
        <v>6</v>
      </c>
      <c r="B123" s="119">
        <v>62603.28</v>
      </c>
      <c r="C123" s="120">
        <v>56000</v>
      </c>
      <c r="D123" s="120">
        <v>225866.97</v>
      </c>
      <c r="E123" s="172">
        <f t="shared" ref="E123:E128" si="9">$D123-$C123</f>
        <v>169866.97</v>
      </c>
    </row>
    <row r="124" spans="1:5" x14ac:dyDescent="0.2">
      <c r="A124" s="130" t="s">
        <v>7</v>
      </c>
      <c r="B124" s="122">
        <v>-14075</v>
      </c>
      <c r="C124" s="139">
        <v>-11000</v>
      </c>
      <c r="D124" s="139">
        <v>-63392</v>
      </c>
      <c r="E124" s="172">
        <f t="shared" si="9"/>
        <v>-52392</v>
      </c>
    </row>
    <row r="125" spans="1:5" x14ac:dyDescent="0.2">
      <c r="A125" s="130" t="s">
        <v>27</v>
      </c>
      <c r="B125" s="122">
        <v>14672.75</v>
      </c>
      <c r="C125" s="139">
        <v>13000</v>
      </c>
      <c r="D125" s="139">
        <v>54479.040000000001</v>
      </c>
      <c r="E125" s="172">
        <f t="shared" si="9"/>
        <v>41479.040000000001</v>
      </c>
    </row>
    <row r="126" spans="1:5" x14ac:dyDescent="0.2">
      <c r="A126" s="131" t="s">
        <v>28</v>
      </c>
      <c r="B126" s="123">
        <v>63201.03</v>
      </c>
      <c r="C126" s="140">
        <v>58000</v>
      </c>
      <c r="D126" s="140">
        <v>216954.01</v>
      </c>
      <c r="E126" s="173">
        <f t="shared" si="9"/>
        <v>158954.01</v>
      </c>
    </row>
    <row r="127" spans="1:5" x14ac:dyDescent="0.2">
      <c r="A127" s="130" t="s">
        <v>8</v>
      </c>
      <c r="B127" s="122">
        <v>475</v>
      </c>
      <c r="C127" s="139">
        <v>400</v>
      </c>
      <c r="D127" s="139">
        <v>1694</v>
      </c>
      <c r="E127" s="172">
        <f t="shared" si="9"/>
        <v>1294</v>
      </c>
    </row>
    <row r="128" spans="1:5" ht="13.5" thickBot="1" x14ac:dyDescent="0.25">
      <c r="A128" s="132" t="s">
        <v>29</v>
      </c>
      <c r="B128" s="124">
        <v>133.0548</v>
      </c>
      <c r="C128" s="117">
        <v>145</v>
      </c>
      <c r="D128" s="117">
        <v>128.07202479338844</v>
      </c>
      <c r="E128" s="174">
        <f t="shared" si="9"/>
        <v>-16.927975206611563</v>
      </c>
    </row>
    <row r="130" spans="1:5" ht="13.5" thickBot="1" x14ac:dyDescent="0.25"/>
    <row r="131" spans="1:5" ht="13.5" thickBot="1" x14ac:dyDescent="0.25">
      <c r="A131" s="141" t="s">
        <v>1</v>
      </c>
      <c r="B131" s="118" t="s">
        <v>35</v>
      </c>
    </row>
    <row r="132" spans="1:5" ht="13.5" thickBot="1" x14ac:dyDescent="0.25">
      <c r="A132" s="141" t="s">
        <v>0</v>
      </c>
      <c r="B132" s="118" t="s">
        <v>18</v>
      </c>
    </row>
    <row r="133" spans="1:5" ht="13.5" thickBot="1" x14ac:dyDescent="0.25"/>
    <row r="134" spans="1:5" ht="13.5" customHeight="1" thickBot="1" x14ac:dyDescent="0.25">
      <c r="A134" s="125" t="s">
        <v>31</v>
      </c>
      <c r="B134" s="125" t="s">
        <v>96</v>
      </c>
      <c r="C134" s="126"/>
      <c r="D134" s="127"/>
      <c r="E134" s="224" t="s">
        <v>435</v>
      </c>
    </row>
    <row r="135" spans="1:5" ht="13.5" thickBot="1" x14ac:dyDescent="0.25">
      <c r="A135" s="125" t="s">
        <v>95</v>
      </c>
      <c r="B135" s="126" t="s">
        <v>423</v>
      </c>
      <c r="C135" s="127" t="s">
        <v>422</v>
      </c>
      <c r="D135" s="127" t="s">
        <v>434</v>
      </c>
      <c r="E135" s="225"/>
    </row>
    <row r="136" spans="1:5" x14ac:dyDescent="0.2">
      <c r="A136" s="129" t="s">
        <v>6</v>
      </c>
      <c r="B136" s="119">
        <v>100926.5</v>
      </c>
      <c r="C136" s="120">
        <v>196000</v>
      </c>
      <c r="D136" s="120">
        <v>468338.87</v>
      </c>
      <c r="E136" s="172">
        <f t="shared" ref="E136:E141" si="10">$D136-$C136</f>
        <v>272338.87</v>
      </c>
    </row>
    <row r="137" spans="1:5" x14ac:dyDescent="0.2">
      <c r="A137" s="130" t="s">
        <v>7</v>
      </c>
      <c r="B137" s="122">
        <v>-21479</v>
      </c>
      <c r="C137" s="139">
        <v>-41000</v>
      </c>
      <c r="D137" s="139">
        <v>-79175</v>
      </c>
      <c r="E137" s="172">
        <f t="shared" si="10"/>
        <v>-38175</v>
      </c>
    </row>
    <row r="138" spans="1:5" x14ac:dyDescent="0.2">
      <c r="A138" s="130" t="s">
        <v>27</v>
      </c>
      <c r="B138" s="122">
        <v>16495.259999999998</v>
      </c>
      <c r="C138" s="139">
        <v>45000</v>
      </c>
      <c r="D138" s="139">
        <v>71266.559999999998</v>
      </c>
      <c r="E138" s="172">
        <f t="shared" si="10"/>
        <v>26266.559999999998</v>
      </c>
    </row>
    <row r="139" spans="1:5" x14ac:dyDescent="0.2">
      <c r="A139" s="131" t="s">
        <v>28</v>
      </c>
      <c r="B139" s="123">
        <v>95942.76</v>
      </c>
      <c r="C139" s="140">
        <v>200000</v>
      </c>
      <c r="D139" s="140">
        <v>460430.43</v>
      </c>
      <c r="E139" s="173">
        <f t="shared" si="10"/>
        <v>260430.43</v>
      </c>
    </row>
    <row r="140" spans="1:5" x14ac:dyDescent="0.2">
      <c r="A140" s="130" t="s">
        <v>8</v>
      </c>
      <c r="B140" s="122">
        <v>534</v>
      </c>
      <c r="C140" s="139">
        <v>1400</v>
      </c>
      <c r="D140" s="139">
        <v>2216</v>
      </c>
      <c r="E140" s="172">
        <f t="shared" si="10"/>
        <v>816</v>
      </c>
    </row>
    <row r="141" spans="1:5" ht="13.5" thickBot="1" x14ac:dyDescent="0.25">
      <c r="A141" s="132" t="s">
        <v>29</v>
      </c>
      <c r="B141" s="124">
        <v>179.66808988764043</v>
      </c>
      <c r="C141" s="117">
        <v>143</v>
      </c>
      <c r="D141" s="117">
        <v>207.77546480144403</v>
      </c>
      <c r="E141" s="174">
        <f t="shared" si="10"/>
        <v>64.775464801444031</v>
      </c>
    </row>
    <row r="143" spans="1:5" ht="13.5" thickBot="1" x14ac:dyDescent="0.25"/>
    <row r="144" spans="1:5" ht="13.5" thickBot="1" x14ac:dyDescent="0.25">
      <c r="A144" s="141" t="s">
        <v>1</v>
      </c>
      <c r="B144" s="118" t="s">
        <v>35</v>
      </c>
    </row>
    <row r="145" spans="1:5" ht="13.5" thickBot="1" x14ac:dyDescent="0.25">
      <c r="A145" s="141" t="s">
        <v>0</v>
      </c>
      <c r="B145" s="118" t="s">
        <v>19</v>
      </c>
    </row>
    <row r="146" spans="1:5" ht="13.5" thickBot="1" x14ac:dyDescent="0.25"/>
    <row r="147" spans="1:5" ht="13.5" customHeight="1" thickBot="1" x14ac:dyDescent="0.25">
      <c r="A147" s="125" t="s">
        <v>31</v>
      </c>
      <c r="B147" s="125" t="s">
        <v>96</v>
      </c>
      <c r="C147" s="126"/>
      <c r="D147" s="127"/>
      <c r="E147" s="224" t="s">
        <v>435</v>
      </c>
    </row>
    <row r="148" spans="1:5" ht="13.5" thickBot="1" x14ac:dyDescent="0.25">
      <c r="A148" s="125" t="s">
        <v>95</v>
      </c>
      <c r="B148" s="126" t="s">
        <v>423</v>
      </c>
      <c r="C148" s="127" t="s">
        <v>422</v>
      </c>
      <c r="D148" s="127" t="s">
        <v>434</v>
      </c>
      <c r="E148" s="225"/>
    </row>
    <row r="149" spans="1:5" x14ac:dyDescent="0.2">
      <c r="A149" s="129" t="s">
        <v>6</v>
      </c>
      <c r="B149" s="119">
        <v>126008.01</v>
      </c>
      <c r="C149" s="120">
        <v>189000</v>
      </c>
      <c r="D149" s="120">
        <v>100306.39</v>
      </c>
      <c r="E149" s="172">
        <f t="shared" ref="E149:E154" si="11">$D149-$C149</f>
        <v>-88693.61</v>
      </c>
    </row>
    <row r="150" spans="1:5" x14ac:dyDescent="0.2">
      <c r="A150" s="130" t="s">
        <v>7</v>
      </c>
      <c r="B150" s="122">
        <v>-24313</v>
      </c>
      <c r="C150" s="139">
        <v>-33000</v>
      </c>
      <c r="D150" s="139">
        <v>-23356</v>
      </c>
      <c r="E150" s="172">
        <f t="shared" si="11"/>
        <v>9644</v>
      </c>
    </row>
    <row r="151" spans="1:5" x14ac:dyDescent="0.2">
      <c r="A151" s="130" t="s">
        <v>27</v>
      </c>
      <c r="B151" s="122">
        <v>26132.94</v>
      </c>
      <c r="C151" s="139">
        <v>35000</v>
      </c>
      <c r="D151" s="139">
        <v>24184.32</v>
      </c>
      <c r="E151" s="172">
        <f t="shared" si="11"/>
        <v>-10815.68</v>
      </c>
    </row>
    <row r="152" spans="1:5" x14ac:dyDescent="0.2">
      <c r="A152" s="131" t="s">
        <v>28</v>
      </c>
      <c r="B152" s="123">
        <v>127827.95</v>
      </c>
      <c r="C152" s="140">
        <v>191000</v>
      </c>
      <c r="D152" s="140">
        <v>101134.70999999999</v>
      </c>
      <c r="E152" s="173">
        <f t="shared" si="11"/>
        <v>-89865.290000000008</v>
      </c>
    </row>
    <row r="153" spans="1:5" x14ac:dyDescent="0.2">
      <c r="A153" s="130" t="s">
        <v>8</v>
      </c>
      <c r="B153" s="122">
        <v>846</v>
      </c>
      <c r="C153" s="139">
        <v>1100</v>
      </c>
      <c r="D153" s="139">
        <v>752</v>
      </c>
      <c r="E153" s="172">
        <f t="shared" si="11"/>
        <v>-348</v>
      </c>
    </row>
    <row r="154" spans="1:5" ht="13.5" thickBot="1" x14ac:dyDescent="0.25">
      <c r="A154" s="132" t="s">
        <v>29</v>
      </c>
      <c r="B154" s="124">
        <v>151.09686761229315</v>
      </c>
      <c r="C154" s="117">
        <v>174</v>
      </c>
      <c r="D154" s="117">
        <v>134.48764627659574</v>
      </c>
      <c r="E154" s="174">
        <f t="shared" si="11"/>
        <v>-39.51235372340426</v>
      </c>
    </row>
    <row r="156" spans="1:5" ht="13.5" thickBot="1" x14ac:dyDescent="0.25"/>
    <row r="157" spans="1:5" ht="13.5" thickBot="1" x14ac:dyDescent="0.25">
      <c r="A157" s="141" t="s">
        <v>1</v>
      </c>
      <c r="B157" s="118" t="s">
        <v>35</v>
      </c>
    </row>
    <row r="158" spans="1:5" ht="13.5" thickBot="1" x14ac:dyDescent="0.25">
      <c r="A158" s="141" t="s">
        <v>0</v>
      </c>
      <c r="B158" s="118" t="s">
        <v>20</v>
      </c>
    </row>
    <row r="159" spans="1:5" ht="13.5" thickBot="1" x14ac:dyDescent="0.25"/>
    <row r="160" spans="1:5" ht="13.5" customHeight="1" thickBot="1" x14ac:dyDescent="0.25">
      <c r="A160" s="125" t="s">
        <v>31</v>
      </c>
      <c r="B160" s="125" t="s">
        <v>96</v>
      </c>
      <c r="C160" s="126"/>
      <c r="D160" s="127"/>
      <c r="E160" s="224" t="s">
        <v>435</v>
      </c>
    </row>
    <row r="161" spans="1:5" ht="13.5" thickBot="1" x14ac:dyDescent="0.25">
      <c r="A161" s="125" t="s">
        <v>95</v>
      </c>
      <c r="B161" s="126" t="s">
        <v>423</v>
      </c>
      <c r="C161" s="127" t="s">
        <v>422</v>
      </c>
      <c r="D161" s="127" t="s">
        <v>434</v>
      </c>
      <c r="E161" s="225"/>
    </row>
    <row r="162" spans="1:5" x14ac:dyDescent="0.2">
      <c r="A162" s="129" t="s">
        <v>6</v>
      </c>
      <c r="B162" s="119">
        <v>374668.24</v>
      </c>
      <c r="C162" s="120">
        <v>347000</v>
      </c>
      <c r="D162" s="120">
        <v>424790.7</v>
      </c>
      <c r="E162" s="172">
        <f t="shared" ref="E162:E167" si="12">$D162-$C162</f>
        <v>77790.700000000012</v>
      </c>
    </row>
    <row r="163" spans="1:5" x14ac:dyDescent="0.2">
      <c r="A163" s="130" t="s">
        <v>7</v>
      </c>
      <c r="B163" s="122">
        <v>-73733</v>
      </c>
      <c r="C163" s="139">
        <v>-56000</v>
      </c>
      <c r="D163" s="139">
        <v>-102141</v>
      </c>
      <c r="E163" s="172">
        <f t="shared" si="12"/>
        <v>-46141</v>
      </c>
    </row>
    <row r="164" spans="1:5" x14ac:dyDescent="0.2">
      <c r="A164" s="130" t="s">
        <v>27</v>
      </c>
      <c r="B164" s="122">
        <v>83897.24</v>
      </c>
      <c r="C164" s="139">
        <v>77000</v>
      </c>
      <c r="D164" s="139">
        <v>101947.2</v>
      </c>
      <c r="E164" s="172">
        <f t="shared" si="12"/>
        <v>24947.199999999997</v>
      </c>
    </row>
    <row r="165" spans="1:5" x14ac:dyDescent="0.2">
      <c r="A165" s="131" t="s">
        <v>28</v>
      </c>
      <c r="B165" s="123">
        <v>384832.48</v>
      </c>
      <c r="C165" s="140">
        <v>368000</v>
      </c>
      <c r="D165" s="140">
        <v>424596.9</v>
      </c>
      <c r="E165" s="173">
        <f t="shared" si="12"/>
        <v>56596.900000000023</v>
      </c>
    </row>
    <row r="166" spans="1:5" x14ac:dyDescent="0.2">
      <c r="A166" s="130" t="s">
        <v>8</v>
      </c>
      <c r="B166" s="122">
        <v>2716</v>
      </c>
      <c r="C166" s="139">
        <v>2400</v>
      </c>
      <c r="D166" s="139">
        <v>3170</v>
      </c>
      <c r="E166" s="172">
        <f t="shared" si="12"/>
        <v>770</v>
      </c>
    </row>
    <row r="167" spans="1:5" ht="13.5" thickBot="1" x14ac:dyDescent="0.25">
      <c r="A167" s="132" t="s">
        <v>29</v>
      </c>
      <c r="B167" s="124">
        <v>141.69089837997055</v>
      </c>
      <c r="C167" s="117">
        <v>153</v>
      </c>
      <c r="D167" s="117">
        <v>133.94223974763409</v>
      </c>
      <c r="E167" s="174">
        <f t="shared" si="12"/>
        <v>-19.05776025236591</v>
      </c>
    </row>
    <row r="169" spans="1:5" ht="13.5" thickBot="1" x14ac:dyDescent="0.25"/>
    <row r="170" spans="1:5" ht="13.5" thickBot="1" x14ac:dyDescent="0.25">
      <c r="A170" s="141" t="s">
        <v>1</v>
      </c>
      <c r="B170" s="118" t="s">
        <v>35</v>
      </c>
    </row>
    <row r="171" spans="1:5" ht="13.5" thickBot="1" x14ac:dyDescent="0.25">
      <c r="A171" s="141" t="s">
        <v>0</v>
      </c>
      <c r="B171" s="118" t="s">
        <v>21</v>
      </c>
    </row>
    <row r="172" spans="1:5" ht="13.5" thickBot="1" x14ac:dyDescent="0.25"/>
    <row r="173" spans="1:5" ht="13.5" customHeight="1" thickBot="1" x14ac:dyDescent="0.25">
      <c r="A173" s="125" t="s">
        <v>31</v>
      </c>
      <c r="B173" s="125" t="s">
        <v>96</v>
      </c>
      <c r="C173" s="126"/>
      <c r="D173" s="127"/>
      <c r="E173" s="224" t="s">
        <v>435</v>
      </c>
    </row>
    <row r="174" spans="1:5" ht="13.5" thickBot="1" x14ac:dyDescent="0.25">
      <c r="A174" s="125" t="s">
        <v>95</v>
      </c>
      <c r="B174" s="126" t="s">
        <v>423</v>
      </c>
      <c r="C174" s="127" t="s">
        <v>422</v>
      </c>
      <c r="D174" s="127" t="s">
        <v>434</v>
      </c>
      <c r="E174" s="225"/>
    </row>
    <row r="175" spans="1:5" x14ac:dyDescent="0.2">
      <c r="A175" s="129" t="s">
        <v>6</v>
      </c>
      <c r="B175" s="119">
        <v>73023.22</v>
      </c>
      <c r="C175" s="120">
        <v>15000</v>
      </c>
      <c r="D175" s="120">
        <v>275676.62</v>
      </c>
      <c r="E175" s="172">
        <f t="shared" ref="E175:E180" si="13">$D175-$C175</f>
        <v>260676.62</v>
      </c>
    </row>
    <row r="176" spans="1:5" x14ac:dyDescent="0.2">
      <c r="A176" s="130" t="s">
        <v>7</v>
      </c>
      <c r="B176" s="122">
        <v>-15440</v>
      </c>
      <c r="C176" s="139">
        <v>-3000</v>
      </c>
      <c r="D176" s="139">
        <v>-57953</v>
      </c>
      <c r="E176" s="172">
        <f t="shared" si="13"/>
        <v>-54953</v>
      </c>
    </row>
    <row r="177" spans="1:5" x14ac:dyDescent="0.2">
      <c r="A177" s="130" t="s">
        <v>27</v>
      </c>
      <c r="B177" s="122">
        <v>11830.87</v>
      </c>
      <c r="C177" s="139">
        <v>3000</v>
      </c>
      <c r="D177" s="139">
        <v>41936.639999999999</v>
      </c>
      <c r="E177" s="172">
        <f t="shared" si="13"/>
        <v>38936.639999999999</v>
      </c>
    </row>
    <row r="178" spans="1:5" x14ac:dyDescent="0.2">
      <c r="A178" s="131" t="s">
        <v>28</v>
      </c>
      <c r="B178" s="123">
        <v>69414.09</v>
      </c>
      <c r="C178" s="140">
        <v>15000</v>
      </c>
      <c r="D178" s="140">
        <v>259660.26</v>
      </c>
      <c r="E178" s="173">
        <f t="shared" si="13"/>
        <v>244660.26</v>
      </c>
    </row>
    <row r="179" spans="1:5" x14ac:dyDescent="0.2">
      <c r="A179" s="130" t="s">
        <v>8</v>
      </c>
      <c r="B179" s="122">
        <v>383</v>
      </c>
      <c r="C179" s="139">
        <v>100</v>
      </c>
      <c r="D179" s="139">
        <v>1304</v>
      </c>
      <c r="E179" s="172">
        <f t="shared" si="13"/>
        <v>1204</v>
      </c>
    </row>
    <row r="180" spans="1:5" ht="13.5" thickBot="1" x14ac:dyDescent="0.25">
      <c r="A180" s="132" t="s">
        <v>29</v>
      </c>
      <c r="B180" s="124">
        <v>181.23783289817231</v>
      </c>
      <c r="C180" s="117">
        <v>150</v>
      </c>
      <c r="D180" s="117">
        <v>199.12596625766872</v>
      </c>
      <c r="E180" s="174">
        <f t="shared" si="13"/>
        <v>49.125966257668722</v>
      </c>
    </row>
    <row r="182" spans="1:5" ht="13.5" thickBot="1" x14ac:dyDescent="0.25"/>
    <row r="183" spans="1:5" ht="13.5" thickBot="1" x14ac:dyDescent="0.25">
      <c r="A183" s="141" t="s">
        <v>1</v>
      </c>
      <c r="B183" s="118" t="s">
        <v>35</v>
      </c>
    </row>
    <row r="184" spans="1:5" ht="13.5" thickBot="1" x14ac:dyDescent="0.25">
      <c r="A184" s="141" t="s">
        <v>0</v>
      </c>
      <c r="B184" s="118" t="s">
        <v>22</v>
      </c>
    </row>
    <row r="185" spans="1:5" ht="13.5" thickBot="1" x14ac:dyDescent="0.25"/>
    <row r="186" spans="1:5" ht="13.5" customHeight="1" thickBot="1" x14ac:dyDescent="0.25">
      <c r="A186" s="125" t="s">
        <v>31</v>
      </c>
      <c r="B186" s="125" t="s">
        <v>96</v>
      </c>
      <c r="C186" s="126"/>
      <c r="D186" s="127"/>
      <c r="E186" s="224" t="s">
        <v>435</v>
      </c>
    </row>
    <row r="187" spans="1:5" ht="13.5" thickBot="1" x14ac:dyDescent="0.25">
      <c r="A187" s="125" t="s">
        <v>95</v>
      </c>
      <c r="B187" s="126" t="s">
        <v>423</v>
      </c>
      <c r="C187" s="127" t="s">
        <v>422</v>
      </c>
      <c r="D187" s="127" t="s">
        <v>434</v>
      </c>
      <c r="E187" s="225"/>
    </row>
    <row r="188" spans="1:5" x14ac:dyDescent="0.2">
      <c r="A188" s="129" t="s">
        <v>6</v>
      </c>
      <c r="B188" s="119"/>
      <c r="C188" s="120">
        <v>0</v>
      </c>
      <c r="D188" s="120">
        <v>3269.33</v>
      </c>
      <c r="E188" s="172">
        <f t="shared" ref="E188:E193" si="14">$D188-$C188</f>
        <v>3269.33</v>
      </c>
    </row>
    <row r="189" spans="1:5" x14ac:dyDescent="0.2">
      <c r="A189" s="130" t="s">
        <v>7</v>
      </c>
      <c r="B189" s="122"/>
      <c r="C189" s="139">
        <v>0</v>
      </c>
      <c r="D189" s="139">
        <v>-526</v>
      </c>
      <c r="E189" s="172">
        <f t="shared" si="14"/>
        <v>-526</v>
      </c>
    </row>
    <row r="190" spans="1:5" x14ac:dyDescent="0.2">
      <c r="A190" s="130" t="s">
        <v>27</v>
      </c>
      <c r="B190" s="122"/>
      <c r="C190" s="139">
        <v>0</v>
      </c>
      <c r="D190" s="139">
        <v>418.08</v>
      </c>
      <c r="E190" s="172">
        <f t="shared" si="14"/>
        <v>418.08</v>
      </c>
    </row>
    <row r="191" spans="1:5" x14ac:dyDescent="0.2">
      <c r="A191" s="131" t="s">
        <v>28</v>
      </c>
      <c r="B191" s="123"/>
      <c r="C191" s="140">
        <v>0</v>
      </c>
      <c r="D191" s="140">
        <v>3161.41</v>
      </c>
      <c r="E191" s="173">
        <f t="shared" si="14"/>
        <v>3161.41</v>
      </c>
    </row>
    <row r="192" spans="1:5" x14ac:dyDescent="0.2">
      <c r="A192" s="130" t="s">
        <v>8</v>
      </c>
      <c r="B192" s="122"/>
      <c r="C192" s="139">
        <v>0</v>
      </c>
      <c r="D192" s="139">
        <v>13</v>
      </c>
      <c r="E192" s="172">
        <f t="shared" si="14"/>
        <v>13</v>
      </c>
    </row>
    <row r="193" spans="1:5" ht="13.5" thickBot="1" x14ac:dyDescent="0.25">
      <c r="A193" s="132" t="s">
        <v>29</v>
      </c>
      <c r="B193" s="124"/>
      <c r="C193" s="117"/>
      <c r="D193" s="117">
        <v>243.18538461538461</v>
      </c>
      <c r="E193" s="174">
        <f t="shared" si="14"/>
        <v>243.18538461538461</v>
      </c>
    </row>
    <row r="195" spans="1:5" ht="13.5" thickBot="1" x14ac:dyDescent="0.25"/>
    <row r="196" spans="1:5" ht="13.5" thickBot="1" x14ac:dyDescent="0.25">
      <c r="A196" s="141" t="s">
        <v>1</v>
      </c>
      <c r="B196" s="118" t="s">
        <v>35</v>
      </c>
    </row>
    <row r="197" spans="1:5" ht="13.5" thickBot="1" x14ac:dyDescent="0.25">
      <c r="A197" s="141" t="s">
        <v>0</v>
      </c>
      <c r="B197" s="118" t="s">
        <v>23</v>
      </c>
    </row>
    <row r="198" spans="1:5" ht="13.5" thickBot="1" x14ac:dyDescent="0.25"/>
    <row r="199" spans="1:5" ht="13.5" customHeight="1" thickBot="1" x14ac:dyDescent="0.25">
      <c r="A199" s="125" t="s">
        <v>31</v>
      </c>
      <c r="B199" s="125" t="s">
        <v>96</v>
      </c>
      <c r="C199" s="126"/>
      <c r="D199" s="127"/>
      <c r="E199" s="224" t="s">
        <v>435</v>
      </c>
    </row>
    <row r="200" spans="1:5" ht="13.5" thickBot="1" x14ac:dyDescent="0.25">
      <c r="A200" s="125" t="s">
        <v>95</v>
      </c>
      <c r="B200" s="126" t="s">
        <v>423</v>
      </c>
      <c r="C200" s="127" t="s">
        <v>422</v>
      </c>
      <c r="D200" s="127" t="s">
        <v>434</v>
      </c>
      <c r="E200" s="225"/>
    </row>
    <row r="201" spans="1:5" x14ac:dyDescent="0.2">
      <c r="A201" s="129" t="s">
        <v>6</v>
      </c>
      <c r="B201" s="119">
        <v>174572.51</v>
      </c>
      <c r="C201" s="120">
        <v>210000</v>
      </c>
      <c r="D201" s="120">
        <v>600306.43999999994</v>
      </c>
      <c r="E201" s="172">
        <f t="shared" ref="E201:E206" si="15">$D201-$C201</f>
        <v>390306.43999999994</v>
      </c>
    </row>
    <row r="202" spans="1:5" x14ac:dyDescent="0.2">
      <c r="A202" s="130" t="s">
        <v>7</v>
      </c>
      <c r="B202" s="122">
        <v>-41299</v>
      </c>
      <c r="C202" s="139">
        <v>-44000</v>
      </c>
      <c r="D202" s="139">
        <v>-130929</v>
      </c>
      <c r="E202" s="172">
        <f t="shared" si="15"/>
        <v>-86929</v>
      </c>
    </row>
    <row r="203" spans="1:5" x14ac:dyDescent="0.2">
      <c r="A203" s="130" t="s">
        <v>27</v>
      </c>
      <c r="B203" s="122">
        <v>30673.77</v>
      </c>
      <c r="C203" s="139">
        <v>48000</v>
      </c>
      <c r="D203" s="139">
        <v>111080.64</v>
      </c>
      <c r="E203" s="172">
        <f t="shared" si="15"/>
        <v>63080.639999999999</v>
      </c>
    </row>
    <row r="204" spans="1:5" x14ac:dyDescent="0.2">
      <c r="A204" s="131" t="s">
        <v>28</v>
      </c>
      <c r="B204" s="123">
        <v>163947.28</v>
      </c>
      <c r="C204" s="140">
        <v>214000</v>
      </c>
      <c r="D204" s="140">
        <v>580458.07999999996</v>
      </c>
      <c r="E204" s="173">
        <f t="shared" si="15"/>
        <v>366458.07999999996</v>
      </c>
    </row>
    <row r="205" spans="1:5" x14ac:dyDescent="0.2">
      <c r="A205" s="130" t="s">
        <v>8</v>
      </c>
      <c r="B205" s="122">
        <v>993</v>
      </c>
      <c r="C205" s="139">
        <v>1500</v>
      </c>
      <c r="D205" s="139">
        <v>3454</v>
      </c>
      <c r="E205" s="172">
        <f t="shared" si="15"/>
        <v>1954</v>
      </c>
    </row>
    <row r="206" spans="1:5" ht="13.5" thickBot="1" x14ac:dyDescent="0.25">
      <c r="A206" s="132" t="s">
        <v>29</v>
      </c>
      <c r="B206" s="124">
        <v>165.10300100704936</v>
      </c>
      <c r="C206" s="117">
        <v>143</v>
      </c>
      <c r="D206" s="117">
        <v>168.05387376954255</v>
      </c>
      <c r="E206" s="174">
        <f t="shared" si="15"/>
        <v>25.053873769542548</v>
      </c>
    </row>
    <row r="208" spans="1:5" ht="13.5" thickBot="1" x14ac:dyDescent="0.25"/>
    <row r="209" spans="1:5" ht="13.5" thickBot="1" x14ac:dyDescent="0.25">
      <c r="A209" s="141" t="s">
        <v>1</v>
      </c>
      <c r="B209" s="118" t="s">
        <v>35</v>
      </c>
    </row>
    <row r="210" spans="1:5" ht="13.5" thickBot="1" x14ac:dyDescent="0.25">
      <c r="A210" s="141" t="s">
        <v>0</v>
      </c>
      <c r="B210" s="118" t="s">
        <v>24</v>
      </c>
    </row>
    <row r="211" spans="1:5" ht="13.5" thickBot="1" x14ac:dyDescent="0.25"/>
    <row r="212" spans="1:5" ht="13.5" customHeight="1" thickBot="1" x14ac:dyDescent="0.25">
      <c r="A212" s="125" t="s">
        <v>31</v>
      </c>
      <c r="B212" s="125" t="s">
        <v>96</v>
      </c>
      <c r="C212" s="126"/>
      <c r="D212" s="127"/>
      <c r="E212" s="224" t="s">
        <v>435</v>
      </c>
    </row>
    <row r="213" spans="1:5" ht="13.5" thickBot="1" x14ac:dyDescent="0.25">
      <c r="A213" s="125" t="s">
        <v>95</v>
      </c>
      <c r="B213" s="126" t="s">
        <v>423</v>
      </c>
      <c r="C213" s="127" t="s">
        <v>422</v>
      </c>
      <c r="D213" s="127" t="s">
        <v>434</v>
      </c>
      <c r="E213" s="225"/>
    </row>
    <row r="214" spans="1:5" x14ac:dyDescent="0.2">
      <c r="A214" s="129" t="s">
        <v>6</v>
      </c>
      <c r="B214" s="119">
        <v>55776.87</v>
      </c>
      <c r="C214" s="120">
        <v>42000</v>
      </c>
      <c r="D214" s="120">
        <v>197487.37</v>
      </c>
      <c r="E214" s="172">
        <f t="shared" ref="E214:E219" si="16">$D214-$C214</f>
        <v>155487.37</v>
      </c>
    </row>
    <row r="215" spans="1:5" x14ac:dyDescent="0.2">
      <c r="A215" s="130" t="s">
        <v>7</v>
      </c>
      <c r="B215" s="122">
        <v>-12848</v>
      </c>
      <c r="C215" s="139">
        <v>-9000</v>
      </c>
      <c r="D215" s="139">
        <v>-43524</v>
      </c>
      <c r="E215" s="172">
        <f t="shared" si="16"/>
        <v>-34524</v>
      </c>
    </row>
    <row r="216" spans="1:5" x14ac:dyDescent="0.2">
      <c r="A216" s="130" t="s">
        <v>27</v>
      </c>
      <c r="B216" s="122">
        <v>13591.6</v>
      </c>
      <c r="C216" s="139">
        <v>10000</v>
      </c>
      <c r="D216" s="139">
        <v>44059.199999999997</v>
      </c>
      <c r="E216" s="172">
        <f t="shared" si="16"/>
        <v>34059.199999999997</v>
      </c>
    </row>
    <row r="217" spans="1:5" x14ac:dyDescent="0.2">
      <c r="A217" s="131" t="s">
        <v>28</v>
      </c>
      <c r="B217" s="123">
        <v>56520.47</v>
      </c>
      <c r="C217" s="140">
        <v>43000</v>
      </c>
      <c r="D217" s="140">
        <v>198022.57</v>
      </c>
      <c r="E217" s="173">
        <f t="shared" si="16"/>
        <v>155022.57</v>
      </c>
    </row>
    <row r="218" spans="1:5" x14ac:dyDescent="0.2">
      <c r="A218" s="130" t="s">
        <v>8</v>
      </c>
      <c r="B218" s="122">
        <v>440</v>
      </c>
      <c r="C218" s="139">
        <v>300</v>
      </c>
      <c r="D218" s="139">
        <v>1370</v>
      </c>
      <c r="E218" s="172">
        <f t="shared" si="16"/>
        <v>1070</v>
      </c>
    </row>
    <row r="219" spans="1:5" ht="13.5" thickBot="1" x14ac:dyDescent="0.25">
      <c r="A219" s="132" t="s">
        <v>29</v>
      </c>
      <c r="B219" s="124">
        <v>128.45561363636364</v>
      </c>
      <c r="C219" s="117">
        <v>143</v>
      </c>
      <c r="D219" s="117">
        <v>144.54202189781023</v>
      </c>
      <c r="E219" s="174">
        <f t="shared" si="16"/>
        <v>1.5420218978102298</v>
      </c>
    </row>
    <row r="221" spans="1:5" ht="13.5" thickBot="1" x14ac:dyDescent="0.25"/>
    <row r="222" spans="1:5" ht="13.5" thickBot="1" x14ac:dyDescent="0.25">
      <c r="A222" s="141" t="s">
        <v>1</v>
      </c>
      <c r="B222" s="118" t="s">
        <v>35</v>
      </c>
    </row>
    <row r="223" spans="1:5" ht="13.5" thickBot="1" x14ac:dyDescent="0.25">
      <c r="A223" s="141" t="s">
        <v>0</v>
      </c>
      <c r="B223" s="118" t="s">
        <v>442</v>
      </c>
    </row>
    <row r="224" spans="1:5" ht="13.5" thickBot="1" x14ac:dyDescent="0.25"/>
    <row r="225" spans="1:5" ht="13.5" customHeight="1" thickBot="1" x14ac:dyDescent="0.25">
      <c r="A225" s="125" t="s">
        <v>31</v>
      </c>
      <c r="B225" s="125" t="s">
        <v>96</v>
      </c>
      <c r="C225" s="126"/>
      <c r="D225" s="127"/>
      <c r="E225" s="224" t="s">
        <v>435</v>
      </c>
    </row>
    <row r="226" spans="1:5" ht="13.5" thickBot="1" x14ac:dyDescent="0.25">
      <c r="A226" s="125" t="s">
        <v>95</v>
      </c>
      <c r="B226" s="126" t="s">
        <v>423</v>
      </c>
      <c r="C226" s="127" t="s">
        <v>422</v>
      </c>
      <c r="D226" s="127" t="s">
        <v>434</v>
      </c>
      <c r="E226" s="225"/>
    </row>
    <row r="227" spans="1:5" x14ac:dyDescent="0.2">
      <c r="A227" s="129" t="s">
        <v>6</v>
      </c>
      <c r="B227" s="119">
        <v>17817.48</v>
      </c>
      <c r="C227" s="120">
        <v>126000</v>
      </c>
      <c r="D227" s="120">
        <v>59504.58</v>
      </c>
      <c r="E227" s="172">
        <f t="shared" ref="E227:E232" si="17">$D227-$C227</f>
        <v>-66495.42</v>
      </c>
    </row>
    <row r="228" spans="1:5" x14ac:dyDescent="0.2">
      <c r="A228" s="130" t="s">
        <v>7</v>
      </c>
      <c r="B228" s="122">
        <v>-4297</v>
      </c>
      <c r="C228" s="139">
        <v>-26000</v>
      </c>
      <c r="D228" s="139">
        <v>-14401</v>
      </c>
      <c r="E228" s="172">
        <f t="shared" si="17"/>
        <v>11599</v>
      </c>
    </row>
    <row r="229" spans="1:5" x14ac:dyDescent="0.2">
      <c r="A229" s="130" t="s">
        <v>27</v>
      </c>
      <c r="B229" s="122">
        <v>4880.62</v>
      </c>
      <c r="C229" s="139">
        <v>29000</v>
      </c>
      <c r="D229" s="139">
        <v>16015.68</v>
      </c>
      <c r="E229" s="172">
        <f t="shared" si="17"/>
        <v>-12984.32</v>
      </c>
    </row>
    <row r="230" spans="1:5" x14ac:dyDescent="0.2">
      <c r="A230" s="131" t="s">
        <v>28</v>
      </c>
      <c r="B230" s="123">
        <v>18401.099999999999</v>
      </c>
      <c r="C230" s="140">
        <v>129000</v>
      </c>
      <c r="D230" s="140">
        <v>61119.26</v>
      </c>
      <c r="E230" s="173">
        <f t="shared" si="17"/>
        <v>-67880.739999999991</v>
      </c>
    </row>
    <row r="231" spans="1:5" x14ac:dyDescent="0.2">
      <c r="A231" s="130" t="s">
        <v>8</v>
      </c>
      <c r="B231" s="122">
        <v>158</v>
      </c>
      <c r="C231" s="139">
        <v>900</v>
      </c>
      <c r="D231" s="139">
        <v>498</v>
      </c>
      <c r="E231" s="172">
        <f t="shared" si="17"/>
        <v>-402</v>
      </c>
    </row>
    <row r="232" spans="1:5" ht="13.5" thickBot="1" x14ac:dyDescent="0.25">
      <c r="A232" s="132" t="s">
        <v>29</v>
      </c>
      <c r="B232" s="124">
        <v>116.4626582278481</v>
      </c>
      <c r="C232" s="117">
        <v>143</v>
      </c>
      <c r="D232" s="117">
        <v>122.72943775100401</v>
      </c>
      <c r="E232" s="174">
        <f t="shared" si="17"/>
        <v>-20.270562248995986</v>
      </c>
    </row>
  </sheetData>
  <mergeCells count="18">
    <mergeCell ref="E69:E70"/>
    <mergeCell ref="E4:E5"/>
    <mergeCell ref="E17:E18"/>
    <mergeCell ref="E30:E31"/>
    <mergeCell ref="E43:E44"/>
    <mergeCell ref="E56:E57"/>
    <mergeCell ref="E225:E226"/>
    <mergeCell ref="E82:E83"/>
    <mergeCell ref="E95:E96"/>
    <mergeCell ref="E108:E109"/>
    <mergeCell ref="E121:E122"/>
    <mergeCell ref="E134:E135"/>
    <mergeCell ref="E147:E148"/>
    <mergeCell ref="E160:E161"/>
    <mergeCell ref="E173:E174"/>
    <mergeCell ref="E186:E187"/>
    <mergeCell ref="E199:E200"/>
    <mergeCell ref="E212:E2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3581B-8E6D-409A-A72F-A509FC44EC19}">
  <sheetPr codeName="Ark9"/>
  <dimension ref="A1:E206"/>
  <sheetViews>
    <sheetView workbookViewId="0">
      <selection activeCell="D1" sqref="D1:D1048576"/>
    </sheetView>
  </sheetViews>
  <sheetFormatPr defaultColWidth="9.140625" defaultRowHeight="12.75" x14ac:dyDescent="0.2"/>
  <cols>
    <col min="1" max="1" width="23.28515625" style="114" bestFit="1" customWidth="1"/>
    <col min="2" max="2" width="17.7109375" style="114" bestFit="1" customWidth="1"/>
    <col min="3" max="3" width="11" style="114" bestFit="1" customWidth="1"/>
    <col min="4" max="4" width="12.85546875" style="114" bestFit="1" customWidth="1"/>
    <col min="5" max="5" width="10" style="114" bestFit="1" customWidth="1"/>
    <col min="6" max="6" width="12.140625" style="114" customWidth="1"/>
    <col min="7" max="16384" width="9.140625" style="114"/>
  </cols>
  <sheetData>
    <row r="1" spans="1:5" ht="13.5" thickBot="1" x14ac:dyDescent="0.25">
      <c r="A1" s="141" t="s">
        <v>1</v>
      </c>
      <c r="B1" s="118" t="s">
        <v>388</v>
      </c>
    </row>
    <row r="2" spans="1:5" ht="13.5" thickBot="1" x14ac:dyDescent="0.25">
      <c r="A2" s="141" t="s">
        <v>0</v>
      </c>
      <c r="B2" s="118" t="s">
        <v>2</v>
      </c>
    </row>
    <row r="3" spans="1:5" ht="13.5" thickBot="1" x14ac:dyDescent="0.25"/>
    <row r="4" spans="1:5" ht="15" customHeight="1" thickBot="1" x14ac:dyDescent="0.25">
      <c r="A4" s="125" t="s">
        <v>31</v>
      </c>
      <c r="B4" s="125" t="s">
        <v>96</v>
      </c>
      <c r="C4" s="126"/>
      <c r="D4" s="127"/>
      <c r="E4" s="224" t="s">
        <v>435</v>
      </c>
    </row>
    <row r="5" spans="1:5" ht="13.5" thickBot="1" x14ac:dyDescent="0.25">
      <c r="A5" s="125" t="s">
        <v>95</v>
      </c>
      <c r="B5" s="126" t="s">
        <v>423</v>
      </c>
      <c r="C5" s="127" t="s">
        <v>422</v>
      </c>
      <c r="D5" s="127" t="s">
        <v>434</v>
      </c>
      <c r="E5" s="225"/>
    </row>
    <row r="6" spans="1:5" x14ac:dyDescent="0.2">
      <c r="A6" s="129" t="s">
        <v>6</v>
      </c>
      <c r="B6" s="119">
        <v>63247.02</v>
      </c>
      <c r="C6" s="120">
        <v>151000</v>
      </c>
      <c r="D6" s="120">
        <v>55011</v>
      </c>
      <c r="E6" s="172">
        <f>$D6-$C6</f>
        <v>-95989</v>
      </c>
    </row>
    <row r="7" spans="1:5" x14ac:dyDescent="0.2">
      <c r="A7" s="130" t="s">
        <v>7</v>
      </c>
      <c r="B7" s="122">
        <v>-8625.23</v>
      </c>
      <c r="C7" s="139">
        <v>-31000</v>
      </c>
      <c r="D7" s="139">
        <v>-8089.38</v>
      </c>
      <c r="E7" s="172">
        <f t="shared" ref="E7:E8" si="0">$D7-$C7</f>
        <v>22910.62</v>
      </c>
    </row>
    <row r="8" spans="1:5" x14ac:dyDescent="0.2">
      <c r="A8" s="130" t="s">
        <v>27</v>
      </c>
      <c r="B8" s="122">
        <v>12294.22</v>
      </c>
      <c r="C8" s="139">
        <v>24000</v>
      </c>
      <c r="D8" s="139">
        <v>11481.12</v>
      </c>
      <c r="E8" s="172">
        <f t="shared" si="0"/>
        <v>-12518.88</v>
      </c>
    </row>
    <row r="9" spans="1:5" x14ac:dyDescent="0.2">
      <c r="A9" s="131" t="s">
        <v>28</v>
      </c>
      <c r="B9" s="123">
        <v>66916.009999999995</v>
      </c>
      <c r="C9" s="140">
        <v>144000</v>
      </c>
      <c r="D9" s="140">
        <v>58402.740000000005</v>
      </c>
      <c r="E9" s="173">
        <f>$D9-$C9</f>
        <v>-85597.26</v>
      </c>
    </row>
    <row r="10" spans="1:5" x14ac:dyDescent="0.2">
      <c r="A10" s="130" t="s">
        <v>8</v>
      </c>
      <c r="B10" s="122">
        <v>398</v>
      </c>
      <c r="C10" s="139">
        <v>760</v>
      </c>
      <c r="D10" s="139">
        <v>357</v>
      </c>
      <c r="E10" s="172">
        <f>D10-C10</f>
        <v>-403</v>
      </c>
    </row>
    <row r="11" spans="1:5" ht="13.5" thickBot="1" x14ac:dyDescent="0.25">
      <c r="A11" s="132" t="s">
        <v>29</v>
      </c>
      <c r="B11" s="124">
        <v>168.13067839195978</v>
      </c>
      <c r="C11" s="117">
        <v>189.47368421052633</v>
      </c>
      <c r="D11" s="117">
        <v>163.59310924369748</v>
      </c>
      <c r="E11" s="174">
        <f>D11-C11</f>
        <v>-25.880574966828846</v>
      </c>
    </row>
    <row r="12" spans="1:5" ht="15" x14ac:dyDescent="0.25">
      <c r="A12"/>
      <c r="B12"/>
      <c r="C12"/>
      <c r="D12"/>
    </row>
    <row r="13" spans="1:5" ht="13.5" thickBot="1" x14ac:dyDescent="0.25"/>
    <row r="14" spans="1:5" ht="13.5" thickBot="1" x14ac:dyDescent="0.25">
      <c r="A14" s="141" t="s">
        <v>1</v>
      </c>
      <c r="B14" s="118" t="s">
        <v>388</v>
      </c>
    </row>
    <row r="15" spans="1:5" ht="13.5" thickBot="1" x14ac:dyDescent="0.25">
      <c r="A15" s="141" t="s">
        <v>0</v>
      </c>
      <c r="B15" s="118" t="s">
        <v>4</v>
      </c>
    </row>
    <row r="16" spans="1:5" ht="13.5" thickBot="1" x14ac:dyDescent="0.25"/>
    <row r="17" spans="1:5" ht="13.5" customHeight="1" thickBot="1" x14ac:dyDescent="0.25">
      <c r="A17" s="125" t="s">
        <v>31</v>
      </c>
      <c r="B17" s="125" t="s">
        <v>96</v>
      </c>
      <c r="C17" s="126"/>
      <c r="D17" s="127"/>
      <c r="E17" s="224" t="s">
        <v>435</v>
      </c>
    </row>
    <row r="18" spans="1:5" ht="13.5" thickBot="1" x14ac:dyDescent="0.25">
      <c r="A18" s="125" t="s">
        <v>95</v>
      </c>
      <c r="B18" s="126" t="s">
        <v>423</v>
      </c>
      <c r="C18" s="127" t="s">
        <v>422</v>
      </c>
      <c r="D18" s="127" t="s">
        <v>434</v>
      </c>
      <c r="E18" s="225"/>
    </row>
    <row r="19" spans="1:5" x14ac:dyDescent="0.2">
      <c r="A19" s="129" t="s">
        <v>6</v>
      </c>
      <c r="B19" s="119">
        <v>598788.25</v>
      </c>
      <c r="C19" s="120">
        <v>587000</v>
      </c>
      <c r="D19" s="120">
        <v>523901.79</v>
      </c>
      <c r="E19" s="172">
        <f>$D19-$C19</f>
        <v>-63098.210000000021</v>
      </c>
    </row>
    <row r="20" spans="1:5" x14ac:dyDescent="0.2">
      <c r="A20" s="130" t="s">
        <v>7</v>
      </c>
      <c r="B20" s="122">
        <v>-100771.81</v>
      </c>
      <c r="C20" s="139">
        <v>-126000</v>
      </c>
      <c r="D20" s="139">
        <v>-72332.25</v>
      </c>
      <c r="E20" s="172">
        <f t="shared" ref="E20:E21" si="1">$D20-$C20</f>
        <v>53667.75</v>
      </c>
    </row>
    <row r="21" spans="1:5" x14ac:dyDescent="0.2">
      <c r="A21" s="130" t="s">
        <v>27</v>
      </c>
      <c r="B21" s="122">
        <v>99496.69</v>
      </c>
      <c r="C21" s="139">
        <v>101000</v>
      </c>
      <c r="D21" s="139">
        <v>86413.92</v>
      </c>
      <c r="E21" s="172">
        <f t="shared" si="1"/>
        <v>-14586.080000000002</v>
      </c>
    </row>
    <row r="22" spans="1:5" x14ac:dyDescent="0.2">
      <c r="A22" s="131" t="s">
        <v>28</v>
      </c>
      <c r="B22" s="123">
        <v>597513.13</v>
      </c>
      <c r="C22" s="140">
        <v>562000</v>
      </c>
      <c r="D22" s="140">
        <v>537983.46</v>
      </c>
      <c r="E22" s="173">
        <f>$D22-$C22</f>
        <v>-24016.540000000037</v>
      </c>
    </row>
    <row r="23" spans="1:5" x14ac:dyDescent="0.2">
      <c r="A23" s="130" t="s">
        <v>8</v>
      </c>
      <c r="B23" s="122">
        <v>3221</v>
      </c>
      <c r="C23" s="139">
        <v>3100</v>
      </c>
      <c r="D23" s="139">
        <v>2687</v>
      </c>
      <c r="E23" s="172">
        <f>D23-C23</f>
        <v>-413</v>
      </c>
    </row>
    <row r="24" spans="1:5" ht="13.5" thickBot="1" x14ac:dyDescent="0.25">
      <c r="A24" s="132" t="s">
        <v>29</v>
      </c>
      <c r="B24" s="124">
        <v>185.50547345544862</v>
      </c>
      <c r="C24" s="117">
        <v>181.29032258064515</v>
      </c>
      <c r="D24" s="117">
        <v>200.21714179382209</v>
      </c>
      <c r="E24" s="174">
        <f>D24-C24</f>
        <v>18.926819213176941</v>
      </c>
    </row>
    <row r="26" spans="1:5" ht="13.5" thickBot="1" x14ac:dyDescent="0.25"/>
    <row r="27" spans="1:5" ht="13.5" thickBot="1" x14ac:dyDescent="0.25">
      <c r="A27" s="141" t="s">
        <v>1</v>
      </c>
      <c r="B27" s="118" t="s">
        <v>388</v>
      </c>
    </row>
    <row r="28" spans="1:5" ht="13.5" thickBot="1" x14ac:dyDescent="0.25">
      <c r="A28" s="141" t="s">
        <v>0</v>
      </c>
      <c r="B28" s="118" t="s">
        <v>32</v>
      </c>
    </row>
    <row r="29" spans="1:5" ht="13.5" thickBot="1" x14ac:dyDescent="0.25"/>
    <row r="30" spans="1:5" ht="13.5" customHeight="1" thickBot="1" x14ac:dyDescent="0.25">
      <c r="A30" s="125" t="s">
        <v>31</v>
      </c>
      <c r="B30" s="125" t="s">
        <v>96</v>
      </c>
      <c r="C30" s="126"/>
      <c r="D30" s="127"/>
      <c r="E30" s="224" t="s">
        <v>435</v>
      </c>
    </row>
    <row r="31" spans="1:5" ht="13.5" thickBot="1" x14ac:dyDescent="0.25">
      <c r="A31" s="125" t="s">
        <v>95</v>
      </c>
      <c r="B31" s="126" t="s">
        <v>423</v>
      </c>
      <c r="C31" s="127" t="s">
        <v>422</v>
      </c>
      <c r="D31" s="127" t="s">
        <v>434</v>
      </c>
      <c r="E31" s="225"/>
    </row>
    <row r="32" spans="1:5" x14ac:dyDescent="0.2">
      <c r="A32" s="129" t="s">
        <v>6</v>
      </c>
      <c r="B32" s="119">
        <v>84600.19</v>
      </c>
      <c r="C32" s="120">
        <v>359000</v>
      </c>
      <c r="D32" s="120">
        <v>101502.63</v>
      </c>
      <c r="E32" s="172">
        <f>$D32-$C32</f>
        <v>-257497.37</v>
      </c>
    </row>
    <row r="33" spans="1:5" x14ac:dyDescent="0.2">
      <c r="A33" s="130" t="s">
        <v>7</v>
      </c>
      <c r="B33" s="122">
        <v>-12229.56</v>
      </c>
      <c r="C33" s="139">
        <v>-94000</v>
      </c>
      <c r="D33" s="139">
        <v>-17803</v>
      </c>
      <c r="E33" s="172">
        <f t="shared" ref="E33:E34" si="2">$D33-$C33</f>
        <v>76197</v>
      </c>
    </row>
    <row r="34" spans="1:5" x14ac:dyDescent="0.2">
      <c r="A34" s="130" t="s">
        <v>27</v>
      </c>
      <c r="B34" s="122">
        <v>16989.5</v>
      </c>
      <c r="C34" s="139">
        <v>74000</v>
      </c>
      <c r="D34" s="139">
        <v>18009.599999999999</v>
      </c>
      <c r="E34" s="172">
        <f t="shared" si="2"/>
        <v>-55990.400000000001</v>
      </c>
    </row>
    <row r="35" spans="1:5" x14ac:dyDescent="0.2">
      <c r="A35" s="131" t="s">
        <v>28</v>
      </c>
      <c r="B35" s="123">
        <v>89360.13</v>
      </c>
      <c r="C35" s="140">
        <v>339000</v>
      </c>
      <c r="D35" s="140">
        <v>101709.23000000001</v>
      </c>
      <c r="E35" s="173">
        <f>$D35-$C35</f>
        <v>-237290.77</v>
      </c>
    </row>
    <row r="36" spans="1:5" x14ac:dyDescent="0.2">
      <c r="A36" s="130" t="s">
        <v>8</v>
      </c>
      <c r="B36" s="122">
        <v>550</v>
      </c>
      <c r="C36" s="139">
        <v>2310</v>
      </c>
      <c r="D36" s="139">
        <v>560</v>
      </c>
      <c r="E36" s="172">
        <f>D36-C36</f>
        <v>-1750</v>
      </c>
    </row>
    <row r="37" spans="1:5" ht="13.5" thickBot="1" x14ac:dyDescent="0.25">
      <c r="A37" s="132" t="s">
        <v>29</v>
      </c>
      <c r="B37" s="124">
        <v>162.47296363636366</v>
      </c>
      <c r="C37" s="117">
        <v>146.75324675324674</v>
      </c>
      <c r="D37" s="117">
        <v>181.62362500000003</v>
      </c>
      <c r="E37" s="174">
        <f>D37-C37</f>
        <v>34.87037824675329</v>
      </c>
    </row>
    <row r="39" spans="1:5" ht="13.5" thickBot="1" x14ac:dyDescent="0.25"/>
    <row r="40" spans="1:5" ht="13.5" thickBot="1" x14ac:dyDescent="0.25">
      <c r="A40" s="141" t="s">
        <v>1</v>
      </c>
      <c r="B40" s="118" t="s">
        <v>388</v>
      </c>
    </row>
    <row r="41" spans="1:5" ht="13.5" thickBot="1" x14ac:dyDescent="0.25">
      <c r="A41" s="141" t="s">
        <v>0</v>
      </c>
      <c r="B41" s="118" t="s">
        <v>11</v>
      </c>
    </row>
    <row r="42" spans="1:5" ht="13.5" thickBot="1" x14ac:dyDescent="0.25"/>
    <row r="43" spans="1:5" ht="13.5" customHeight="1" thickBot="1" x14ac:dyDescent="0.25">
      <c r="A43" s="125" t="s">
        <v>31</v>
      </c>
      <c r="B43" s="125" t="s">
        <v>96</v>
      </c>
      <c r="C43" s="126"/>
      <c r="D43" s="127"/>
      <c r="E43" s="224" t="s">
        <v>435</v>
      </c>
    </row>
    <row r="44" spans="1:5" ht="13.5" thickBot="1" x14ac:dyDescent="0.25">
      <c r="A44" s="125" t="s">
        <v>95</v>
      </c>
      <c r="B44" s="126" t="s">
        <v>423</v>
      </c>
      <c r="C44" s="127" t="s">
        <v>422</v>
      </c>
      <c r="D44" s="127" t="s">
        <v>434</v>
      </c>
      <c r="E44" s="225"/>
    </row>
    <row r="45" spans="1:5" x14ac:dyDescent="0.2">
      <c r="A45" s="129" t="s">
        <v>6</v>
      </c>
      <c r="B45" s="119">
        <v>236564.12</v>
      </c>
      <c r="C45" s="120">
        <v>260000</v>
      </c>
      <c r="D45" s="120">
        <v>143984.66</v>
      </c>
      <c r="E45" s="172">
        <f>$D45-$C45</f>
        <v>-116015.34</v>
      </c>
    </row>
    <row r="46" spans="1:5" x14ac:dyDescent="0.2">
      <c r="A46" s="130" t="s">
        <v>7</v>
      </c>
      <c r="B46" s="122">
        <v>-33348.83</v>
      </c>
      <c r="C46" s="139">
        <v>-37000</v>
      </c>
      <c r="D46" s="139">
        <v>-15640.75</v>
      </c>
      <c r="E46" s="172">
        <f t="shared" ref="E46:E47" si="3">$D46-$C46</f>
        <v>21359.25</v>
      </c>
    </row>
    <row r="47" spans="1:5" x14ac:dyDescent="0.2">
      <c r="A47" s="130" t="s">
        <v>27</v>
      </c>
      <c r="B47" s="122">
        <v>21684.78</v>
      </c>
      <c r="C47" s="139">
        <v>29000</v>
      </c>
      <c r="D47" s="139">
        <v>11963.52</v>
      </c>
      <c r="E47" s="172">
        <f t="shared" si="3"/>
        <v>-17036.48</v>
      </c>
    </row>
    <row r="48" spans="1:5" x14ac:dyDescent="0.2">
      <c r="A48" s="131" t="s">
        <v>28</v>
      </c>
      <c r="B48" s="123">
        <v>224900.06999999998</v>
      </c>
      <c r="C48" s="140">
        <v>252000</v>
      </c>
      <c r="D48" s="140">
        <v>140307.43</v>
      </c>
      <c r="E48" s="173">
        <f>$D48-$C48</f>
        <v>-111692.57</v>
      </c>
    </row>
    <row r="49" spans="1:5" x14ac:dyDescent="0.2">
      <c r="A49" s="130" t="s">
        <v>8</v>
      </c>
      <c r="B49" s="122">
        <v>702</v>
      </c>
      <c r="C49" s="139">
        <v>920</v>
      </c>
      <c r="D49" s="139">
        <v>372</v>
      </c>
      <c r="E49" s="172">
        <f>D49-C49</f>
        <v>-548</v>
      </c>
    </row>
    <row r="50" spans="1:5" ht="13.5" thickBot="1" x14ac:dyDescent="0.25">
      <c r="A50" s="132" t="s">
        <v>29</v>
      </c>
      <c r="B50" s="124">
        <v>320.37047008547006</v>
      </c>
      <c r="C50" s="117">
        <v>273.91304347826087</v>
      </c>
      <c r="D50" s="117">
        <v>377.17051075268813</v>
      </c>
      <c r="E50" s="174">
        <f>D50-C50</f>
        <v>103.25746727442726</v>
      </c>
    </row>
    <row r="52" spans="1:5" ht="13.5" thickBot="1" x14ac:dyDescent="0.25"/>
    <row r="53" spans="1:5" ht="13.5" thickBot="1" x14ac:dyDescent="0.25">
      <c r="A53" s="141" t="s">
        <v>1</v>
      </c>
      <c r="B53" s="118" t="s">
        <v>388</v>
      </c>
    </row>
    <row r="54" spans="1:5" ht="13.5" thickBot="1" x14ac:dyDescent="0.25">
      <c r="A54" s="141" t="s">
        <v>0</v>
      </c>
      <c r="B54" s="118" t="s">
        <v>12</v>
      </c>
    </row>
    <row r="55" spans="1:5" ht="13.5" thickBot="1" x14ac:dyDescent="0.25"/>
    <row r="56" spans="1:5" ht="13.5" customHeight="1" thickBot="1" x14ac:dyDescent="0.25">
      <c r="A56" s="125" t="s">
        <v>31</v>
      </c>
      <c r="B56" s="125" t="s">
        <v>96</v>
      </c>
      <c r="C56" s="126"/>
      <c r="D56" s="127"/>
      <c r="E56" s="224" t="s">
        <v>435</v>
      </c>
    </row>
    <row r="57" spans="1:5" ht="13.5" thickBot="1" x14ac:dyDescent="0.25">
      <c r="A57" s="125" t="s">
        <v>95</v>
      </c>
      <c r="B57" s="126" t="s">
        <v>423</v>
      </c>
      <c r="C57" s="127" t="s">
        <v>422</v>
      </c>
      <c r="D57" s="127" t="s">
        <v>434</v>
      </c>
      <c r="E57" s="225"/>
    </row>
    <row r="58" spans="1:5" x14ac:dyDescent="0.2">
      <c r="A58" s="129" t="s">
        <v>6</v>
      </c>
      <c r="B58" s="119">
        <v>698174.07</v>
      </c>
      <c r="C58" s="120">
        <v>773000</v>
      </c>
      <c r="D58" s="120">
        <v>712953.66</v>
      </c>
      <c r="E58" s="172">
        <f>$D58-$C58</f>
        <v>-60046.339999999967</v>
      </c>
    </row>
    <row r="59" spans="1:5" x14ac:dyDescent="0.2">
      <c r="A59" s="130" t="s">
        <v>7</v>
      </c>
      <c r="B59" s="122">
        <v>-130036.55</v>
      </c>
      <c r="C59" s="139">
        <v>-148000</v>
      </c>
      <c r="D59" s="139">
        <v>-114544</v>
      </c>
      <c r="E59" s="172">
        <f t="shared" ref="E59:E60" si="4">$D59-$C59</f>
        <v>33456</v>
      </c>
    </row>
    <row r="60" spans="1:5" x14ac:dyDescent="0.2">
      <c r="A60" s="130" t="s">
        <v>27</v>
      </c>
      <c r="B60" s="122">
        <v>106323.38</v>
      </c>
      <c r="C60" s="139">
        <v>115000</v>
      </c>
      <c r="D60" s="139">
        <v>120985.92</v>
      </c>
      <c r="E60" s="172">
        <f t="shared" si="4"/>
        <v>5985.9199999999983</v>
      </c>
    </row>
    <row r="61" spans="1:5" x14ac:dyDescent="0.2">
      <c r="A61" s="131" t="s">
        <v>28</v>
      </c>
      <c r="B61" s="123">
        <v>674460.89999999991</v>
      </c>
      <c r="C61" s="140">
        <v>740000</v>
      </c>
      <c r="D61" s="140">
        <v>719395.58000000007</v>
      </c>
      <c r="E61" s="173">
        <f>$D61-$C61</f>
        <v>-20604.419999999925</v>
      </c>
    </row>
    <row r="62" spans="1:5" x14ac:dyDescent="0.2">
      <c r="A62" s="130" t="s">
        <v>8</v>
      </c>
      <c r="B62" s="122">
        <v>3442</v>
      </c>
      <c r="C62" s="139">
        <v>3600</v>
      </c>
      <c r="D62" s="139">
        <v>3762</v>
      </c>
      <c r="E62" s="172">
        <f>D62-C62</f>
        <v>162</v>
      </c>
    </row>
    <row r="63" spans="1:5" ht="13.5" thickBot="1" x14ac:dyDescent="0.25">
      <c r="A63" s="132" t="s">
        <v>29</v>
      </c>
      <c r="B63" s="124">
        <v>195.95029052876231</v>
      </c>
      <c r="C63" s="117">
        <v>205.55555555555554</v>
      </c>
      <c r="D63" s="117">
        <v>191.22689526847424</v>
      </c>
      <c r="E63" s="174">
        <f>D63-C63</f>
        <v>-14.328660287081306</v>
      </c>
    </row>
    <row r="65" spans="1:5" ht="13.5" thickBot="1" x14ac:dyDescent="0.25"/>
    <row r="66" spans="1:5" ht="13.5" thickBot="1" x14ac:dyDescent="0.25">
      <c r="A66" s="141" t="s">
        <v>1</v>
      </c>
      <c r="B66" s="118" t="s">
        <v>388</v>
      </c>
    </row>
    <row r="67" spans="1:5" ht="13.5" thickBot="1" x14ac:dyDescent="0.25">
      <c r="A67" s="141" t="s">
        <v>0</v>
      </c>
      <c r="B67" s="118" t="s">
        <v>14</v>
      </c>
    </row>
    <row r="68" spans="1:5" ht="13.5" thickBot="1" x14ac:dyDescent="0.25"/>
    <row r="69" spans="1:5" ht="13.5" customHeight="1" thickBot="1" x14ac:dyDescent="0.25">
      <c r="A69" s="125" t="s">
        <v>31</v>
      </c>
      <c r="B69" s="125" t="s">
        <v>96</v>
      </c>
      <c r="C69" s="126"/>
      <c r="D69" s="127"/>
      <c r="E69" s="224" t="s">
        <v>435</v>
      </c>
    </row>
    <row r="70" spans="1:5" ht="13.5" thickBot="1" x14ac:dyDescent="0.25">
      <c r="A70" s="125" t="s">
        <v>95</v>
      </c>
      <c r="B70" s="126" t="s">
        <v>423</v>
      </c>
      <c r="C70" s="127" t="s">
        <v>422</v>
      </c>
      <c r="D70" s="127" t="s">
        <v>434</v>
      </c>
      <c r="E70" s="225"/>
    </row>
    <row r="71" spans="1:5" x14ac:dyDescent="0.2">
      <c r="A71" s="129" t="s">
        <v>6</v>
      </c>
      <c r="B71" s="119">
        <v>62294.58</v>
      </c>
      <c r="C71" s="120">
        <v>0</v>
      </c>
      <c r="D71" s="120">
        <v>26604.16</v>
      </c>
      <c r="E71" s="172">
        <f>$D71-$C71</f>
        <v>26604.16</v>
      </c>
    </row>
    <row r="72" spans="1:5" x14ac:dyDescent="0.2">
      <c r="A72" s="130" t="s">
        <v>7</v>
      </c>
      <c r="B72" s="122">
        <v>-8011.88</v>
      </c>
      <c r="C72" s="139">
        <v>0</v>
      </c>
      <c r="D72" s="139">
        <v>-4728</v>
      </c>
      <c r="E72" s="172">
        <f t="shared" ref="E72:E73" si="5">$D72-$C72</f>
        <v>-4728</v>
      </c>
    </row>
    <row r="73" spans="1:5" x14ac:dyDescent="0.2">
      <c r="A73" s="130" t="s">
        <v>27</v>
      </c>
      <c r="B73" s="122">
        <v>12016.21</v>
      </c>
      <c r="C73" s="139">
        <v>0</v>
      </c>
      <c r="D73" s="139">
        <v>5724.48</v>
      </c>
      <c r="E73" s="172">
        <f t="shared" si="5"/>
        <v>5724.48</v>
      </c>
    </row>
    <row r="74" spans="1:5" x14ac:dyDescent="0.2">
      <c r="A74" s="131" t="s">
        <v>28</v>
      </c>
      <c r="B74" s="123">
        <v>66298.91</v>
      </c>
      <c r="C74" s="140">
        <v>0</v>
      </c>
      <c r="D74" s="140">
        <v>27600.639999999999</v>
      </c>
      <c r="E74" s="173">
        <f>$D74-$C74</f>
        <v>27600.639999999999</v>
      </c>
    </row>
    <row r="75" spans="1:5" x14ac:dyDescent="0.2">
      <c r="A75" s="130" t="s">
        <v>8</v>
      </c>
      <c r="B75" s="122">
        <v>389</v>
      </c>
      <c r="C75" s="139">
        <v>0</v>
      </c>
      <c r="D75" s="139">
        <v>178</v>
      </c>
      <c r="E75" s="172">
        <f>D75-C75</f>
        <v>178</v>
      </c>
    </row>
    <row r="76" spans="1:5" ht="13.5" thickBot="1" x14ac:dyDescent="0.25">
      <c r="A76" s="132" t="s">
        <v>29</v>
      </c>
      <c r="B76" s="124">
        <v>170.43421593830334</v>
      </c>
      <c r="C76" s="117">
        <v>0</v>
      </c>
      <c r="D76" s="117">
        <v>155.05977528089886</v>
      </c>
      <c r="E76" s="174">
        <f>D76-C76</f>
        <v>155.05977528089886</v>
      </c>
    </row>
    <row r="78" spans="1:5" ht="13.5" thickBot="1" x14ac:dyDescent="0.25"/>
    <row r="79" spans="1:5" ht="13.5" thickBot="1" x14ac:dyDescent="0.25">
      <c r="A79" s="141" t="s">
        <v>1</v>
      </c>
      <c r="B79" s="118" t="s">
        <v>388</v>
      </c>
    </row>
    <row r="80" spans="1:5" ht="12.75" customHeight="1" thickBot="1" x14ac:dyDescent="0.25">
      <c r="A80" s="141" t="s">
        <v>0</v>
      </c>
      <c r="B80" s="118" t="s">
        <v>15</v>
      </c>
    </row>
    <row r="81" spans="1:5" ht="13.5" thickBot="1" x14ac:dyDescent="0.25"/>
    <row r="82" spans="1:5" ht="13.5" customHeight="1" thickBot="1" x14ac:dyDescent="0.25">
      <c r="A82" s="125" t="s">
        <v>31</v>
      </c>
      <c r="B82" s="125" t="s">
        <v>96</v>
      </c>
      <c r="C82" s="126"/>
      <c r="D82" s="127"/>
      <c r="E82" s="224" t="s">
        <v>435</v>
      </c>
    </row>
    <row r="83" spans="1:5" ht="13.5" thickBot="1" x14ac:dyDescent="0.25">
      <c r="A83" s="125" t="s">
        <v>95</v>
      </c>
      <c r="B83" s="126" t="s">
        <v>423</v>
      </c>
      <c r="C83" s="127" t="s">
        <v>422</v>
      </c>
      <c r="D83" s="127" t="s">
        <v>434</v>
      </c>
      <c r="E83" s="225"/>
    </row>
    <row r="84" spans="1:5" x14ac:dyDescent="0.2">
      <c r="A84" s="129" t="s">
        <v>6</v>
      </c>
      <c r="B84" s="119">
        <v>630566.52</v>
      </c>
      <c r="C84" s="120">
        <v>780000</v>
      </c>
      <c r="D84" s="120">
        <v>647857.28</v>
      </c>
      <c r="E84" s="172">
        <f>$D84-$C84</f>
        <v>-132142.71999999997</v>
      </c>
    </row>
    <row r="85" spans="1:5" x14ac:dyDescent="0.2">
      <c r="A85" s="130" t="s">
        <v>7</v>
      </c>
      <c r="B85" s="122">
        <v>-86970.84</v>
      </c>
      <c r="C85" s="139">
        <v>-124000</v>
      </c>
      <c r="D85" s="139">
        <v>-91189</v>
      </c>
      <c r="E85" s="172">
        <f t="shared" ref="E85:E86" si="6">$D85-$C85</f>
        <v>32811</v>
      </c>
    </row>
    <row r="86" spans="1:5" x14ac:dyDescent="0.2">
      <c r="A86" s="130" t="s">
        <v>27</v>
      </c>
      <c r="B86" s="122">
        <v>74290.45</v>
      </c>
      <c r="C86" s="139">
        <v>97000</v>
      </c>
      <c r="D86" s="139">
        <v>75125.759999999995</v>
      </c>
      <c r="E86" s="172">
        <f t="shared" si="6"/>
        <v>-21874.240000000005</v>
      </c>
    </row>
    <row r="87" spans="1:5" x14ac:dyDescent="0.2">
      <c r="A87" s="131" t="s">
        <v>28</v>
      </c>
      <c r="B87" s="123">
        <v>617886.13</v>
      </c>
      <c r="C87" s="140">
        <v>753000</v>
      </c>
      <c r="D87" s="140">
        <v>631794.04</v>
      </c>
      <c r="E87" s="173">
        <f>$D87-$C87</f>
        <v>-121205.95999999996</v>
      </c>
    </row>
    <row r="88" spans="1:5" x14ac:dyDescent="0.2">
      <c r="A88" s="130" t="s">
        <v>8</v>
      </c>
      <c r="B88" s="122">
        <v>2405</v>
      </c>
      <c r="C88" s="139">
        <v>3030</v>
      </c>
      <c r="D88" s="139">
        <v>2336</v>
      </c>
      <c r="E88" s="172">
        <f>D88-C88</f>
        <v>-694</v>
      </c>
    </row>
    <row r="89" spans="1:5" ht="13.5" thickBot="1" x14ac:dyDescent="0.25">
      <c r="A89" s="132" t="s">
        <v>29</v>
      </c>
      <c r="B89" s="124">
        <v>256.91730977130976</v>
      </c>
      <c r="C89" s="117">
        <v>248.51485148514851</v>
      </c>
      <c r="D89" s="117">
        <v>270.45977739726027</v>
      </c>
      <c r="E89" s="174">
        <f>D89-C89</f>
        <v>21.944925912111756</v>
      </c>
    </row>
    <row r="91" spans="1:5" ht="13.5" thickBot="1" x14ac:dyDescent="0.25"/>
    <row r="92" spans="1:5" ht="13.5" thickBot="1" x14ac:dyDescent="0.25">
      <c r="A92" s="141" t="s">
        <v>1</v>
      </c>
      <c r="B92" s="118" t="s">
        <v>388</v>
      </c>
    </row>
    <row r="93" spans="1:5" ht="13.5" thickBot="1" x14ac:dyDescent="0.25">
      <c r="A93" s="141" t="s">
        <v>0</v>
      </c>
      <c r="B93" s="118" t="s">
        <v>16</v>
      </c>
    </row>
    <row r="94" spans="1:5" ht="13.5" thickBot="1" x14ac:dyDescent="0.25"/>
    <row r="95" spans="1:5" ht="13.5" customHeight="1" thickBot="1" x14ac:dyDescent="0.25">
      <c r="A95" s="125" t="s">
        <v>31</v>
      </c>
      <c r="B95" s="125" t="s">
        <v>96</v>
      </c>
      <c r="C95" s="126"/>
      <c r="D95" s="127"/>
      <c r="E95" s="224" t="s">
        <v>435</v>
      </c>
    </row>
    <row r="96" spans="1:5" ht="13.5" thickBot="1" x14ac:dyDescent="0.25">
      <c r="A96" s="125" t="s">
        <v>95</v>
      </c>
      <c r="B96" s="126" t="s">
        <v>423</v>
      </c>
      <c r="C96" s="127" t="s">
        <v>422</v>
      </c>
      <c r="D96" s="127" t="s">
        <v>434</v>
      </c>
      <c r="E96" s="225"/>
    </row>
    <row r="97" spans="1:5" x14ac:dyDescent="0.2">
      <c r="A97" s="129" t="s">
        <v>6</v>
      </c>
      <c r="B97" s="119">
        <v>320282.09999999998</v>
      </c>
      <c r="C97" s="120">
        <v>349000</v>
      </c>
      <c r="D97" s="120">
        <v>289262.78999999998</v>
      </c>
      <c r="E97" s="172">
        <f>$D97-$C97</f>
        <v>-59737.210000000021</v>
      </c>
    </row>
    <row r="98" spans="1:5" x14ac:dyDescent="0.2">
      <c r="A98" s="130" t="s">
        <v>7</v>
      </c>
      <c r="B98" s="122">
        <v>-56855.08</v>
      </c>
      <c r="C98" s="139">
        <v>-84000</v>
      </c>
      <c r="D98" s="139">
        <v>-38886.630000000005</v>
      </c>
      <c r="E98" s="172">
        <f t="shared" ref="E98:E99" si="7">$D98-$C98</f>
        <v>45113.369999999995</v>
      </c>
    </row>
    <row r="99" spans="1:5" x14ac:dyDescent="0.2">
      <c r="A99" s="130" t="s">
        <v>27</v>
      </c>
      <c r="B99" s="122">
        <v>60976.86</v>
      </c>
      <c r="C99" s="139">
        <v>65000</v>
      </c>
      <c r="D99" s="139">
        <v>54543.360000000001</v>
      </c>
      <c r="E99" s="172">
        <f t="shared" si="7"/>
        <v>-10456.64</v>
      </c>
    </row>
    <row r="100" spans="1:5" x14ac:dyDescent="0.2">
      <c r="A100" s="131" t="s">
        <v>28</v>
      </c>
      <c r="B100" s="123">
        <v>324403.87999999995</v>
      </c>
      <c r="C100" s="140">
        <v>330000</v>
      </c>
      <c r="D100" s="140">
        <v>304919.51999999996</v>
      </c>
      <c r="E100" s="173">
        <f>$D100-$C100</f>
        <v>-25080.48000000004</v>
      </c>
    </row>
    <row r="101" spans="1:5" x14ac:dyDescent="0.2">
      <c r="A101" s="130" t="s">
        <v>8</v>
      </c>
      <c r="B101" s="122">
        <v>1974</v>
      </c>
      <c r="C101" s="139">
        <v>2040</v>
      </c>
      <c r="D101" s="139">
        <v>1696</v>
      </c>
      <c r="E101" s="172">
        <f>D101-C101</f>
        <v>-344</v>
      </c>
    </row>
    <row r="102" spans="1:5" ht="13.5" thickBot="1" x14ac:dyDescent="0.25">
      <c r="A102" s="132" t="s">
        <v>29</v>
      </c>
      <c r="B102" s="124">
        <v>164.33833839918944</v>
      </c>
      <c r="C102" s="117">
        <v>161.76470588235293</v>
      </c>
      <c r="D102" s="117">
        <v>179.78745283018867</v>
      </c>
      <c r="E102" s="174">
        <f>D102-C102</f>
        <v>18.022746947835742</v>
      </c>
    </row>
    <row r="104" spans="1:5" ht="13.5" thickBot="1" x14ac:dyDescent="0.25"/>
    <row r="105" spans="1:5" ht="13.5" thickBot="1" x14ac:dyDescent="0.25">
      <c r="A105" s="141" t="s">
        <v>1</v>
      </c>
      <c r="B105" s="118" t="s">
        <v>388</v>
      </c>
    </row>
    <row r="106" spans="1:5" ht="13.5" thickBot="1" x14ac:dyDescent="0.25">
      <c r="A106" s="141" t="s">
        <v>0</v>
      </c>
      <c r="B106" s="118" t="s">
        <v>17</v>
      </c>
    </row>
    <row r="107" spans="1:5" ht="13.5" thickBot="1" x14ac:dyDescent="0.25"/>
    <row r="108" spans="1:5" ht="13.5" customHeight="1" thickBot="1" x14ac:dyDescent="0.25">
      <c r="A108" s="125" t="s">
        <v>31</v>
      </c>
      <c r="B108" s="125" t="s">
        <v>96</v>
      </c>
      <c r="C108" s="126"/>
      <c r="D108" s="127"/>
      <c r="E108" s="224" t="s">
        <v>435</v>
      </c>
    </row>
    <row r="109" spans="1:5" ht="13.5" thickBot="1" x14ac:dyDescent="0.25">
      <c r="A109" s="125" t="s">
        <v>95</v>
      </c>
      <c r="B109" s="126" t="s">
        <v>423</v>
      </c>
      <c r="C109" s="127" t="s">
        <v>422</v>
      </c>
      <c r="D109" s="127" t="s">
        <v>434</v>
      </c>
      <c r="E109" s="225"/>
    </row>
    <row r="110" spans="1:5" x14ac:dyDescent="0.2">
      <c r="A110" s="129" t="s">
        <v>6</v>
      </c>
      <c r="B110" s="119">
        <v>335650.36</v>
      </c>
      <c r="C110" s="120">
        <v>414000</v>
      </c>
      <c r="D110" s="120">
        <v>387345.86</v>
      </c>
      <c r="E110" s="172">
        <f>$D110-$C110</f>
        <v>-26654.140000000014</v>
      </c>
    </row>
    <row r="111" spans="1:5" x14ac:dyDescent="0.2">
      <c r="A111" s="130" t="s">
        <v>7</v>
      </c>
      <c r="B111" s="122">
        <v>-44392.21</v>
      </c>
      <c r="C111" s="139">
        <v>-75000</v>
      </c>
      <c r="D111" s="139">
        <v>-71122.38</v>
      </c>
      <c r="E111" s="172">
        <f t="shared" ref="E111:E112" si="8">$D111-$C111</f>
        <v>3877.6199999999953</v>
      </c>
    </row>
    <row r="112" spans="1:5" x14ac:dyDescent="0.2">
      <c r="A112" s="130" t="s">
        <v>27</v>
      </c>
      <c r="B112" s="122">
        <v>43802.02</v>
      </c>
      <c r="C112" s="139">
        <v>59000</v>
      </c>
      <c r="D112" s="139">
        <v>49044</v>
      </c>
      <c r="E112" s="172">
        <f t="shared" si="8"/>
        <v>-9956</v>
      </c>
    </row>
    <row r="113" spans="1:5" x14ac:dyDescent="0.2">
      <c r="A113" s="131" t="s">
        <v>28</v>
      </c>
      <c r="B113" s="123">
        <v>335060.17</v>
      </c>
      <c r="C113" s="140">
        <v>398000</v>
      </c>
      <c r="D113" s="140">
        <v>365267.48</v>
      </c>
      <c r="E113" s="173">
        <f>$D113-$C113</f>
        <v>-32732.520000000019</v>
      </c>
    </row>
    <row r="114" spans="1:5" x14ac:dyDescent="0.2">
      <c r="A114" s="130" t="s">
        <v>8</v>
      </c>
      <c r="B114" s="122">
        <v>1418</v>
      </c>
      <c r="C114" s="139">
        <v>1820</v>
      </c>
      <c r="D114" s="139">
        <v>1525</v>
      </c>
      <c r="E114" s="172">
        <f>D114-C114</f>
        <v>-295</v>
      </c>
    </row>
    <row r="115" spans="1:5" ht="13.5" thickBot="1" x14ac:dyDescent="0.25">
      <c r="A115" s="132" t="s">
        <v>29</v>
      </c>
      <c r="B115" s="124">
        <v>236.29066995768687</v>
      </c>
      <c r="C115" s="117">
        <v>218.68131868131869</v>
      </c>
      <c r="D115" s="117">
        <v>239.51965901639343</v>
      </c>
      <c r="E115" s="174">
        <f>D115-C115</f>
        <v>20.838340335074747</v>
      </c>
    </row>
    <row r="117" spans="1:5" ht="13.5" thickBot="1" x14ac:dyDescent="0.25"/>
    <row r="118" spans="1:5" ht="13.5" thickBot="1" x14ac:dyDescent="0.25">
      <c r="A118" s="141" t="s">
        <v>1</v>
      </c>
      <c r="B118" s="118" t="s">
        <v>388</v>
      </c>
    </row>
    <row r="119" spans="1:5" ht="13.5" thickBot="1" x14ac:dyDescent="0.25">
      <c r="A119" s="141" t="s">
        <v>0</v>
      </c>
      <c r="B119" s="118" t="s">
        <v>18</v>
      </c>
    </row>
    <row r="120" spans="1:5" ht="13.5" thickBot="1" x14ac:dyDescent="0.25"/>
    <row r="121" spans="1:5" ht="13.5" customHeight="1" thickBot="1" x14ac:dyDescent="0.25">
      <c r="A121" s="125" t="s">
        <v>31</v>
      </c>
      <c r="B121" s="125" t="s">
        <v>96</v>
      </c>
      <c r="C121" s="126"/>
      <c r="D121" s="127"/>
      <c r="E121" s="224" t="s">
        <v>435</v>
      </c>
    </row>
    <row r="122" spans="1:5" ht="13.5" thickBot="1" x14ac:dyDescent="0.25">
      <c r="A122" s="125" t="s">
        <v>95</v>
      </c>
      <c r="B122" s="126" t="s">
        <v>423</v>
      </c>
      <c r="C122" s="127" t="s">
        <v>422</v>
      </c>
      <c r="D122" s="127" t="s">
        <v>434</v>
      </c>
      <c r="E122" s="225"/>
    </row>
    <row r="123" spans="1:5" x14ac:dyDescent="0.2">
      <c r="A123" s="129" t="s">
        <v>6</v>
      </c>
      <c r="B123" s="119">
        <v>143620.19</v>
      </c>
      <c r="C123" s="120">
        <v>178000</v>
      </c>
      <c r="D123" s="120">
        <v>121644.48</v>
      </c>
      <c r="E123" s="172">
        <f>$D123-$C123</f>
        <v>-56355.520000000004</v>
      </c>
    </row>
    <row r="124" spans="1:5" x14ac:dyDescent="0.2">
      <c r="A124" s="130" t="s">
        <v>7</v>
      </c>
      <c r="B124" s="122">
        <v>-11281.58</v>
      </c>
      <c r="C124" s="139">
        <v>-27000</v>
      </c>
      <c r="D124" s="139">
        <v>-7386.5</v>
      </c>
      <c r="E124" s="172">
        <f t="shared" ref="E124:E125" si="9">$D124-$C124</f>
        <v>19613.5</v>
      </c>
    </row>
    <row r="125" spans="1:5" x14ac:dyDescent="0.2">
      <c r="A125" s="130" t="s">
        <v>27</v>
      </c>
      <c r="B125" s="122">
        <v>15136.1</v>
      </c>
      <c r="C125" s="139">
        <v>21000</v>
      </c>
      <c r="D125" s="139">
        <v>9551.52</v>
      </c>
      <c r="E125" s="172">
        <f t="shared" si="9"/>
        <v>-11448.48</v>
      </c>
    </row>
    <row r="126" spans="1:5" x14ac:dyDescent="0.2">
      <c r="A126" s="131" t="s">
        <v>28</v>
      </c>
      <c r="B126" s="123">
        <v>147474.71000000002</v>
      </c>
      <c r="C126" s="140">
        <v>172000</v>
      </c>
      <c r="D126" s="140">
        <v>123809.5</v>
      </c>
      <c r="E126" s="173">
        <f>$D126-$C126</f>
        <v>-48190.5</v>
      </c>
    </row>
    <row r="127" spans="1:5" x14ac:dyDescent="0.2">
      <c r="A127" s="130" t="s">
        <v>8</v>
      </c>
      <c r="B127" s="122">
        <v>490</v>
      </c>
      <c r="C127" s="139">
        <v>670</v>
      </c>
      <c r="D127" s="139">
        <v>297</v>
      </c>
      <c r="E127" s="172">
        <f>D127-C127</f>
        <v>-373</v>
      </c>
    </row>
    <row r="128" spans="1:5" ht="13.5" thickBot="1" x14ac:dyDescent="0.25">
      <c r="A128" s="132" t="s">
        <v>29</v>
      </c>
      <c r="B128" s="124">
        <v>300.96879591836739</v>
      </c>
      <c r="C128" s="117">
        <v>256.71641791044777</v>
      </c>
      <c r="D128" s="117">
        <v>416.86700336700335</v>
      </c>
      <c r="E128" s="174">
        <f>D128-C128</f>
        <v>160.15058545655558</v>
      </c>
    </row>
    <row r="130" spans="1:5" ht="13.5" thickBot="1" x14ac:dyDescent="0.25"/>
    <row r="131" spans="1:5" ht="13.5" thickBot="1" x14ac:dyDescent="0.25">
      <c r="A131" s="141" t="s">
        <v>1</v>
      </c>
      <c r="B131" s="118" t="s">
        <v>388</v>
      </c>
    </row>
    <row r="132" spans="1:5" ht="13.5" thickBot="1" x14ac:dyDescent="0.25">
      <c r="A132" s="141" t="s">
        <v>0</v>
      </c>
      <c r="B132" s="118" t="s">
        <v>19</v>
      </c>
    </row>
    <row r="133" spans="1:5" ht="13.5" thickBot="1" x14ac:dyDescent="0.25"/>
    <row r="134" spans="1:5" ht="13.5" customHeight="1" thickBot="1" x14ac:dyDescent="0.25">
      <c r="A134" s="125" t="s">
        <v>31</v>
      </c>
      <c r="B134" s="125" t="s">
        <v>96</v>
      </c>
      <c r="C134" s="126"/>
      <c r="D134" s="127"/>
      <c r="E134" s="224" t="s">
        <v>435</v>
      </c>
    </row>
    <row r="135" spans="1:5" ht="13.5" thickBot="1" x14ac:dyDescent="0.25">
      <c r="A135" s="125" t="s">
        <v>95</v>
      </c>
      <c r="B135" s="126" t="s">
        <v>423</v>
      </c>
      <c r="C135" s="127" t="s">
        <v>422</v>
      </c>
      <c r="D135" s="127" t="s">
        <v>434</v>
      </c>
      <c r="E135" s="225"/>
    </row>
    <row r="136" spans="1:5" x14ac:dyDescent="0.2">
      <c r="A136" s="129" t="s">
        <v>6</v>
      </c>
      <c r="B136" s="119">
        <v>156495.66</v>
      </c>
      <c r="C136" s="120">
        <v>230000</v>
      </c>
      <c r="D136" s="120">
        <v>170783.32</v>
      </c>
      <c r="E136" s="172">
        <f>$D136-$C136</f>
        <v>-59216.679999999993</v>
      </c>
    </row>
    <row r="137" spans="1:5" x14ac:dyDescent="0.2">
      <c r="A137" s="130" t="s">
        <v>7</v>
      </c>
      <c r="B137" s="122">
        <v>-21663.66</v>
      </c>
      <c r="C137" s="139">
        <v>-35000</v>
      </c>
      <c r="D137" s="139">
        <v>-25770.25</v>
      </c>
      <c r="E137" s="172">
        <f t="shared" ref="E137:E138" si="10">$D137-$C137</f>
        <v>9229.75</v>
      </c>
    </row>
    <row r="138" spans="1:5" x14ac:dyDescent="0.2">
      <c r="A138" s="130" t="s">
        <v>27</v>
      </c>
      <c r="B138" s="122">
        <v>20047.61</v>
      </c>
      <c r="C138" s="139">
        <v>28000</v>
      </c>
      <c r="D138" s="139">
        <v>21418.560000000001</v>
      </c>
      <c r="E138" s="172">
        <f t="shared" si="10"/>
        <v>-6581.4399999999987</v>
      </c>
    </row>
    <row r="139" spans="1:5" x14ac:dyDescent="0.2">
      <c r="A139" s="131" t="s">
        <v>28</v>
      </c>
      <c r="B139" s="123">
        <v>154879.60999999999</v>
      </c>
      <c r="C139" s="140">
        <v>223000</v>
      </c>
      <c r="D139" s="140">
        <v>166431.63</v>
      </c>
      <c r="E139" s="173">
        <f>$D139-$C139</f>
        <v>-56568.369999999995</v>
      </c>
    </row>
    <row r="140" spans="1:5" x14ac:dyDescent="0.2">
      <c r="A140" s="130" t="s">
        <v>8</v>
      </c>
      <c r="B140" s="122">
        <v>649</v>
      </c>
      <c r="C140" s="139">
        <v>860</v>
      </c>
      <c r="D140" s="139">
        <v>666</v>
      </c>
      <c r="E140" s="172">
        <f>D140-C140</f>
        <v>-194</v>
      </c>
    </row>
    <row r="141" spans="1:5" ht="13.5" thickBot="1" x14ac:dyDescent="0.25">
      <c r="A141" s="132" t="s">
        <v>29</v>
      </c>
      <c r="B141" s="124">
        <v>238.64346687211091</v>
      </c>
      <c r="C141" s="117">
        <v>259.30232558139534</v>
      </c>
      <c r="D141" s="117">
        <v>249.89734234234234</v>
      </c>
      <c r="E141" s="174">
        <f>D141-C141</f>
        <v>-9.4049832390529957</v>
      </c>
    </row>
    <row r="143" spans="1:5" ht="13.5" thickBot="1" x14ac:dyDescent="0.25"/>
    <row r="144" spans="1:5" ht="13.5" thickBot="1" x14ac:dyDescent="0.25">
      <c r="A144" s="141" t="s">
        <v>1</v>
      </c>
      <c r="B144" s="118" t="s">
        <v>388</v>
      </c>
    </row>
    <row r="145" spans="1:5" ht="13.5" thickBot="1" x14ac:dyDescent="0.25">
      <c r="A145" s="141" t="s">
        <v>0</v>
      </c>
      <c r="B145" s="118" t="s">
        <v>20</v>
      </c>
    </row>
    <row r="146" spans="1:5" ht="13.5" thickBot="1" x14ac:dyDescent="0.25"/>
    <row r="147" spans="1:5" ht="13.5" customHeight="1" thickBot="1" x14ac:dyDescent="0.25">
      <c r="A147" s="125" t="s">
        <v>31</v>
      </c>
      <c r="B147" s="125" t="s">
        <v>96</v>
      </c>
      <c r="C147" s="126"/>
      <c r="D147" s="127"/>
      <c r="E147" s="224" t="s">
        <v>435</v>
      </c>
    </row>
    <row r="148" spans="1:5" ht="13.5" thickBot="1" x14ac:dyDescent="0.25">
      <c r="A148" s="125" t="s">
        <v>95</v>
      </c>
      <c r="B148" s="126" t="s">
        <v>423</v>
      </c>
      <c r="C148" s="127" t="s">
        <v>422</v>
      </c>
      <c r="D148" s="127" t="s">
        <v>434</v>
      </c>
      <c r="E148" s="225"/>
    </row>
    <row r="149" spans="1:5" x14ac:dyDescent="0.2">
      <c r="A149" s="129" t="s">
        <v>6</v>
      </c>
      <c r="B149" s="119">
        <v>1252559.7</v>
      </c>
      <c r="C149" s="120">
        <v>1484000</v>
      </c>
      <c r="D149" s="120">
        <v>1053724.2</v>
      </c>
      <c r="E149" s="172">
        <f>$D149-$C149</f>
        <v>-430275.80000000005</v>
      </c>
    </row>
    <row r="150" spans="1:5" x14ac:dyDescent="0.2">
      <c r="A150" s="130" t="s">
        <v>7</v>
      </c>
      <c r="B150" s="122">
        <v>-295223.24</v>
      </c>
      <c r="C150" s="139">
        <v>-304000</v>
      </c>
      <c r="D150" s="139">
        <v>-165642.5</v>
      </c>
      <c r="E150" s="172">
        <f t="shared" ref="E150:E151" si="11">$D150-$C150</f>
        <v>138357.5</v>
      </c>
    </row>
    <row r="151" spans="1:5" x14ac:dyDescent="0.2">
      <c r="A151" s="130" t="s">
        <v>27</v>
      </c>
      <c r="B151" s="122">
        <v>194514.33</v>
      </c>
      <c r="C151" s="139">
        <v>239000</v>
      </c>
      <c r="D151" s="139">
        <v>170737.44</v>
      </c>
      <c r="E151" s="172">
        <f t="shared" si="11"/>
        <v>-68262.559999999998</v>
      </c>
    </row>
    <row r="152" spans="1:5" x14ac:dyDescent="0.2">
      <c r="A152" s="131" t="s">
        <v>28</v>
      </c>
      <c r="B152" s="123">
        <v>1151850.79</v>
      </c>
      <c r="C152" s="140">
        <v>1419000</v>
      </c>
      <c r="D152" s="140">
        <v>1058819.1399999999</v>
      </c>
      <c r="E152" s="173">
        <f>$D152-$C152</f>
        <v>-360180.8600000001</v>
      </c>
    </row>
    <row r="153" spans="1:5" x14ac:dyDescent="0.2">
      <c r="A153" s="130" t="s">
        <v>8</v>
      </c>
      <c r="B153" s="122">
        <v>6297</v>
      </c>
      <c r="C153" s="139">
        <v>7470</v>
      </c>
      <c r="D153" s="139">
        <v>5309</v>
      </c>
      <c r="E153" s="172">
        <f>D153-C153</f>
        <v>-2161</v>
      </c>
    </row>
    <row r="154" spans="1:5" ht="13.5" thickBot="1" x14ac:dyDescent="0.25">
      <c r="A154" s="132" t="s">
        <v>29</v>
      </c>
      <c r="B154" s="124">
        <v>182.92056376052088</v>
      </c>
      <c r="C154" s="117">
        <v>189.95983935742973</v>
      </c>
      <c r="D154" s="117">
        <v>199.43852702957241</v>
      </c>
      <c r="E154" s="174">
        <f>D154-C154</f>
        <v>9.4786876721426836</v>
      </c>
    </row>
    <row r="156" spans="1:5" ht="13.5" thickBot="1" x14ac:dyDescent="0.25"/>
    <row r="157" spans="1:5" ht="13.5" thickBot="1" x14ac:dyDescent="0.25">
      <c r="A157" s="141" t="s">
        <v>1</v>
      </c>
      <c r="B157" s="118" t="s">
        <v>388</v>
      </c>
    </row>
    <row r="158" spans="1:5" ht="13.5" thickBot="1" x14ac:dyDescent="0.25">
      <c r="A158" s="141" t="s">
        <v>0</v>
      </c>
      <c r="B158" s="118" t="s">
        <v>21</v>
      </c>
    </row>
    <row r="159" spans="1:5" ht="13.5" thickBot="1" x14ac:dyDescent="0.25"/>
    <row r="160" spans="1:5" ht="13.5" customHeight="1" thickBot="1" x14ac:dyDescent="0.25">
      <c r="A160" s="125" t="s">
        <v>31</v>
      </c>
      <c r="B160" s="125" t="s">
        <v>96</v>
      </c>
      <c r="C160" s="126"/>
      <c r="D160" s="127"/>
      <c r="E160" s="224" t="s">
        <v>435</v>
      </c>
    </row>
    <row r="161" spans="1:5" ht="13.5" thickBot="1" x14ac:dyDescent="0.25">
      <c r="A161" s="125" t="s">
        <v>95</v>
      </c>
      <c r="B161" s="126" t="s">
        <v>423</v>
      </c>
      <c r="C161" s="127" t="s">
        <v>422</v>
      </c>
      <c r="D161" s="127" t="s">
        <v>434</v>
      </c>
      <c r="E161" s="225"/>
    </row>
    <row r="162" spans="1:5" x14ac:dyDescent="0.2">
      <c r="A162" s="129" t="s">
        <v>6</v>
      </c>
      <c r="B162" s="119">
        <v>114255.01</v>
      </c>
      <c r="C162" s="120">
        <v>172000</v>
      </c>
      <c r="D162" s="120">
        <v>89013.86</v>
      </c>
      <c r="E162" s="172">
        <f>$D162-$C162</f>
        <v>-82986.14</v>
      </c>
    </row>
    <row r="163" spans="1:5" x14ac:dyDescent="0.2">
      <c r="A163" s="130" t="s">
        <v>7</v>
      </c>
      <c r="B163" s="122">
        <v>-12830.36</v>
      </c>
      <c r="C163" s="139">
        <v>-26000</v>
      </c>
      <c r="D163" s="139">
        <v>-8629.880000000001</v>
      </c>
      <c r="E163" s="172">
        <f t="shared" ref="E163:E164" si="12">$D163-$C163</f>
        <v>17370.12</v>
      </c>
    </row>
    <row r="164" spans="1:5" x14ac:dyDescent="0.2">
      <c r="A164" s="130" t="s">
        <v>27</v>
      </c>
      <c r="B164" s="122">
        <v>13962.28</v>
      </c>
      <c r="C164" s="139">
        <v>20000</v>
      </c>
      <c r="D164" s="139">
        <v>10516.32</v>
      </c>
      <c r="E164" s="172">
        <f t="shared" si="12"/>
        <v>-9483.68</v>
      </c>
    </row>
    <row r="165" spans="1:5" x14ac:dyDescent="0.2">
      <c r="A165" s="131" t="s">
        <v>28</v>
      </c>
      <c r="B165" s="123">
        <v>115386.93</v>
      </c>
      <c r="C165" s="140">
        <v>166000</v>
      </c>
      <c r="D165" s="140">
        <v>90900.299999999988</v>
      </c>
      <c r="E165" s="173">
        <f>$D165-$C165</f>
        <v>-75099.700000000012</v>
      </c>
    </row>
    <row r="166" spans="1:5" x14ac:dyDescent="0.2">
      <c r="A166" s="130" t="s">
        <v>8</v>
      </c>
      <c r="B166" s="122">
        <v>452</v>
      </c>
      <c r="C166" s="139">
        <v>640</v>
      </c>
      <c r="D166" s="139">
        <v>327</v>
      </c>
      <c r="E166" s="172">
        <f>D166-C166</f>
        <v>-313</v>
      </c>
    </row>
    <row r="167" spans="1:5" ht="13.5" thickBot="1" x14ac:dyDescent="0.25">
      <c r="A167" s="132" t="s">
        <v>29</v>
      </c>
      <c r="B167" s="124">
        <v>255.28081858407077</v>
      </c>
      <c r="C167" s="117">
        <v>259.375</v>
      </c>
      <c r="D167" s="117">
        <v>277.98256880733942</v>
      </c>
      <c r="E167" s="174">
        <f>D167-C167</f>
        <v>18.607568807339419</v>
      </c>
    </row>
    <row r="169" spans="1:5" ht="13.5" thickBot="1" x14ac:dyDescent="0.25"/>
    <row r="170" spans="1:5" ht="13.5" thickBot="1" x14ac:dyDescent="0.25">
      <c r="A170" s="141" t="s">
        <v>1</v>
      </c>
      <c r="B170" s="118" t="s">
        <v>388</v>
      </c>
    </row>
    <row r="171" spans="1:5" ht="13.5" thickBot="1" x14ac:dyDescent="0.25">
      <c r="A171" s="141" t="s">
        <v>0</v>
      </c>
      <c r="B171" s="118" t="s">
        <v>23</v>
      </c>
    </row>
    <row r="172" spans="1:5" ht="13.5" thickBot="1" x14ac:dyDescent="0.25"/>
    <row r="173" spans="1:5" ht="13.5" customHeight="1" thickBot="1" x14ac:dyDescent="0.25">
      <c r="A173" s="125" t="s">
        <v>31</v>
      </c>
      <c r="B173" s="125" t="s">
        <v>96</v>
      </c>
      <c r="C173" s="126"/>
      <c r="D173" s="127"/>
      <c r="E173" s="224" t="s">
        <v>435</v>
      </c>
    </row>
    <row r="174" spans="1:5" ht="13.5" thickBot="1" x14ac:dyDescent="0.25">
      <c r="A174" s="125" t="s">
        <v>95</v>
      </c>
      <c r="B174" s="126" t="s">
        <v>423</v>
      </c>
      <c r="C174" s="127" t="s">
        <v>422</v>
      </c>
      <c r="D174" s="127" t="s">
        <v>434</v>
      </c>
      <c r="E174" s="225"/>
    </row>
    <row r="175" spans="1:5" x14ac:dyDescent="0.2">
      <c r="A175" s="129" t="s">
        <v>6</v>
      </c>
      <c r="B175" s="119">
        <v>470364.14</v>
      </c>
      <c r="C175" s="120">
        <v>472000</v>
      </c>
      <c r="D175" s="120">
        <v>432828.52</v>
      </c>
      <c r="E175" s="172">
        <f>$D175-$C175</f>
        <v>-39171.479999999981</v>
      </c>
    </row>
    <row r="176" spans="1:5" x14ac:dyDescent="0.2">
      <c r="A176" s="130" t="s">
        <v>7</v>
      </c>
      <c r="B176" s="122">
        <v>-49865.16</v>
      </c>
      <c r="C176" s="139">
        <v>-70000</v>
      </c>
      <c r="D176" s="139">
        <v>-51708.630000000005</v>
      </c>
      <c r="E176" s="172">
        <f t="shared" ref="E176:E177" si="13">$D176-$C176</f>
        <v>18291.369999999995</v>
      </c>
    </row>
    <row r="177" spans="1:5" x14ac:dyDescent="0.2">
      <c r="A177" s="130" t="s">
        <v>27</v>
      </c>
      <c r="B177" s="122">
        <v>47508.82</v>
      </c>
      <c r="C177" s="139">
        <v>55000</v>
      </c>
      <c r="D177" s="139">
        <v>43576.800000000003</v>
      </c>
      <c r="E177" s="172">
        <f t="shared" si="13"/>
        <v>-11423.199999999997</v>
      </c>
    </row>
    <row r="178" spans="1:5" x14ac:dyDescent="0.2">
      <c r="A178" s="131" t="s">
        <v>28</v>
      </c>
      <c r="B178" s="123">
        <v>468007.8</v>
      </c>
      <c r="C178" s="140">
        <v>457000</v>
      </c>
      <c r="D178" s="140">
        <v>424696.69</v>
      </c>
      <c r="E178" s="173">
        <f>$D178-$C178</f>
        <v>-32303.309999999998</v>
      </c>
    </row>
    <row r="179" spans="1:5" ht="12.75" customHeight="1" x14ac:dyDescent="0.2">
      <c r="A179" s="130" t="s">
        <v>8</v>
      </c>
      <c r="B179" s="122">
        <v>1538</v>
      </c>
      <c r="C179" s="139">
        <v>1720</v>
      </c>
      <c r="D179" s="139">
        <v>1355</v>
      </c>
      <c r="E179" s="172">
        <f>D179-C179</f>
        <v>-365</v>
      </c>
    </row>
    <row r="180" spans="1:5" ht="13.5" thickBot="1" x14ac:dyDescent="0.25">
      <c r="A180" s="132" t="s">
        <v>29</v>
      </c>
      <c r="B180" s="124">
        <v>304.2963589076723</v>
      </c>
      <c r="C180" s="117">
        <v>265.69767441860466</v>
      </c>
      <c r="D180" s="117">
        <v>313.42929151291514</v>
      </c>
      <c r="E180" s="174">
        <f>D180-C180</f>
        <v>47.731617094310479</v>
      </c>
    </row>
    <row r="182" spans="1:5" ht="13.5" thickBot="1" x14ac:dyDescent="0.25"/>
    <row r="183" spans="1:5" ht="13.5" thickBot="1" x14ac:dyDescent="0.25">
      <c r="A183" s="141" t="s">
        <v>1</v>
      </c>
      <c r="B183" s="118" t="s">
        <v>388</v>
      </c>
    </row>
    <row r="184" spans="1:5" ht="13.5" thickBot="1" x14ac:dyDescent="0.25">
      <c r="A184" s="141" t="s">
        <v>0</v>
      </c>
      <c r="B184" s="118" t="s">
        <v>24</v>
      </c>
    </row>
    <row r="185" spans="1:5" ht="13.5" thickBot="1" x14ac:dyDescent="0.25"/>
    <row r="186" spans="1:5" ht="13.5" customHeight="1" thickBot="1" x14ac:dyDescent="0.25">
      <c r="A186" s="125" t="s">
        <v>31</v>
      </c>
      <c r="B186" s="125" t="s">
        <v>96</v>
      </c>
      <c r="C186" s="126"/>
      <c r="D186" s="127"/>
      <c r="E186" s="224" t="s">
        <v>435</v>
      </c>
    </row>
    <row r="187" spans="1:5" ht="13.5" thickBot="1" x14ac:dyDescent="0.25">
      <c r="A187" s="125" t="s">
        <v>95</v>
      </c>
      <c r="B187" s="126" t="s">
        <v>423</v>
      </c>
      <c r="C187" s="127" t="s">
        <v>422</v>
      </c>
      <c r="D187" s="127" t="s">
        <v>434</v>
      </c>
      <c r="E187" s="225"/>
    </row>
    <row r="188" spans="1:5" x14ac:dyDescent="0.2">
      <c r="A188" s="129" t="s">
        <v>6</v>
      </c>
      <c r="B188" s="119">
        <v>108739.8</v>
      </c>
      <c r="C188" s="120">
        <v>253000</v>
      </c>
      <c r="D188" s="120">
        <v>107615.32</v>
      </c>
      <c r="E188" s="172">
        <f>$D188-$C188</f>
        <v>-145384.68</v>
      </c>
    </row>
    <row r="189" spans="1:5" x14ac:dyDescent="0.2">
      <c r="A189" s="130" t="s">
        <v>7</v>
      </c>
      <c r="B189" s="122">
        <v>-14459.85</v>
      </c>
      <c r="C189" s="139">
        <v>-43000</v>
      </c>
      <c r="D189" s="139">
        <v>-13294.380000000001</v>
      </c>
      <c r="E189" s="172">
        <f t="shared" ref="E189:E190" si="14">$D189-$C189</f>
        <v>29705.62</v>
      </c>
    </row>
    <row r="190" spans="1:5" x14ac:dyDescent="0.2">
      <c r="A190" s="130" t="s">
        <v>27</v>
      </c>
      <c r="B190" s="122">
        <v>16587.93</v>
      </c>
      <c r="C190" s="139">
        <v>33000</v>
      </c>
      <c r="D190" s="139">
        <v>15629.76</v>
      </c>
      <c r="E190" s="172">
        <f t="shared" si="14"/>
        <v>-17370.239999999998</v>
      </c>
    </row>
    <row r="191" spans="1:5" x14ac:dyDescent="0.2">
      <c r="A191" s="131" t="s">
        <v>28</v>
      </c>
      <c r="B191" s="123">
        <v>110867.88</v>
      </c>
      <c r="C191" s="140">
        <v>243000</v>
      </c>
      <c r="D191" s="140">
        <v>109950.7</v>
      </c>
      <c r="E191" s="173">
        <f>$D191-$C191</f>
        <v>-133049.29999999999</v>
      </c>
    </row>
    <row r="192" spans="1:5" x14ac:dyDescent="0.2">
      <c r="A192" s="130" t="s">
        <v>8</v>
      </c>
      <c r="B192" s="122">
        <v>537</v>
      </c>
      <c r="C192" s="139">
        <v>1070</v>
      </c>
      <c r="D192" s="139">
        <v>486</v>
      </c>
      <c r="E192" s="172">
        <f>D192-C192</f>
        <v>-584</v>
      </c>
    </row>
    <row r="193" spans="1:5" ht="13.5" thickBot="1" x14ac:dyDescent="0.25">
      <c r="A193" s="132" t="s">
        <v>29</v>
      </c>
      <c r="B193" s="124">
        <v>206.45787709497208</v>
      </c>
      <c r="C193" s="117">
        <v>227.10280373831776</v>
      </c>
      <c r="D193" s="117">
        <v>226.23600823045268</v>
      </c>
      <c r="E193" s="174">
        <f>D193-C193</f>
        <v>-0.86679550786507775</v>
      </c>
    </row>
    <row r="195" spans="1:5" ht="13.5" thickBot="1" x14ac:dyDescent="0.25"/>
    <row r="196" spans="1:5" ht="13.5" thickBot="1" x14ac:dyDescent="0.25">
      <c r="A196" s="141" t="s">
        <v>1</v>
      </c>
      <c r="B196" s="118" t="s">
        <v>388</v>
      </c>
    </row>
    <row r="197" spans="1:5" ht="13.5" thickBot="1" x14ac:dyDescent="0.25">
      <c r="A197" s="141" t="s">
        <v>0</v>
      </c>
      <c r="B197" s="118" t="s">
        <v>442</v>
      </c>
    </row>
    <row r="198" spans="1:5" ht="13.5" thickBot="1" x14ac:dyDescent="0.25"/>
    <row r="199" spans="1:5" ht="13.5" customHeight="1" thickBot="1" x14ac:dyDescent="0.25">
      <c r="A199" s="125" t="s">
        <v>31</v>
      </c>
      <c r="B199" s="125" t="s">
        <v>96</v>
      </c>
      <c r="C199" s="126"/>
      <c r="D199" s="127"/>
      <c r="E199" s="224" t="s">
        <v>435</v>
      </c>
    </row>
    <row r="200" spans="1:5" ht="13.5" thickBot="1" x14ac:dyDescent="0.25">
      <c r="A200" s="125" t="s">
        <v>95</v>
      </c>
      <c r="B200" s="126" t="s">
        <v>423</v>
      </c>
      <c r="C200" s="127" t="s">
        <v>422</v>
      </c>
      <c r="D200" s="127" t="s">
        <v>434</v>
      </c>
      <c r="E200" s="225"/>
    </row>
    <row r="201" spans="1:5" x14ac:dyDescent="0.2">
      <c r="A201" s="129" t="s">
        <v>6</v>
      </c>
      <c r="B201" s="119">
        <v>223028.67</v>
      </c>
      <c r="C201" s="120">
        <v>253000</v>
      </c>
      <c r="D201" s="120">
        <v>192794.44</v>
      </c>
      <c r="E201" s="172">
        <f>$D201-$C201</f>
        <v>-60205.56</v>
      </c>
    </row>
    <row r="202" spans="1:5" x14ac:dyDescent="0.2">
      <c r="A202" s="130" t="s">
        <v>7</v>
      </c>
      <c r="B202" s="122">
        <v>-38545.620000000003</v>
      </c>
      <c r="C202" s="139">
        <v>-58000</v>
      </c>
      <c r="D202" s="139">
        <v>-40714.129999999997</v>
      </c>
      <c r="E202" s="172">
        <f t="shared" ref="E202:E203" si="15">$D202-$C202</f>
        <v>17285.870000000003</v>
      </c>
    </row>
    <row r="203" spans="1:5" x14ac:dyDescent="0.2">
      <c r="A203" s="130" t="s">
        <v>27</v>
      </c>
      <c r="B203" s="122">
        <v>38828.730000000003</v>
      </c>
      <c r="C203" s="139">
        <v>46000</v>
      </c>
      <c r="D203" s="139">
        <v>37176.959999999999</v>
      </c>
      <c r="E203" s="172">
        <f t="shared" si="15"/>
        <v>-8823.0400000000009</v>
      </c>
    </row>
    <row r="204" spans="1:5" x14ac:dyDescent="0.2">
      <c r="A204" s="131" t="s">
        <v>28</v>
      </c>
      <c r="B204" s="123">
        <v>223311.78000000003</v>
      </c>
      <c r="C204" s="140">
        <v>241000</v>
      </c>
      <c r="D204" s="140">
        <v>189257.27</v>
      </c>
      <c r="E204" s="173">
        <f>$D204-$C204</f>
        <v>-51742.73000000001</v>
      </c>
    </row>
    <row r="205" spans="1:5" x14ac:dyDescent="0.2">
      <c r="A205" s="130" t="s">
        <v>8</v>
      </c>
      <c r="B205" s="122">
        <v>1257</v>
      </c>
      <c r="C205" s="139">
        <v>1430</v>
      </c>
      <c r="D205" s="139">
        <v>1156</v>
      </c>
      <c r="E205" s="172">
        <f>D205-C205</f>
        <v>-274</v>
      </c>
    </row>
    <row r="206" spans="1:5" ht="13.5" thickBot="1" x14ac:dyDescent="0.25">
      <c r="A206" s="132" t="s">
        <v>29</v>
      </c>
      <c r="B206" s="124">
        <v>177.65455847255373</v>
      </c>
      <c r="C206" s="117">
        <v>168.53146853146853</v>
      </c>
      <c r="D206" s="117">
        <v>163.71736159169549</v>
      </c>
      <c r="E206" s="174">
        <f>D206-C206</f>
        <v>-4.8141069397730405</v>
      </c>
    </row>
  </sheetData>
  <mergeCells count="16">
    <mergeCell ref="E4:E5"/>
    <mergeCell ref="E17:E18"/>
    <mergeCell ref="E30:E31"/>
    <mergeCell ref="E43:E44"/>
    <mergeCell ref="E56:E57"/>
    <mergeCell ref="E199:E200"/>
    <mergeCell ref="E69:E70"/>
    <mergeCell ref="E82:E83"/>
    <mergeCell ref="E95:E96"/>
    <mergeCell ref="E108:E109"/>
    <mergeCell ref="E121:E122"/>
    <mergeCell ref="E134:E135"/>
    <mergeCell ref="E147:E148"/>
    <mergeCell ref="E160:E161"/>
    <mergeCell ref="E173:E174"/>
    <mergeCell ref="E186:E18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19</vt:i4>
      </vt:variant>
    </vt:vector>
  </HeadingPairs>
  <TitlesOfParts>
    <vt:vector size="19" baseType="lpstr">
      <vt:lpstr>Pivot FR E2</vt:lpstr>
      <vt:lpstr>Pivot, indeks</vt:lpstr>
      <vt:lpstr>Pivot TB B2022</vt:lpstr>
      <vt:lpstr>Flexbus (2)</vt:lpstr>
      <vt:lpstr>Plustur (2)</vt:lpstr>
      <vt:lpstr>Flextur (2)</vt:lpstr>
      <vt:lpstr>Flextur</vt:lpstr>
      <vt:lpstr>Plustur</vt:lpstr>
      <vt:lpstr>Flexbus</vt:lpstr>
      <vt:lpstr>Handicap</vt:lpstr>
      <vt:lpstr>Kommunal+Patientbefordring</vt:lpstr>
      <vt:lpstr>BF2023</vt:lpstr>
      <vt:lpstr>Flextur FR1_2022</vt:lpstr>
      <vt:lpstr>R2021 Flextur_låst</vt:lpstr>
      <vt:lpstr>R2021 Antal ture fra PBI</vt:lpstr>
      <vt:lpstr>Data FRQ3 2021</vt:lpstr>
      <vt:lpstr>Data FRQ2 2021</vt:lpstr>
      <vt:lpstr>Data B2022</vt:lpstr>
      <vt:lpstr>Input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Munk Tersbøl</dc:creator>
  <cp:lastModifiedBy>Isabella Vestergaard Troelsen</cp:lastModifiedBy>
  <dcterms:created xsi:type="dcterms:W3CDTF">2020-04-04T11:32:03Z</dcterms:created>
  <dcterms:modified xsi:type="dcterms:W3CDTF">2025-05-22T07:39:24Z</dcterms:modified>
</cp:coreProperties>
</file>