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400" windowHeight="9345" activeTab="6"/>
  </bookViews>
  <sheets>
    <sheet name="Årlige køreplantimer" sheetId="2" r:id="rId1"/>
    <sheet name="Rute 1,2,3" sheetId="3" r:id="rId2"/>
    <sheet name="Rute 4,5,6" sheetId="4" r:id="rId3"/>
    <sheet name="Rute 7-10" sheetId="6" r:id="rId4"/>
    <sheet name="Rute 11-14" sheetId="7" r:id="rId5"/>
    <sheet name="Ungdomsskolekørsel" sheetId="5" r:id="rId6"/>
    <sheet name="Månedsafregning" sheetId="1" r:id="rId7"/>
  </sheets>
  <definedNames>
    <definedName name="_xlnm.Print_Area" localSheetId="1">'Rute 1,2,3'!$A:$S</definedName>
    <definedName name="_xlnm.Print_Area" localSheetId="2">'Rute 4,5,6'!$A:$S</definedName>
  </definedNames>
  <calcPr calcId="145621"/>
</workbook>
</file>

<file path=xl/calcChain.xml><?xml version="1.0" encoding="utf-8"?>
<calcChain xmlns="http://schemas.openxmlformats.org/spreadsheetml/2006/main">
  <c r="K38" i="2" l="1"/>
  <c r="H38" i="2"/>
  <c r="E38" i="2"/>
  <c r="B38" i="2"/>
  <c r="D20" i="1" l="1"/>
  <c r="D19" i="1"/>
  <c r="D18" i="1"/>
  <c r="D17" i="1"/>
  <c r="K44" i="2"/>
  <c r="K43" i="2"/>
  <c r="K42" i="2"/>
  <c r="K41" i="2"/>
  <c r="K40" i="2"/>
  <c r="M40" i="2" s="1"/>
  <c r="H44" i="2"/>
  <c r="H43" i="2"/>
  <c r="H42" i="2"/>
  <c r="H41" i="2"/>
  <c r="H40" i="2"/>
  <c r="J40" i="2" s="1"/>
  <c r="E44" i="2"/>
  <c r="G44" i="2" s="1"/>
  <c r="E43" i="2"/>
  <c r="G43" i="2" s="1"/>
  <c r="E42" i="2"/>
  <c r="E41" i="2"/>
  <c r="E40" i="2"/>
  <c r="B44" i="2"/>
  <c r="D44" i="2" s="1"/>
  <c r="B43" i="2"/>
  <c r="D43" i="2" s="1"/>
  <c r="B42" i="2"/>
  <c r="D42" i="2" s="1"/>
  <c r="B41" i="2"/>
  <c r="B40" i="2"/>
  <c r="E80" i="7"/>
  <c r="A80" i="7"/>
  <c r="N66" i="7"/>
  <c r="N64" i="7"/>
  <c r="N62" i="7"/>
  <c r="N60" i="7"/>
  <c r="N58" i="7"/>
  <c r="N53" i="7"/>
  <c r="N51" i="7"/>
  <c r="N49" i="7"/>
  <c r="N47" i="7"/>
  <c r="N45" i="7"/>
  <c r="N40" i="7"/>
  <c r="N38" i="7"/>
  <c r="N36" i="7"/>
  <c r="N34" i="7"/>
  <c r="N32" i="7"/>
  <c r="N27" i="7"/>
  <c r="N25" i="7"/>
  <c r="N23" i="7"/>
  <c r="N21" i="7"/>
  <c r="N19" i="7"/>
  <c r="D11" i="7"/>
  <c r="D10" i="7"/>
  <c r="D9" i="7"/>
  <c r="O8" i="7"/>
  <c r="D8" i="7"/>
  <c r="O7" i="7"/>
  <c r="D7" i="7"/>
  <c r="O6" i="7"/>
  <c r="D6" i="7"/>
  <c r="O5" i="7"/>
  <c r="D5" i="7"/>
  <c r="M45" i="2"/>
  <c r="J45" i="2"/>
  <c r="G45" i="2"/>
  <c r="D45" i="2"/>
  <c r="M44" i="2"/>
  <c r="J44" i="2"/>
  <c r="M43" i="2"/>
  <c r="J43" i="2"/>
  <c r="M42" i="2"/>
  <c r="J42" i="2"/>
  <c r="G42" i="2"/>
  <c r="M41" i="2"/>
  <c r="J41" i="2"/>
  <c r="G41" i="2"/>
  <c r="D41" i="2"/>
  <c r="G40" i="2"/>
  <c r="D40" i="2"/>
  <c r="J46" i="2" l="1"/>
  <c r="D46" i="2"/>
  <c r="M46" i="2"/>
  <c r="G46" i="2"/>
  <c r="C86" i="1"/>
  <c r="J64" i="1"/>
  <c r="J54" i="1"/>
  <c r="J53" i="1"/>
  <c r="J46" i="1"/>
  <c r="I54" i="1"/>
  <c r="I53" i="1"/>
  <c r="I46" i="1"/>
  <c r="J28" i="1"/>
  <c r="J25" i="1"/>
  <c r="H46" i="1"/>
  <c r="H54" i="1"/>
  <c r="H53" i="1"/>
  <c r="H41" i="1"/>
  <c r="J41" i="1" s="1"/>
  <c r="H56" i="1" l="1"/>
  <c r="H55" i="1"/>
  <c r="H52" i="1"/>
  <c r="H47" i="1"/>
  <c r="H45" i="1"/>
  <c r="H42" i="1"/>
  <c r="H40" i="1"/>
  <c r="H39" i="1"/>
  <c r="H38" i="1"/>
  <c r="H37" i="1"/>
  <c r="H36" i="1"/>
  <c r="H35" i="1"/>
  <c r="H60" i="1" l="1"/>
  <c r="H59" i="1" l="1"/>
  <c r="B8" i="1"/>
  <c r="F29" i="1" l="1"/>
  <c r="O7" i="3" l="1"/>
  <c r="O5" i="4"/>
  <c r="O5" i="3"/>
  <c r="O8" i="6"/>
  <c r="O7" i="6"/>
  <c r="O6" i="6"/>
  <c r="O5" i="6"/>
  <c r="O8" i="5"/>
  <c r="O7" i="5"/>
  <c r="O6" i="5"/>
  <c r="O5" i="5"/>
  <c r="O8" i="4"/>
  <c r="O7" i="4"/>
  <c r="O6" i="4"/>
  <c r="O8" i="3"/>
  <c r="O6" i="3"/>
  <c r="N27" i="2" l="1"/>
  <c r="K27" i="2"/>
  <c r="H27" i="2"/>
  <c r="E27" i="2"/>
  <c r="B27" i="2"/>
  <c r="N16" i="2" l="1"/>
  <c r="N66" i="6"/>
  <c r="N33" i="2" s="1"/>
  <c r="P33" i="2" s="1"/>
  <c r="N64" i="6"/>
  <c r="N32" i="2" s="1"/>
  <c r="P32" i="2" s="1"/>
  <c r="N62" i="6"/>
  <c r="N31" i="2" s="1"/>
  <c r="P31" i="2" s="1"/>
  <c r="N60" i="6"/>
  <c r="N30" i="2" s="1"/>
  <c r="P30" i="2" s="1"/>
  <c r="N58" i="6"/>
  <c r="N29" i="2" s="1"/>
  <c r="P29" i="2" s="1"/>
  <c r="N53" i="6"/>
  <c r="K33" i="2" s="1"/>
  <c r="N51" i="6"/>
  <c r="K32" i="2" s="1"/>
  <c r="N49" i="6"/>
  <c r="K31" i="2" s="1"/>
  <c r="N47" i="6"/>
  <c r="K30" i="2" s="1"/>
  <c r="N45" i="6"/>
  <c r="K29" i="2" s="1"/>
  <c r="P34" i="2"/>
  <c r="P23" i="2"/>
  <c r="P35" i="2" l="1"/>
  <c r="K16" i="2" l="1"/>
  <c r="H16" i="2"/>
  <c r="M33" i="2"/>
  <c r="M29" i="2"/>
  <c r="E80" i="6"/>
  <c r="A80" i="6"/>
  <c r="N40" i="6"/>
  <c r="H33" i="2" s="1"/>
  <c r="N38" i="6"/>
  <c r="N36" i="6"/>
  <c r="N34" i="6"/>
  <c r="N32" i="6"/>
  <c r="H29" i="2" s="1"/>
  <c r="N27" i="6"/>
  <c r="E33" i="2" s="1"/>
  <c r="N25" i="6"/>
  <c r="E32" i="2" s="1"/>
  <c r="N23" i="6"/>
  <c r="E31" i="2" s="1"/>
  <c r="N21" i="6"/>
  <c r="E30" i="2" s="1"/>
  <c r="N19" i="6"/>
  <c r="E29" i="2" s="1"/>
  <c r="D11" i="6"/>
  <c r="D10" i="6"/>
  <c r="D9" i="6"/>
  <c r="D8" i="6"/>
  <c r="D7" i="6"/>
  <c r="D6" i="6"/>
  <c r="D5" i="6"/>
  <c r="M34" i="2"/>
  <c r="M23" i="2"/>
  <c r="M30" i="2" l="1"/>
  <c r="H30" i="2"/>
  <c r="M31" i="2"/>
  <c r="H31" i="2"/>
  <c r="M32" i="2"/>
  <c r="H32" i="2"/>
  <c r="G6" i="1"/>
  <c r="M35" i="2" l="1"/>
  <c r="D10" i="3"/>
  <c r="A86" i="1" l="1"/>
  <c r="E67" i="5"/>
  <c r="A67" i="5"/>
  <c r="E67" i="4"/>
  <c r="A67" i="4"/>
  <c r="E67" i="3"/>
  <c r="A67" i="3"/>
  <c r="J8" i="1" l="1"/>
  <c r="J7" i="1"/>
  <c r="B7" i="1"/>
  <c r="B6" i="1"/>
  <c r="D11" i="5"/>
  <c r="D10" i="5"/>
  <c r="D9" i="5"/>
  <c r="D8" i="5"/>
  <c r="D7" i="5"/>
  <c r="D6" i="5"/>
  <c r="D5" i="5"/>
  <c r="D11" i="4"/>
  <c r="D10" i="4"/>
  <c r="D9" i="4"/>
  <c r="D8" i="4"/>
  <c r="D7" i="4"/>
  <c r="D6" i="4"/>
  <c r="D5" i="4"/>
  <c r="D11" i="3"/>
  <c r="D9" i="3"/>
  <c r="D8" i="3"/>
  <c r="D7" i="3"/>
  <c r="D6" i="3"/>
  <c r="D5" i="3"/>
  <c r="G7" i="1"/>
  <c r="D28" i="1"/>
  <c r="D62" i="2"/>
  <c r="N19" i="5"/>
  <c r="B57" i="2" s="1"/>
  <c r="D57" i="2" s="1"/>
  <c r="N21" i="5"/>
  <c r="B58" i="2" s="1"/>
  <c r="N23" i="5"/>
  <c r="B59" i="2" s="1"/>
  <c r="N25" i="5"/>
  <c r="B60" i="2" s="1"/>
  <c r="D60" i="2" s="1"/>
  <c r="N27" i="5"/>
  <c r="B61" i="2" s="1"/>
  <c r="D61" i="2" s="1"/>
  <c r="N32" i="5"/>
  <c r="N34" i="5"/>
  <c r="N36" i="5"/>
  <c r="N38" i="5"/>
  <c r="N40" i="5"/>
  <c r="G62" i="2"/>
  <c r="N45" i="5"/>
  <c r="N47" i="5"/>
  <c r="H58" i="2" s="1"/>
  <c r="J58" i="2" s="1"/>
  <c r="N49" i="5"/>
  <c r="N51" i="5"/>
  <c r="H60" i="2" s="1"/>
  <c r="J60" i="2" s="1"/>
  <c r="N53" i="5"/>
  <c r="J62" i="2"/>
  <c r="N19" i="3"/>
  <c r="B18" i="2" s="1"/>
  <c r="D16" i="1" s="1"/>
  <c r="N21" i="3"/>
  <c r="B19" i="2" s="1"/>
  <c r="N23" i="3"/>
  <c r="B20" i="2" s="1"/>
  <c r="N25" i="3"/>
  <c r="B21" i="2" s="1"/>
  <c r="N27" i="3"/>
  <c r="B22" i="2" s="1"/>
  <c r="D23" i="2"/>
  <c r="N32" i="3"/>
  <c r="N34" i="3"/>
  <c r="N36" i="3"/>
  <c r="N38" i="3"/>
  <c r="N40" i="3"/>
  <c r="G23" i="2"/>
  <c r="N45" i="3"/>
  <c r="N47" i="3"/>
  <c r="N49" i="3"/>
  <c r="N51" i="3"/>
  <c r="N53" i="3"/>
  <c r="J23" i="2"/>
  <c r="N19" i="4"/>
  <c r="N21" i="4"/>
  <c r="N23" i="4"/>
  <c r="N25" i="4"/>
  <c r="N27" i="4"/>
  <c r="D34" i="2"/>
  <c r="N32" i="4"/>
  <c r="N18" i="2" s="1"/>
  <c r="P18" i="2" s="1"/>
  <c r="N34" i="4"/>
  <c r="N19" i="2" s="1"/>
  <c r="P19" i="2" s="1"/>
  <c r="N36" i="4"/>
  <c r="N20" i="2" s="1"/>
  <c r="P20" i="2" s="1"/>
  <c r="N38" i="4"/>
  <c r="N21" i="2" s="1"/>
  <c r="P21" i="2" s="1"/>
  <c r="N40" i="4"/>
  <c r="N22" i="2" s="1"/>
  <c r="P22" i="2" s="1"/>
  <c r="G34" i="2"/>
  <c r="N45" i="4"/>
  <c r="B29" i="2" s="1"/>
  <c r="J29" i="2"/>
  <c r="N47" i="4"/>
  <c r="B30" i="2" s="1"/>
  <c r="N49" i="4"/>
  <c r="B31" i="2" s="1"/>
  <c r="J31" i="2"/>
  <c r="N51" i="4"/>
  <c r="B32" i="2" s="1"/>
  <c r="N53" i="4"/>
  <c r="B33" i="2" s="1"/>
  <c r="J33" i="2"/>
  <c r="J34" i="2"/>
  <c r="B16" i="2"/>
  <c r="E16" i="2"/>
  <c r="B55" i="2"/>
  <c r="E55" i="2"/>
  <c r="H55" i="2"/>
  <c r="A21" i="1"/>
  <c r="G21" i="1"/>
  <c r="E28" i="1"/>
  <c r="F28" i="1"/>
  <c r="F30" i="1" s="1"/>
  <c r="J59" i="1"/>
  <c r="J65" i="1"/>
  <c r="I35" i="1" l="1"/>
  <c r="J35" i="1" s="1"/>
  <c r="I41" i="1"/>
  <c r="E22" i="2"/>
  <c r="G22" i="2" s="1"/>
  <c r="E21" i="2"/>
  <c r="G21" i="2" s="1"/>
  <c r="E20" i="2"/>
  <c r="G20" i="2" s="1"/>
  <c r="E19" i="2"/>
  <c r="G19" i="2" s="1"/>
  <c r="E18" i="2"/>
  <c r="G18" i="2" s="1"/>
  <c r="H61" i="2"/>
  <c r="J61" i="2" s="1"/>
  <c r="E61" i="2"/>
  <c r="G61" i="2" s="1"/>
  <c r="H57" i="2"/>
  <c r="J57" i="2" s="1"/>
  <c r="P24" i="2"/>
  <c r="H59" i="2"/>
  <c r="J59" i="2" s="1"/>
  <c r="E58" i="2"/>
  <c r="G58" i="2" s="1"/>
  <c r="D21" i="2"/>
  <c r="D20" i="2"/>
  <c r="E60" i="2"/>
  <c r="G60" i="2" s="1"/>
  <c r="E59" i="2"/>
  <c r="G59" i="2" s="1"/>
  <c r="E57" i="2"/>
  <c r="G57" i="2" s="1"/>
  <c r="J32" i="2"/>
  <c r="G32" i="2"/>
  <c r="J30" i="2"/>
  <c r="G30" i="2"/>
  <c r="G33" i="2"/>
  <c r="D33" i="2"/>
  <c r="D32" i="2"/>
  <c r="G31" i="2"/>
  <c r="D31" i="2"/>
  <c r="D30" i="2"/>
  <c r="G29" i="2"/>
  <c r="D29" i="2"/>
  <c r="K22" i="2"/>
  <c r="M22" i="2" s="1"/>
  <c r="K21" i="2"/>
  <c r="M21" i="2" s="1"/>
  <c r="K20" i="2"/>
  <c r="M20" i="2" s="1"/>
  <c r="K19" i="2"/>
  <c r="M19" i="2" s="1"/>
  <c r="K18" i="2"/>
  <c r="M18" i="2" s="1"/>
  <c r="H22" i="2"/>
  <c r="J22" i="2" s="1"/>
  <c r="H21" i="2"/>
  <c r="J21" i="2" s="1"/>
  <c r="H20" i="2"/>
  <c r="J20" i="2" s="1"/>
  <c r="H19" i="2"/>
  <c r="J19" i="2" s="1"/>
  <c r="H18" i="2"/>
  <c r="J18" i="2" s="1"/>
  <c r="D59" i="2"/>
  <c r="I56" i="1"/>
  <c r="J56" i="1" s="1"/>
  <c r="I52" i="1"/>
  <c r="J52" i="1" s="1"/>
  <c r="I55" i="1"/>
  <c r="J55" i="1" s="1"/>
  <c r="I42" i="1"/>
  <c r="J42" i="1" s="1"/>
  <c r="I40" i="1"/>
  <c r="J40" i="1" s="1"/>
  <c r="I39" i="1"/>
  <c r="J39" i="1" s="1"/>
  <c r="I38" i="1"/>
  <c r="J38" i="1" s="1"/>
  <c r="I37" i="1"/>
  <c r="J37" i="1" s="1"/>
  <c r="I36" i="1"/>
  <c r="J36" i="1" s="1"/>
  <c r="D19" i="2"/>
  <c r="D22" i="2"/>
  <c r="D18" i="2"/>
  <c r="D58" i="2"/>
  <c r="I59" i="1"/>
  <c r="I45" i="1"/>
  <c r="J45" i="1" s="1"/>
  <c r="I47" i="1"/>
  <c r="J47" i="1" s="1"/>
  <c r="I60" i="1"/>
  <c r="J60" i="1" s="1"/>
  <c r="G24" i="2" l="1"/>
  <c r="I16" i="1"/>
  <c r="J16" i="1" s="1"/>
  <c r="I17" i="1"/>
  <c r="J17" i="1" s="1"/>
  <c r="I20" i="1"/>
  <c r="J20" i="1" s="1"/>
  <c r="J63" i="2"/>
  <c r="E20" i="1"/>
  <c r="E19" i="1"/>
  <c r="E17" i="1"/>
  <c r="E18" i="1"/>
  <c r="E16" i="1"/>
  <c r="I19" i="1"/>
  <c r="J19" i="1" s="1"/>
  <c r="I18" i="1"/>
  <c r="J18" i="1" s="1"/>
  <c r="G63" i="2"/>
  <c r="J35" i="2"/>
  <c r="G35" i="2"/>
  <c r="D35" i="2"/>
  <c r="M24" i="2"/>
  <c r="J24" i="2"/>
  <c r="D63" i="2"/>
  <c r="D24" i="2"/>
  <c r="J71" i="2" s="1"/>
  <c r="J72" i="2" l="1"/>
  <c r="E21" i="1"/>
  <c r="D29" i="1" s="1"/>
  <c r="D30" i="1" s="1"/>
  <c r="J74" i="2"/>
  <c r="J21" i="1"/>
  <c r="E29" i="1" s="1"/>
  <c r="E30" i="1" s="1"/>
  <c r="J27" i="1" l="1"/>
  <c r="J29" i="1" s="1"/>
  <c r="J24" i="1"/>
  <c r="J26" i="1" s="1"/>
  <c r="G30" i="1"/>
  <c r="J63" i="1" s="1"/>
  <c r="J69" i="1" s="1"/>
  <c r="J73" i="1" s="1"/>
  <c r="J30" i="1" l="1"/>
</calcChain>
</file>

<file path=xl/sharedStrings.xml><?xml version="1.0" encoding="utf-8"?>
<sst xmlns="http://schemas.openxmlformats.org/spreadsheetml/2006/main" count="838" uniqueCount="158">
  <si>
    <t>i måneden</t>
  </si>
  <si>
    <t>Mandage</t>
  </si>
  <si>
    <t>Tirsdage</t>
  </si>
  <si>
    <t xml:space="preserve">Onsdage </t>
  </si>
  <si>
    <t>Torsdage</t>
  </si>
  <si>
    <t>Fredage</t>
  </si>
  <si>
    <t xml:space="preserve">Antal </t>
  </si>
  <si>
    <t>minutter</t>
  </si>
  <si>
    <t>Minutter</t>
  </si>
  <si>
    <t>i alt</t>
  </si>
  <si>
    <t>Satser:</t>
  </si>
  <si>
    <t>Indeks</t>
  </si>
  <si>
    <t>kr. pr time</t>
  </si>
  <si>
    <t>Ugedag</t>
  </si>
  <si>
    <t xml:space="preserve">Antal   </t>
  </si>
  <si>
    <t>I tilbud</t>
  </si>
  <si>
    <t>fra kl.</t>
  </si>
  <si>
    <t>til kl</t>
  </si>
  <si>
    <t>kr. pr. time</t>
  </si>
  <si>
    <t>Betaling</t>
  </si>
  <si>
    <t>Dato</t>
  </si>
  <si>
    <t>Rute nr.</t>
  </si>
  <si>
    <t xml:space="preserve">    Aftalt med  -  Årsag</t>
  </si>
  <si>
    <t xml:space="preserve">Samlet betaling for kørslen </t>
  </si>
  <si>
    <t>Regning for måneden</t>
  </si>
  <si>
    <t>Busselskab</t>
  </si>
  <si>
    <t>Telefonnr.</t>
  </si>
  <si>
    <t>CVR nr.</t>
  </si>
  <si>
    <t>Midttrafik</t>
  </si>
  <si>
    <t>Udbud nr.</t>
  </si>
  <si>
    <t>Pakke nr</t>
  </si>
  <si>
    <t xml:space="preserve">                          Måned</t>
  </si>
  <si>
    <t>(1 decimal)</t>
  </si>
  <si>
    <t>Nugældende</t>
  </si>
  <si>
    <t>Minutter / antal busser</t>
  </si>
  <si>
    <t xml:space="preserve">Ungdomsskolekørsel </t>
  </si>
  <si>
    <t>kørselsdage</t>
  </si>
  <si>
    <t>Ungdomssk.</t>
  </si>
  <si>
    <t>Dagkørsel - normalkørsel</t>
  </si>
  <si>
    <t>Dagkørsel ekstra - ej udført</t>
  </si>
  <si>
    <t>Dagkørsel i alt</t>
  </si>
  <si>
    <t>I alt minutter i måneden</t>
  </si>
  <si>
    <t>Statistik - timer</t>
  </si>
  <si>
    <t>Ungdomssk - normalkørsel</t>
  </si>
  <si>
    <t>Ungdomssk. ekstra - ej udført</t>
  </si>
  <si>
    <t>Ungdomsskolekørsel i alt</t>
  </si>
  <si>
    <t>Udførte timer i alt</t>
  </si>
  <si>
    <t>kr/måned</t>
  </si>
  <si>
    <t>Dag-</t>
  </si>
  <si>
    <t>kørsel</t>
  </si>
  <si>
    <t>Kontrakt</t>
  </si>
  <si>
    <t>busser</t>
  </si>
  <si>
    <t>kr.</t>
  </si>
  <si>
    <t>I alt</t>
  </si>
  <si>
    <t>Normalkørslen</t>
  </si>
  <si>
    <t xml:space="preserve">                År</t>
  </si>
  <si>
    <t>Køreplanlagte, men Ikke-udførte ture  i forbindelse med dagkørslen</t>
  </si>
  <si>
    <t>Køreplanlagte, men Ikke-udførte ture  i forbindelse med ungdomsskolekørslen</t>
  </si>
  <si>
    <t>Normalkørslen i alt</t>
  </si>
  <si>
    <t>Antal ture</t>
  </si>
  <si>
    <t>Pris pr tur</t>
  </si>
  <si>
    <t xml:space="preserve">  Månedsafregning</t>
  </si>
  <si>
    <t>Skemaet kan rekvireres hos Midttrafik i Excelformat.</t>
  </si>
  <si>
    <t>Tillæg for ekstrakørsel og fradrag for ikke-udførte ture</t>
  </si>
  <si>
    <t>pr. dag</t>
  </si>
  <si>
    <t>timer</t>
  </si>
  <si>
    <t>Udarbejdet af</t>
  </si>
  <si>
    <t>Udarbejdet den</t>
  </si>
  <si>
    <t>Pakke nr.</t>
  </si>
  <si>
    <t>Mailadresse</t>
  </si>
  <si>
    <t>Kommune</t>
  </si>
  <si>
    <t>Telefon nr.</t>
  </si>
  <si>
    <t>Opgørelsen gælder fra og med:</t>
  </si>
  <si>
    <t xml:space="preserve">   dato</t>
  </si>
  <si>
    <t>måned</t>
  </si>
  <si>
    <t>år</t>
  </si>
  <si>
    <t>Mandag</t>
  </si>
  <si>
    <t>Tirsdag</t>
  </si>
  <si>
    <t xml:space="preserve">Onsdag </t>
  </si>
  <si>
    <t>Torsdag</t>
  </si>
  <si>
    <t>Fredag</t>
  </si>
  <si>
    <t>-</t>
  </si>
  <si>
    <t>Evt. korrektion</t>
  </si>
  <si>
    <t>3. Total antal timer i pakken pr. år</t>
  </si>
  <si>
    <t>Skolekørsel</t>
  </si>
  <si>
    <t>Vejledning</t>
  </si>
  <si>
    <t>Antal køreplanminutter pr. ugedag på ruten</t>
  </si>
  <si>
    <t>Rute</t>
  </si>
  <si>
    <t>Bemærkninger:</t>
  </si>
  <si>
    <t>Tur nr.</t>
  </si>
  <si>
    <t>Onsdag</t>
  </si>
  <si>
    <t>Turnummeret er det nummer den pågældende tur har i køreplanen.</t>
  </si>
  <si>
    <t>Ungdomsskolekørsel</t>
  </si>
  <si>
    <t>Tal i de grønne felter overføres automatisk til månedsafregningen</t>
  </si>
  <si>
    <t>De gule felter udfyldes af busselskabet</t>
  </si>
  <si>
    <t>Godkendt af:</t>
  </si>
  <si>
    <t>dato</t>
  </si>
  <si>
    <t>Busselskab:</t>
  </si>
  <si>
    <t>Bestiller:</t>
  </si>
  <si>
    <t>Dage/år</t>
  </si>
  <si>
    <t>Timer/år</t>
  </si>
  <si>
    <t>Min/dag</t>
  </si>
  <si>
    <r>
      <t>1. Skolekørsel</t>
    </r>
    <r>
      <rPr>
        <b/>
        <sz val="11"/>
        <rFont val="Verdana"/>
        <family val="2"/>
      </rPr>
      <t xml:space="preserve"> </t>
    </r>
    <r>
      <rPr>
        <sz val="9"/>
        <rFont val="Verdana"/>
        <family val="2"/>
      </rPr>
      <t>(dagkørsel)</t>
    </r>
  </si>
  <si>
    <r>
      <t>Bemærkninger</t>
    </r>
    <r>
      <rPr>
        <sz val="8"/>
        <rFont val="Verdana"/>
        <family val="2"/>
      </rPr>
      <t>: Her anføres evt. bemærkninger til opgørelsen af dagkørslen</t>
    </r>
  </si>
  <si>
    <r>
      <t xml:space="preserve">2. Ungdomsskolekørsel </t>
    </r>
    <r>
      <rPr>
        <b/>
        <sz val="11"/>
        <rFont val="Verdana"/>
        <family val="2"/>
      </rPr>
      <t xml:space="preserve"> </t>
    </r>
    <r>
      <rPr>
        <sz val="9"/>
        <rFont val="Verdana"/>
        <family val="2"/>
      </rPr>
      <t>(aftenkørsel)</t>
    </r>
  </si>
  <si>
    <r>
      <t>Bemærkninger</t>
    </r>
    <r>
      <rPr>
        <sz val="8"/>
        <rFont val="Verdana"/>
        <family val="2"/>
      </rPr>
      <t>: Her anføres evt. bemærkninger til opgørelsen af ungdomsskolekørslen</t>
    </r>
  </si>
  <si>
    <r>
      <t xml:space="preserve">Billetindtægt </t>
    </r>
    <r>
      <rPr>
        <sz val="7"/>
        <rFont val="Verdana"/>
        <family val="2"/>
      </rPr>
      <t xml:space="preserve"> (bilag vedlægges)</t>
    </r>
  </si>
  <si>
    <t>For</t>
  </si>
  <si>
    <t xml:space="preserve">Opgørelse af køreplantimer pr. år </t>
  </si>
  <si>
    <t xml:space="preserve">Midttrafik                      </t>
  </si>
  <si>
    <t>Opgørelse af køreplantimer pr. dag</t>
  </si>
  <si>
    <t xml:space="preserve">Midttrafik     </t>
  </si>
  <si>
    <t>Vognløb vedlægges hvis nødvendigt for at genenmskue hvordan der køres.</t>
  </si>
  <si>
    <t>Tallene i de grønne felter overføres automatisk til årlige køreplantimer</t>
  </si>
  <si>
    <t>Underskrift</t>
  </si>
  <si>
    <t>Navn</t>
  </si>
  <si>
    <t>B-kontrakt</t>
  </si>
  <si>
    <t>CVR-nummer</t>
  </si>
  <si>
    <t>De gule felter udfyldes af bestilleren</t>
  </si>
  <si>
    <r>
      <t xml:space="preserve">Bestiller udfylder i samarbejde med busselskabet de gule felter i det røde og de gule faneblade. </t>
    </r>
    <r>
      <rPr>
        <b/>
        <sz val="8"/>
        <rFont val="Verdana"/>
        <family val="2"/>
      </rPr>
      <t>Bestiller skal godkende opgørelsen af de årlige køreplantimer.</t>
    </r>
  </si>
  <si>
    <t>På baggrund af den godkendte opgørelse, sender busselskabet månedsafregninger til Midttrafik.</t>
  </si>
  <si>
    <t>Bestiller udfylder i samarbejde med busselskabet de gule felter.</t>
  </si>
  <si>
    <t>Bilag 8.2</t>
  </si>
  <si>
    <t>Bilag 8.1</t>
  </si>
  <si>
    <t>Bilag 8</t>
  </si>
  <si>
    <t>Bilag 9</t>
  </si>
  <si>
    <t>De grønne felter overføres automatisk til øvrige ark</t>
  </si>
  <si>
    <t>Ved køreplanændring indsender bestiller ajourførte skemaer til afregningsmedarbejderen hos Midttrafik.</t>
  </si>
  <si>
    <t>Når opgørelsen er godkendt af begge parter, sender bestiller en kopi af filen til afregningsmedarbejderen hos Midttrafik.</t>
  </si>
  <si>
    <t>Opgørelse og E-faktura fremsendes til Midttrafik senest den 10. i bankdag i efterfølgende måned.  Bilag 8 vedlægges, hvis køreplanen er ændret.</t>
  </si>
  <si>
    <t>Skema senest opdateret</t>
  </si>
  <si>
    <t>Svømmekørsel, indberettes som ekstrakørsel</t>
  </si>
  <si>
    <t>A</t>
  </si>
  <si>
    <t>B</t>
  </si>
  <si>
    <t>C</t>
  </si>
  <si>
    <t>udfyldt af</t>
  </si>
  <si>
    <t>Ekstra kørsel i forbindelse med ungdomsskolekørslen - bilag 9.1 skal udfyldes  (tomkørsel medregnes ikke. Se §16 stk. 2)</t>
  </si>
  <si>
    <t>Ruter</t>
  </si>
  <si>
    <t>Strækning</t>
  </si>
  <si>
    <t>(tomkørsel medregnes ikke. Se §16 stk. 1)</t>
  </si>
  <si>
    <t>4. Kontraktbusser i pakken</t>
  </si>
  <si>
    <t>Antal busser i kontrakt</t>
  </si>
  <si>
    <t>5. Godkendelse</t>
  </si>
  <si>
    <t>Dato el. ugedag</t>
  </si>
  <si>
    <t>Antal gange</t>
  </si>
  <si>
    <t>Cross Border kompensation for ændrede momsregler</t>
  </si>
  <si>
    <t xml:space="preserve"> </t>
  </si>
  <si>
    <t>Bemærkninger til opgørelsen:</t>
  </si>
  <si>
    <t>Kørsel med ikke-kontraktbus.</t>
  </si>
  <si>
    <r>
      <t>1. Opgørelse af køreplanminutter i måneden - normalkørslen</t>
    </r>
    <r>
      <rPr>
        <sz val="10"/>
        <rFont val="Verdana"/>
        <family val="2"/>
      </rPr>
      <t xml:space="preserve"> </t>
    </r>
    <r>
      <rPr>
        <sz val="8"/>
        <rFont val="Verdana"/>
        <family val="2"/>
      </rPr>
      <t>(kørslen som den fremgår af køreplanen)</t>
    </r>
  </si>
  <si>
    <t xml:space="preserve">2. Time og busbetaling for normalkørslen </t>
  </si>
  <si>
    <t>3. Ekstrakørsel</t>
  </si>
  <si>
    <t>4. Ikke - udførte ture</t>
  </si>
  <si>
    <t>Anden kørselsbetaling: Beskriv i tekstfeltet</t>
  </si>
  <si>
    <t>5. Sammentælling  - Betaling for udført kørsel</t>
  </si>
  <si>
    <t>6. Eventuelle indtægter og samlet afregning</t>
  </si>
  <si>
    <t>5. juli 2013</t>
  </si>
  <si>
    <t>Klinby 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</si>
</sst>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6]d:\ mmmm\ yyyy;@"/>
  </numFmts>
  <fonts count="2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7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11"/>
      <name val="Verdana"/>
      <family val="2"/>
    </font>
    <font>
      <sz val="13"/>
      <name val="Verdana"/>
      <family val="2"/>
    </font>
    <font>
      <b/>
      <sz val="13"/>
      <name val="Verdana"/>
      <family val="2"/>
    </font>
    <font>
      <b/>
      <sz val="10"/>
      <name val="Verdana"/>
      <family val="2"/>
    </font>
    <font>
      <b/>
      <sz val="15"/>
      <name val="Verdana"/>
      <family val="2"/>
    </font>
    <font>
      <sz val="6"/>
      <name val="Verdana"/>
      <family val="2"/>
    </font>
    <font>
      <sz val="5"/>
      <name val="Verdana"/>
      <family val="2"/>
    </font>
    <font>
      <sz val="12"/>
      <name val="Verdana"/>
      <family val="2"/>
    </font>
    <font>
      <sz val="9"/>
      <name val="Arial"/>
      <family val="2"/>
    </font>
    <font>
      <b/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63">
    <xf numFmtId="0" fontId="0" fillId="0" borderId="0" xfId="0"/>
    <xf numFmtId="0" fontId="3" fillId="0" borderId="1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3" fontId="3" fillId="3" borderId="2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3" fontId="3" fillId="2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1" fillId="0" borderId="1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3" fontId="4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4" fillId="0" borderId="18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3" fontId="8" fillId="0" borderId="21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/>
    </xf>
    <xf numFmtId="0" fontId="11" fillId="0" borderId="22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3" fillId="0" borderId="12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11" fillId="0" borderId="23" xfId="0" applyFont="1" applyFill="1" applyBorder="1" applyAlignment="1" applyProtection="1">
      <alignment vertical="center"/>
    </xf>
    <xf numFmtId="0" fontId="11" fillId="0" borderId="24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left" vertical="center"/>
    </xf>
    <xf numFmtId="0" fontId="11" fillId="0" borderId="26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/>
    </xf>
    <xf numFmtId="0" fontId="3" fillId="0" borderId="27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4" fontId="17" fillId="0" borderId="0" xfId="0" applyNumberFormat="1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4" fontId="4" fillId="0" borderId="28" xfId="0" applyNumberFormat="1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3" fontId="4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vertical="center"/>
    </xf>
    <xf numFmtId="3" fontId="3" fillId="0" borderId="13" xfId="0" applyNumberFormat="1" applyFont="1" applyBorder="1" applyAlignment="1" applyProtection="1">
      <alignment horizontal="righ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3" fontId="3" fillId="0" borderId="2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left" vertical="center"/>
    </xf>
    <xf numFmtId="4" fontId="3" fillId="0" borderId="30" xfId="0" applyNumberFormat="1" applyFont="1" applyBorder="1" applyAlignment="1" applyProtection="1">
      <alignment horizontal="center" vertical="center"/>
    </xf>
    <xf numFmtId="4" fontId="3" fillId="0" borderId="30" xfId="0" applyNumberFormat="1" applyFont="1" applyFill="1" applyBorder="1" applyAlignment="1" applyProtection="1">
      <alignment horizontal="center" vertical="center"/>
    </xf>
    <xf numFmtId="4" fontId="11" fillId="0" borderId="30" xfId="0" applyNumberFormat="1" applyFont="1" applyBorder="1" applyAlignment="1" applyProtection="1">
      <alignment vertical="center"/>
    </xf>
    <xf numFmtId="0" fontId="9" fillId="0" borderId="31" xfId="0" applyFont="1" applyBorder="1" applyAlignment="1" applyProtection="1">
      <alignment horizontal="left" vertical="center"/>
    </xf>
    <xf numFmtId="3" fontId="3" fillId="0" borderId="32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4" fontId="8" fillId="0" borderId="0" xfId="0" applyNumberFormat="1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0" fontId="4" fillId="0" borderId="28" xfId="0" applyFont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2" fontId="4" fillId="2" borderId="0" xfId="0" applyNumberFormat="1" applyFont="1" applyFill="1" applyBorder="1" applyAlignment="1" applyProtection="1">
      <alignment vertical="center"/>
      <protection locked="0"/>
    </xf>
    <xf numFmtId="4" fontId="4" fillId="2" borderId="28" xfId="0" applyNumberFormat="1" applyFont="1" applyFill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</xf>
    <xf numFmtId="4" fontId="8" fillId="0" borderId="32" xfId="0" applyNumberFormat="1" applyFont="1" applyBorder="1" applyAlignment="1" applyProtection="1">
      <alignment vertical="center"/>
    </xf>
    <xf numFmtId="4" fontId="4" fillId="2" borderId="1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9" xfId="0" applyFont="1" applyFill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0" fontId="4" fillId="0" borderId="24" xfId="0" applyFont="1" applyFill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11" fillId="0" borderId="35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3" fontId="11" fillId="0" borderId="11" xfId="0" applyNumberFormat="1" applyFont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0" borderId="20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vertical="center"/>
    </xf>
    <xf numFmtId="49" fontId="3" fillId="0" borderId="30" xfId="0" applyNumberFormat="1" applyFont="1" applyFill="1" applyBorder="1" applyAlignment="1" applyProtection="1">
      <alignment vertical="center"/>
      <protection locked="0"/>
    </xf>
    <xf numFmtId="49" fontId="7" fillId="0" borderId="30" xfId="0" applyNumberFormat="1" applyFont="1" applyFill="1" applyBorder="1" applyAlignment="1" applyProtection="1">
      <alignment vertical="center"/>
      <protection locked="0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3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2" borderId="6" xfId="0" quotePrefix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" fontId="11" fillId="0" borderId="0" xfId="0" applyNumberFormat="1" applyFont="1" applyFill="1" applyBorder="1" applyAlignment="1" applyProtection="1">
      <alignment horizontal="center" vertical="center"/>
    </xf>
    <xf numFmtId="3" fontId="10" fillId="2" borderId="6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165" fontId="17" fillId="0" borderId="0" xfId="0" applyNumberFormat="1" applyFont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0" fontId="4" fillId="0" borderId="4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3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horizontal="center" vertical="center"/>
    </xf>
    <xf numFmtId="3" fontId="3" fillId="0" borderId="28" xfId="0" applyNumberFormat="1" applyFont="1" applyBorder="1" applyAlignment="1" applyProtection="1">
      <alignment horizontal="center" vertical="center"/>
    </xf>
    <xf numFmtId="3" fontId="3" fillId="0" borderId="32" xfId="0" applyNumberFormat="1" applyFont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20" fontId="3" fillId="2" borderId="4" xfId="0" applyNumberFormat="1" applyFont="1" applyFill="1" applyBorder="1" applyAlignment="1" applyProtection="1">
      <alignment horizontal="center" vertical="center"/>
      <protection locked="0"/>
    </xf>
    <xf numFmtId="20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vertical="center"/>
    </xf>
    <xf numFmtId="4" fontId="3" fillId="0" borderId="13" xfId="0" applyNumberFormat="1" applyFont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28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3" fontId="4" fillId="5" borderId="18" xfId="0" applyNumberFormat="1" applyFont="1" applyFill="1" applyBorder="1" applyAlignment="1" applyProtection="1">
      <alignment horizontal="center" vertical="center"/>
      <protection locked="0"/>
    </xf>
    <xf numFmtId="3" fontId="11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11" fillId="0" borderId="39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21" fontId="4" fillId="2" borderId="30" xfId="0" applyNumberFormat="1" applyFont="1" applyFill="1" applyBorder="1" applyAlignment="1" applyProtection="1">
      <alignment horizontal="center" vertical="center"/>
      <protection locked="0"/>
    </xf>
    <xf numFmtId="14" fontId="4" fillId="2" borderId="30" xfId="0" applyNumberFormat="1" applyFont="1" applyFill="1" applyBorder="1" applyAlignment="1" applyProtection="1">
      <alignment horizontal="center" vertical="center"/>
      <protection locked="0"/>
    </xf>
    <xf numFmtId="14" fontId="4" fillId="2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49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left" vertical="center"/>
      <protection locked="0"/>
    </xf>
    <xf numFmtId="0" fontId="7" fillId="4" borderId="37" xfId="0" applyFont="1" applyFill="1" applyBorder="1" applyAlignment="1" applyProtection="1">
      <alignment horizontal="left" vertical="center"/>
      <protection locked="0"/>
    </xf>
    <xf numFmtId="0" fontId="0" fillId="0" borderId="38" xfId="0" applyBorder="1" applyAlignment="1">
      <alignment vertical="center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vertical="center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7" fillId="4" borderId="6" xfId="0" applyNumberFormat="1" applyFont="1" applyFill="1" applyBorder="1" applyAlignment="1" applyProtection="1">
      <alignment horizontal="left" vertical="center"/>
      <protection locked="0"/>
    </xf>
    <xf numFmtId="49" fontId="0" fillId="0" borderId="8" xfId="0" applyNumberFormat="1" applyBorder="1" applyAlignment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7" fillId="4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vertical="center"/>
    </xf>
    <xf numFmtId="0" fontId="11" fillId="0" borderId="36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49" fontId="8" fillId="2" borderId="22" xfId="0" applyNumberFormat="1" applyFont="1" applyFill="1" applyBorder="1" applyAlignment="1" applyProtection="1">
      <alignment horizontal="center" vertical="center"/>
      <protection locked="0"/>
    </xf>
    <xf numFmtId="49" fontId="20" fillId="0" borderId="9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27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49" fontId="8" fillId="2" borderId="6" xfId="0" quotePrefix="1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</xf>
    <xf numFmtId="0" fontId="21" fillId="0" borderId="38" xfId="0" applyFont="1" applyFill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3" fillId="2" borderId="31" xfId="0" applyFont="1" applyFill="1" applyBorder="1" applyAlignment="1" applyProtection="1">
      <alignment vertical="center" wrapText="1"/>
      <protection locked="0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49" fontId="3" fillId="5" borderId="37" xfId="0" applyNumberFormat="1" applyFont="1" applyFill="1" applyBorder="1" applyAlignment="1" applyProtection="1">
      <alignment vertical="center"/>
      <protection locked="0"/>
    </xf>
    <xf numFmtId="0" fontId="0" fillId="5" borderId="37" xfId="0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14" fontId="3" fillId="5" borderId="6" xfId="0" applyNumberFormat="1" applyFont="1" applyFill="1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2" fillId="5" borderId="6" xfId="1" applyNumberFormat="1" applyFill="1" applyBorder="1" applyAlignment="1" applyProtection="1">
      <alignment vertical="center"/>
      <protection locked="0"/>
    </xf>
    <xf numFmtId="0" fontId="3" fillId="5" borderId="6" xfId="0" applyNumberFormat="1" applyFont="1" applyFill="1" applyBorder="1" applyAlignment="1">
      <alignment vertical="center"/>
    </xf>
    <xf numFmtId="0" fontId="3" fillId="5" borderId="8" xfId="0" applyNumberFormat="1" applyFont="1" applyFill="1" applyBorder="1" applyAlignment="1">
      <alignment vertical="center"/>
    </xf>
    <xf numFmtId="49" fontId="3" fillId="5" borderId="23" xfId="0" applyNumberFormat="1" applyFont="1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3" fillId="0" borderId="39" xfId="0" applyFont="1" applyBorder="1" applyAlignment="1" applyProtection="1">
      <alignment vertical="center"/>
    </xf>
    <xf numFmtId="0" fontId="3" fillId="0" borderId="40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0" fillId="0" borderId="29" xfId="0" applyBorder="1" applyAlignment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6" xfId="0" applyBorder="1" applyAlignment="1">
      <alignment vertical="center"/>
    </xf>
    <xf numFmtId="49" fontId="3" fillId="0" borderId="37" xfId="0" applyNumberFormat="1" applyFont="1" applyFill="1" applyBorder="1" applyAlignment="1" applyProtection="1">
      <alignment horizontal="left" vertical="center"/>
    </xf>
    <xf numFmtId="0" fontId="0" fillId="0" borderId="37" xfId="0" applyFill="1" applyBorder="1" applyAlignment="1" applyProtection="1">
      <alignment vertical="center"/>
    </xf>
    <xf numFmtId="0" fontId="0" fillId="0" borderId="38" xfId="0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49" fontId="3" fillId="0" borderId="25" xfId="0" applyNumberFormat="1" applyFont="1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0" fontId="0" fillId="0" borderId="25" xfId="0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7" fillId="0" borderId="31" xfId="0" applyFont="1" applyBorder="1" applyAlignment="1" applyProtection="1">
      <alignment vertical="center"/>
    </xf>
    <xf numFmtId="0" fontId="7" fillId="0" borderId="30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left" vertical="center"/>
    </xf>
    <xf numFmtId="49" fontId="3" fillId="0" borderId="25" xfId="0" quotePrefix="1" applyNumberFormat="1" applyFont="1" applyFill="1" applyBorder="1" applyAlignment="1" applyProtection="1">
      <alignment horizontal="left" vertical="center"/>
    </xf>
    <xf numFmtId="49" fontId="0" fillId="0" borderId="25" xfId="0" applyNumberFormat="1" applyFill="1" applyBorder="1" applyAlignment="1" applyProtection="1">
      <alignment vertical="center"/>
    </xf>
    <xf numFmtId="49" fontId="0" fillId="0" borderId="11" xfId="0" applyNumberForma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horizontal="left" vertical="center"/>
    </xf>
    <xf numFmtId="0" fontId="3" fillId="0" borderId="25" xfId="0" applyFont="1" applyBorder="1" applyAlignment="1" applyProtection="1">
      <alignment vertical="center"/>
    </xf>
    <xf numFmtId="49" fontId="8" fillId="2" borderId="6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49" fontId="15" fillId="2" borderId="4" xfId="0" applyNumberFormat="1" applyFont="1" applyFill="1" applyBorder="1" applyAlignment="1" applyProtection="1">
      <alignment horizontal="center" vertical="center"/>
      <protection locked="0"/>
    </xf>
    <xf numFmtId="49" fontId="15" fillId="2" borderId="9" xfId="0" applyNumberFormat="1" applyFon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27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7" fillId="0" borderId="32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2" borderId="22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23" xfId="0" applyFont="1" applyFill="1" applyBorder="1" applyAlignment="1" applyProtection="1">
      <alignment vertical="center"/>
      <protection locked="0"/>
    </xf>
    <xf numFmtId="0" fontId="11" fillId="2" borderId="26" xfId="0" applyFont="1" applyFill="1" applyBorder="1" applyAlignment="1" applyProtection="1">
      <alignment vertical="center"/>
      <protection locked="0"/>
    </xf>
    <xf numFmtId="0" fontId="11" fillId="2" borderId="24" xfId="0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horizontal="right" vertical="center"/>
    </xf>
    <xf numFmtId="0" fontId="7" fillId="0" borderId="24" xfId="0" applyFont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1" fillId="2" borderId="31" xfId="0" applyFont="1" applyFill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1" fillId="0" borderId="12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13" xfId="0" applyFont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2" fontId="3" fillId="2" borderId="41" xfId="0" applyNumberFormat="1" applyFont="1" applyFill="1" applyBorder="1" applyAlignment="1" applyProtection="1">
      <alignment horizontal="left" vertical="center" wrapText="1"/>
      <protection locked="0"/>
    </xf>
    <xf numFmtId="2" fontId="7" fillId="0" borderId="15" xfId="0" applyNumberFormat="1" applyFont="1" applyBorder="1" applyAlignment="1" applyProtection="1">
      <alignment horizontal="left" vertical="center" wrapText="1"/>
      <protection locked="0"/>
    </xf>
    <xf numFmtId="2" fontId="7" fillId="0" borderId="42" xfId="0" applyNumberFormat="1" applyFont="1" applyBorder="1" applyAlignment="1" applyProtection="1">
      <alignment horizontal="left" vertical="center" wrapText="1"/>
      <protection locked="0"/>
    </xf>
    <xf numFmtId="2" fontId="0" fillId="0" borderId="31" xfId="0" applyNumberFormat="1" applyBorder="1" applyAlignment="1">
      <alignment horizontal="left" vertical="center" wrapText="1"/>
    </xf>
    <xf numFmtId="2" fontId="0" fillId="0" borderId="30" xfId="0" applyNumberFormat="1" applyBorder="1" applyAlignment="1">
      <alignment horizontal="left" vertical="center" wrapText="1"/>
    </xf>
    <xf numFmtId="2" fontId="0" fillId="0" borderId="32" xfId="0" applyNumberFormat="1" applyBorder="1" applyAlignment="1">
      <alignment horizontal="left" vertical="center" wrapText="1"/>
    </xf>
    <xf numFmtId="0" fontId="3" fillId="2" borderId="12" xfId="0" quotePrefix="1" applyFont="1" applyFill="1" applyBorder="1" applyAlignment="1" applyProtection="1">
      <alignment horizontal="left" vertical="center" wrapText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Fill="1" applyBorder="1" applyAlignment="1" applyProtection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31" xfId="0" applyFont="1" applyFill="1" applyBorder="1" applyAlignment="1" applyProtection="1">
      <alignment vertical="center" wrapText="1"/>
    </xf>
    <xf numFmtId="0" fontId="1" fillId="0" borderId="32" xfId="0" applyFont="1" applyBorder="1" applyAlignment="1">
      <alignment vertical="center" wrapText="1"/>
    </xf>
    <xf numFmtId="0" fontId="3" fillId="0" borderId="4" xfId="0" applyFont="1" applyFill="1" applyBorder="1" applyAlignment="1" applyProtection="1">
      <alignment vertical="center"/>
    </xf>
    <xf numFmtId="0" fontId="1" fillId="0" borderId="9" xfId="0" applyFont="1" applyBorder="1" applyAlignment="1">
      <alignment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27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28" xfId="0" applyFont="1" applyFill="1" applyBorder="1" applyAlignment="1" applyProtection="1">
      <alignment horizontal="left" vertical="top" wrapText="1"/>
      <protection locked="0"/>
    </xf>
    <xf numFmtId="0" fontId="3" fillId="2" borderId="31" xfId="0" applyFont="1" applyFill="1" applyBorder="1" applyAlignment="1" applyProtection="1">
      <alignment horizontal="left" vertical="top" wrapText="1"/>
      <protection locked="0"/>
    </xf>
    <xf numFmtId="0" fontId="3" fillId="2" borderId="30" xfId="0" applyFont="1" applyFill="1" applyBorder="1" applyAlignment="1" applyProtection="1">
      <alignment horizontal="left" vertical="top" wrapText="1"/>
      <protection locked="0"/>
    </xf>
    <xf numFmtId="0" fontId="3" fillId="2" borderId="32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3366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1:P93"/>
  <sheetViews>
    <sheetView workbookViewId="0">
      <selection activeCell="L7" sqref="L7:P7"/>
    </sheetView>
  </sheetViews>
  <sheetFormatPr defaultRowHeight="11.25" x14ac:dyDescent="0.2"/>
  <cols>
    <col min="1" max="1" width="14.140625" style="7" customWidth="1"/>
    <col min="2" max="2" width="7.5703125" style="7" customWidth="1"/>
    <col min="3" max="3" width="6.7109375" style="7" customWidth="1"/>
    <col min="4" max="4" width="8.140625" style="7" customWidth="1"/>
    <col min="5" max="5" width="7.5703125" style="7" customWidth="1"/>
    <col min="6" max="6" width="6.7109375" style="7" customWidth="1"/>
    <col min="7" max="7" width="8.140625" style="7" customWidth="1"/>
    <col min="8" max="8" width="7.5703125" style="7" customWidth="1"/>
    <col min="9" max="9" width="6.7109375" style="7" customWidth="1"/>
    <col min="10" max="10" width="8.140625" style="7" customWidth="1"/>
    <col min="11" max="11" width="7.5703125" style="7" customWidth="1"/>
    <col min="12" max="12" width="6.7109375" style="7" customWidth="1"/>
    <col min="13" max="13" width="8.140625" style="7" customWidth="1"/>
    <col min="14" max="14" width="7.5703125" style="7" customWidth="1"/>
    <col min="15" max="15" width="6.7109375" style="7" customWidth="1"/>
    <col min="16" max="16" width="7.5703125" style="7" customWidth="1"/>
    <col min="17" max="16384" width="9.140625" style="7"/>
  </cols>
  <sheetData>
    <row r="1" spans="1:16" s="61" customFormat="1" ht="24.75" customHeight="1" x14ac:dyDescent="0.2">
      <c r="A1" s="25" t="s">
        <v>111</v>
      </c>
      <c r="C1" s="199"/>
      <c r="D1" s="200"/>
      <c r="E1" s="300" t="s">
        <v>108</v>
      </c>
      <c r="F1" s="300"/>
      <c r="G1" s="300"/>
      <c r="H1" s="300"/>
      <c r="I1" s="300"/>
      <c r="J1" s="300"/>
      <c r="P1" s="59" t="s">
        <v>124</v>
      </c>
    </row>
    <row r="2" spans="1:16" s="61" customFormat="1" ht="11.25" customHeight="1" x14ac:dyDescent="0.2">
      <c r="A2" s="25"/>
      <c r="C2" s="25"/>
      <c r="D2" s="179"/>
      <c r="E2" s="179"/>
      <c r="F2" s="179"/>
      <c r="G2" s="179"/>
      <c r="H2" s="60"/>
      <c r="I2" s="60"/>
      <c r="J2" s="59"/>
    </row>
    <row r="3" spans="1:16" ht="16.5" customHeight="1" x14ac:dyDescent="0.2">
      <c r="A3" s="65" t="s">
        <v>118</v>
      </c>
      <c r="B3" s="65"/>
      <c r="C3" s="65"/>
      <c r="D3" s="206"/>
      <c r="E3" s="128"/>
      <c r="F3" s="128"/>
    </row>
    <row r="4" spans="1:16" s="6" customFormat="1" ht="11.25" customHeight="1" thickBot="1" x14ac:dyDescent="0.25">
      <c r="A4" s="188" t="s">
        <v>126</v>
      </c>
      <c r="B4" s="189"/>
      <c r="C4" s="189"/>
      <c r="D4" s="188"/>
      <c r="E4" s="188"/>
      <c r="G4" s="21"/>
    </row>
    <row r="5" spans="1:16" s="6" customFormat="1" ht="15.95" customHeight="1" x14ac:dyDescent="0.2">
      <c r="A5" s="1" t="s">
        <v>25</v>
      </c>
      <c r="B5" s="269"/>
      <c r="C5" s="270"/>
      <c r="D5" s="270"/>
      <c r="E5" s="271"/>
      <c r="F5" s="21"/>
      <c r="G5" s="202"/>
      <c r="H5" s="201"/>
      <c r="I5" s="336" t="s">
        <v>66</v>
      </c>
      <c r="J5" s="337"/>
      <c r="K5" s="338"/>
      <c r="L5" s="324"/>
      <c r="M5" s="325"/>
      <c r="N5" s="325"/>
      <c r="O5" s="325"/>
      <c r="P5" s="326"/>
    </row>
    <row r="6" spans="1:16" s="6" customFormat="1" ht="15.95" customHeight="1" x14ac:dyDescent="0.2">
      <c r="A6" s="3" t="s">
        <v>117</v>
      </c>
      <c r="B6" s="272"/>
      <c r="C6" s="273"/>
      <c r="D6" s="273"/>
      <c r="E6" s="274"/>
      <c r="F6" s="21"/>
      <c r="G6" s="203"/>
      <c r="H6" s="201"/>
      <c r="I6" s="339" t="s">
        <v>67</v>
      </c>
      <c r="J6" s="340"/>
      <c r="K6" s="341"/>
      <c r="L6" s="327"/>
      <c r="M6" s="328"/>
      <c r="N6" s="328"/>
      <c r="O6" s="328"/>
      <c r="P6" s="329"/>
    </row>
    <row r="7" spans="1:16" s="6" customFormat="1" ht="15.95" customHeight="1" x14ac:dyDescent="0.2">
      <c r="A7" s="3" t="s">
        <v>71</v>
      </c>
      <c r="B7" s="272"/>
      <c r="C7" s="273"/>
      <c r="D7" s="273"/>
      <c r="E7" s="274"/>
      <c r="F7" s="21"/>
      <c r="G7" s="202"/>
      <c r="H7" s="201"/>
      <c r="I7" s="339" t="s">
        <v>69</v>
      </c>
      <c r="J7" s="340"/>
      <c r="K7" s="341"/>
      <c r="L7" s="330"/>
      <c r="M7" s="331"/>
      <c r="N7" s="331"/>
      <c r="O7" s="331"/>
      <c r="P7" s="332"/>
    </row>
    <row r="8" spans="1:16" s="6" customFormat="1" ht="15.95" customHeight="1" thickBot="1" x14ac:dyDescent="0.25">
      <c r="A8" s="3" t="s">
        <v>70</v>
      </c>
      <c r="B8" s="272"/>
      <c r="C8" s="273"/>
      <c r="D8" s="273"/>
      <c r="E8" s="274"/>
      <c r="F8" s="21"/>
      <c r="G8" s="202"/>
      <c r="H8" s="201"/>
      <c r="I8" s="287" t="s">
        <v>71</v>
      </c>
      <c r="J8" s="288"/>
      <c r="K8" s="289"/>
      <c r="L8" s="333"/>
      <c r="M8" s="334"/>
      <c r="N8" s="334"/>
      <c r="O8" s="334"/>
      <c r="P8" s="335"/>
    </row>
    <row r="9" spans="1:16" s="6" customFormat="1" ht="15.95" customHeight="1" x14ac:dyDescent="0.2">
      <c r="A9" s="3" t="s">
        <v>29</v>
      </c>
      <c r="B9" s="275"/>
      <c r="C9" s="276"/>
      <c r="D9" s="276"/>
      <c r="E9" s="277"/>
      <c r="F9" s="21"/>
      <c r="G9" s="21"/>
      <c r="H9" s="173"/>
      <c r="I9" s="172"/>
      <c r="J9" s="172"/>
    </row>
    <row r="10" spans="1:16" s="6" customFormat="1" ht="15.95" customHeight="1" x14ac:dyDescent="0.2">
      <c r="A10" s="3" t="s">
        <v>68</v>
      </c>
      <c r="B10" s="275"/>
      <c r="C10" s="276"/>
      <c r="D10" s="276"/>
      <c r="E10" s="277"/>
      <c r="F10" s="21"/>
      <c r="G10" s="21"/>
      <c r="H10" s="173"/>
      <c r="I10" s="172"/>
      <c r="J10" s="172"/>
    </row>
    <row r="11" spans="1:16" s="6" customFormat="1" ht="15.95" customHeight="1" thickBot="1" x14ac:dyDescent="0.25">
      <c r="A11" s="5" t="s">
        <v>137</v>
      </c>
      <c r="B11" s="281"/>
      <c r="C11" s="282"/>
      <c r="D11" s="282"/>
      <c r="E11" s="283"/>
      <c r="F11" s="21"/>
      <c r="G11" s="21"/>
      <c r="H11" s="173"/>
      <c r="I11" s="172"/>
      <c r="J11" s="62" t="s">
        <v>72</v>
      </c>
      <c r="K11" s="309"/>
      <c r="L11" s="294"/>
      <c r="M11" s="294"/>
      <c r="N11" s="295"/>
      <c r="O11" s="290"/>
      <c r="P11" s="291"/>
    </row>
    <row r="12" spans="1:16" ht="12.75" x14ac:dyDescent="0.2">
      <c r="H12" s="118"/>
      <c r="I12" s="118"/>
      <c r="J12" s="118"/>
      <c r="K12" s="292" t="s">
        <v>73</v>
      </c>
      <c r="L12" s="292"/>
      <c r="M12" s="292" t="s">
        <v>74</v>
      </c>
      <c r="N12" s="296"/>
      <c r="O12" s="292" t="s">
        <v>75</v>
      </c>
      <c r="P12" s="293"/>
    </row>
    <row r="13" spans="1:16" x14ac:dyDescent="0.2">
      <c r="A13" s="87"/>
      <c r="H13" s="31"/>
      <c r="I13" s="31"/>
      <c r="J13" s="31"/>
    </row>
    <row r="14" spans="1:16" ht="15" x14ac:dyDescent="0.2">
      <c r="A14" s="25" t="s">
        <v>102</v>
      </c>
      <c r="B14" s="6"/>
      <c r="C14" s="6"/>
      <c r="D14" s="6"/>
      <c r="E14" s="6"/>
      <c r="F14" s="6"/>
      <c r="G14" s="6"/>
      <c r="H14" s="21"/>
      <c r="I14" s="21"/>
      <c r="J14" s="21"/>
      <c r="K14" s="6"/>
    </row>
    <row r="15" spans="1:16" ht="12" thickBot="1" x14ac:dyDescent="0.25">
      <c r="A15" s="161" t="s">
        <v>93</v>
      </c>
      <c r="B15" s="161"/>
      <c r="C15" s="161"/>
      <c r="D15" s="161"/>
      <c r="E15" s="161"/>
      <c r="F15" s="161"/>
      <c r="G15" s="161"/>
      <c r="H15" s="160"/>
      <c r="I15" s="9"/>
      <c r="J15" s="21"/>
      <c r="K15" s="6"/>
    </row>
    <row r="16" spans="1:16" ht="12.75" customHeight="1" x14ac:dyDescent="0.2">
      <c r="A16" s="252" t="s">
        <v>21</v>
      </c>
      <c r="B16" s="257" t="str">
        <f>'Rute 1,2,3'!$C$17</f>
        <v>A</v>
      </c>
      <c r="C16" s="258"/>
      <c r="D16" s="259"/>
      <c r="E16" s="257">
        <f>'Rute 1,2,3'!$C$30</f>
        <v>2</v>
      </c>
      <c r="F16" s="258"/>
      <c r="G16" s="259"/>
      <c r="H16" s="284">
        <f>+'Rute 1,2,3'!C43</f>
        <v>3</v>
      </c>
      <c r="I16" s="285"/>
      <c r="J16" s="286"/>
      <c r="K16" s="257">
        <f>+'Rute 4,5,6'!C17</f>
        <v>4</v>
      </c>
      <c r="L16" s="258"/>
      <c r="M16" s="259"/>
      <c r="N16" s="310">
        <f>+'Rute 4,5,6'!C30</f>
        <v>5</v>
      </c>
      <c r="O16" s="311"/>
      <c r="P16" s="312"/>
    </row>
    <row r="17" spans="1:16" ht="12" customHeight="1" x14ac:dyDescent="0.2">
      <c r="A17" s="253"/>
      <c r="B17" s="10" t="s">
        <v>101</v>
      </c>
      <c r="C17" s="11" t="s">
        <v>99</v>
      </c>
      <c r="D17" s="12" t="s">
        <v>100</v>
      </c>
      <c r="E17" s="10" t="s">
        <v>101</v>
      </c>
      <c r="F17" s="11" t="s">
        <v>99</v>
      </c>
      <c r="G17" s="12" t="s">
        <v>100</v>
      </c>
      <c r="H17" s="13" t="s">
        <v>101</v>
      </c>
      <c r="I17" s="11" t="s">
        <v>99</v>
      </c>
      <c r="J17" s="12" t="s">
        <v>100</v>
      </c>
      <c r="K17" s="10" t="s">
        <v>101</v>
      </c>
      <c r="L17" s="11" t="s">
        <v>99</v>
      </c>
      <c r="M17" s="12" t="s">
        <v>100</v>
      </c>
      <c r="N17" s="10" t="s">
        <v>101</v>
      </c>
      <c r="O17" s="11" t="s">
        <v>99</v>
      </c>
      <c r="P17" s="12" t="s">
        <v>100</v>
      </c>
    </row>
    <row r="18" spans="1:16" x14ac:dyDescent="0.2">
      <c r="A18" s="4" t="s">
        <v>76</v>
      </c>
      <c r="B18" s="14">
        <f>+'Rute 1,2,3'!N19</f>
        <v>0</v>
      </c>
      <c r="C18" s="162">
        <v>40</v>
      </c>
      <c r="D18" s="15">
        <f t="shared" ref="D18:D23" si="0">B18*C18/60</f>
        <v>0</v>
      </c>
      <c r="E18" s="14">
        <f>+'Rute 1,2,3'!N32</f>
        <v>0</v>
      </c>
      <c r="F18" s="162">
        <v>40</v>
      </c>
      <c r="G18" s="16">
        <f t="shared" ref="G18:G23" si="1">E18*F18/60</f>
        <v>0</v>
      </c>
      <c r="H18" s="14">
        <f>+'Rute 1,2,3'!N45</f>
        <v>0</v>
      </c>
      <c r="I18" s="162">
        <v>40</v>
      </c>
      <c r="J18" s="16">
        <f t="shared" ref="J18:J23" si="2">H18*I18/60</f>
        <v>0</v>
      </c>
      <c r="K18" s="14">
        <f>+'Rute 4,5,6'!N19</f>
        <v>0</v>
      </c>
      <c r="L18" s="162">
        <v>40</v>
      </c>
      <c r="M18" s="16">
        <f t="shared" ref="M18:M23" si="3">K18*L18/60</f>
        <v>0</v>
      </c>
      <c r="N18" s="14">
        <f>+'Rute 4,5,6'!N32</f>
        <v>0</v>
      </c>
      <c r="O18" s="162">
        <v>40</v>
      </c>
      <c r="P18" s="16">
        <f t="shared" ref="P18:P23" si="4">N18*O18/60</f>
        <v>0</v>
      </c>
    </row>
    <row r="19" spans="1:16" x14ac:dyDescent="0.2">
      <c r="A19" s="4" t="s">
        <v>77</v>
      </c>
      <c r="B19" s="14">
        <f>+'Rute 1,2,3'!N21</f>
        <v>0</v>
      </c>
      <c r="C19" s="162">
        <v>40</v>
      </c>
      <c r="D19" s="15">
        <f t="shared" si="0"/>
        <v>0</v>
      </c>
      <c r="E19" s="14">
        <f>+'Rute 1,2,3'!N34</f>
        <v>0</v>
      </c>
      <c r="F19" s="162">
        <v>40</v>
      </c>
      <c r="G19" s="16">
        <f t="shared" si="1"/>
        <v>0</v>
      </c>
      <c r="H19" s="14">
        <f>+'Rute 1,2,3'!N47</f>
        <v>0</v>
      </c>
      <c r="I19" s="162">
        <v>40</v>
      </c>
      <c r="J19" s="16">
        <f t="shared" si="2"/>
        <v>0</v>
      </c>
      <c r="K19" s="14">
        <f>+'Rute 4,5,6'!N21</f>
        <v>0</v>
      </c>
      <c r="L19" s="162">
        <v>40</v>
      </c>
      <c r="M19" s="16">
        <f t="shared" si="3"/>
        <v>0</v>
      </c>
      <c r="N19" s="14">
        <f>+'Rute 4,5,6'!N34</f>
        <v>0</v>
      </c>
      <c r="O19" s="162">
        <v>40</v>
      </c>
      <c r="P19" s="16">
        <f t="shared" si="4"/>
        <v>0</v>
      </c>
    </row>
    <row r="20" spans="1:16" x14ac:dyDescent="0.2">
      <c r="A20" s="4" t="s">
        <v>78</v>
      </c>
      <c r="B20" s="14">
        <f>+'Rute 1,2,3'!N23</f>
        <v>0</v>
      </c>
      <c r="C20" s="162">
        <v>40</v>
      </c>
      <c r="D20" s="15">
        <f t="shared" si="0"/>
        <v>0</v>
      </c>
      <c r="E20" s="14">
        <f>+'Rute 1,2,3'!N36</f>
        <v>0</v>
      </c>
      <c r="F20" s="162">
        <v>40</v>
      </c>
      <c r="G20" s="16">
        <f t="shared" si="1"/>
        <v>0</v>
      </c>
      <c r="H20" s="14">
        <f>+'Rute 1,2,3'!N49</f>
        <v>0</v>
      </c>
      <c r="I20" s="162">
        <v>40</v>
      </c>
      <c r="J20" s="16">
        <f t="shared" si="2"/>
        <v>0</v>
      </c>
      <c r="K20" s="14">
        <f>+'Rute 4,5,6'!N23</f>
        <v>0</v>
      </c>
      <c r="L20" s="162">
        <v>40</v>
      </c>
      <c r="M20" s="16">
        <f t="shared" si="3"/>
        <v>0</v>
      </c>
      <c r="N20" s="14">
        <f>+'Rute 4,5,6'!N36</f>
        <v>0</v>
      </c>
      <c r="O20" s="162">
        <v>40</v>
      </c>
      <c r="P20" s="16">
        <f t="shared" si="4"/>
        <v>0</v>
      </c>
    </row>
    <row r="21" spans="1:16" x14ac:dyDescent="0.2">
      <c r="A21" s="4" t="s">
        <v>79</v>
      </c>
      <c r="B21" s="14">
        <f>+'Rute 1,2,3'!N25</f>
        <v>0</v>
      </c>
      <c r="C21" s="162">
        <v>40</v>
      </c>
      <c r="D21" s="15">
        <f t="shared" si="0"/>
        <v>0</v>
      </c>
      <c r="E21" s="14">
        <f>+'Rute 1,2,3'!N38</f>
        <v>0</v>
      </c>
      <c r="F21" s="162">
        <v>40</v>
      </c>
      <c r="G21" s="16">
        <f t="shared" si="1"/>
        <v>0</v>
      </c>
      <c r="H21" s="14">
        <f>+'Rute 1,2,3'!N51</f>
        <v>0</v>
      </c>
      <c r="I21" s="162">
        <v>40</v>
      </c>
      <c r="J21" s="16">
        <f t="shared" si="2"/>
        <v>0</v>
      </c>
      <c r="K21" s="14">
        <f>+'Rute 4,5,6'!N25</f>
        <v>0</v>
      </c>
      <c r="L21" s="162">
        <v>40</v>
      </c>
      <c r="M21" s="16">
        <f t="shared" si="3"/>
        <v>0</v>
      </c>
      <c r="N21" s="14">
        <f>+'Rute 4,5,6'!N38</f>
        <v>0</v>
      </c>
      <c r="O21" s="162">
        <v>40</v>
      </c>
      <c r="P21" s="16">
        <f t="shared" si="4"/>
        <v>0</v>
      </c>
    </row>
    <row r="22" spans="1:16" x14ac:dyDescent="0.2">
      <c r="A22" s="4" t="s">
        <v>80</v>
      </c>
      <c r="B22" s="14">
        <f>+'Rute 1,2,3'!N27</f>
        <v>0</v>
      </c>
      <c r="C22" s="162">
        <v>40</v>
      </c>
      <c r="D22" s="15">
        <f t="shared" si="0"/>
        <v>0</v>
      </c>
      <c r="E22" s="14">
        <f>+'Rute 1,2,3'!N40</f>
        <v>0</v>
      </c>
      <c r="F22" s="162">
        <v>40</v>
      </c>
      <c r="G22" s="16">
        <f t="shared" si="1"/>
        <v>0</v>
      </c>
      <c r="H22" s="14">
        <f>+'Rute 1,2,3'!N53</f>
        <v>0</v>
      </c>
      <c r="I22" s="162">
        <v>40</v>
      </c>
      <c r="J22" s="16">
        <f t="shared" si="2"/>
        <v>0</v>
      </c>
      <c r="K22" s="14">
        <f>+'Rute 4,5,6'!N27</f>
        <v>0</v>
      </c>
      <c r="L22" s="162">
        <v>40</v>
      </c>
      <c r="M22" s="16">
        <f t="shared" si="3"/>
        <v>0</v>
      </c>
      <c r="N22" s="14">
        <f>+'Rute 4,5,6'!N40</f>
        <v>0</v>
      </c>
      <c r="O22" s="162">
        <v>40</v>
      </c>
      <c r="P22" s="16">
        <f t="shared" si="4"/>
        <v>0</v>
      </c>
    </row>
    <row r="23" spans="1:16" ht="12" thickBot="1" x14ac:dyDescent="0.25">
      <c r="A23" s="19" t="s">
        <v>82</v>
      </c>
      <c r="B23" s="169">
        <v>0</v>
      </c>
      <c r="C23" s="170">
        <v>0</v>
      </c>
      <c r="D23" s="20">
        <f t="shared" si="0"/>
        <v>0</v>
      </c>
      <c r="E23" s="169"/>
      <c r="F23" s="170"/>
      <c r="G23" s="20">
        <f t="shared" si="1"/>
        <v>0</v>
      </c>
      <c r="H23" s="171"/>
      <c r="I23" s="170"/>
      <c r="J23" s="20">
        <f t="shared" si="2"/>
        <v>0</v>
      </c>
      <c r="K23" s="169"/>
      <c r="L23" s="170"/>
      <c r="M23" s="20">
        <f t="shared" si="3"/>
        <v>0</v>
      </c>
      <c r="N23" s="169"/>
      <c r="O23" s="170"/>
      <c r="P23" s="20">
        <f t="shared" si="4"/>
        <v>0</v>
      </c>
    </row>
    <row r="24" spans="1:16" s="87" customFormat="1" ht="12" thickBot="1" x14ac:dyDescent="0.25">
      <c r="A24" s="165" t="s">
        <v>53</v>
      </c>
      <c r="B24" s="166"/>
      <c r="C24" s="167" t="s">
        <v>81</v>
      </c>
      <c r="D24" s="168">
        <f>SUM(D18:D23)</f>
        <v>0</v>
      </c>
      <c r="E24" s="166" t="s">
        <v>81</v>
      </c>
      <c r="F24" s="167" t="s">
        <v>81</v>
      </c>
      <c r="G24" s="168">
        <f>SUM(G18:G23)</f>
        <v>0</v>
      </c>
      <c r="H24" s="47" t="s">
        <v>81</v>
      </c>
      <c r="I24" s="167" t="s">
        <v>81</v>
      </c>
      <c r="J24" s="168">
        <f>SUM(J18:J23)</f>
        <v>0</v>
      </c>
      <c r="K24" s="166" t="s">
        <v>81</v>
      </c>
      <c r="L24" s="167" t="s">
        <v>81</v>
      </c>
      <c r="M24" s="168">
        <f>SUM(M18:M23)</f>
        <v>0</v>
      </c>
      <c r="N24" s="166" t="s">
        <v>81</v>
      </c>
      <c r="O24" s="167" t="s">
        <v>81</v>
      </c>
      <c r="P24" s="168">
        <f>SUM(P18:P23)</f>
        <v>0</v>
      </c>
    </row>
    <row r="26" spans="1:16" ht="12" thickBot="1" x14ac:dyDescent="0.25">
      <c r="A26" s="161" t="s">
        <v>93</v>
      </c>
      <c r="B26" s="161"/>
      <c r="C26" s="161"/>
      <c r="D26" s="161"/>
      <c r="E26" s="161"/>
      <c r="F26" s="161"/>
      <c r="G26" s="161"/>
      <c r="H26" s="160"/>
      <c r="I26" s="9"/>
      <c r="J26" s="21"/>
      <c r="K26" s="6"/>
      <c r="N26" s="6"/>
    </row>
    <row r="27" spans="1:16" x14ac:dyDescent="0.2">
      <c r="A27" s="252" t="s">
        <v>21</v>
      </c>
      <c r="B27" s="257">
        <f>+'Rute 4,5,6'!C43</f>
        <v>6</v>
      </c>
      <c r="C27" s="258"/>
      <c r="D27" s="259"/>
      <c r="E27" s="257">
        <f>+'Rute 7-10'!C17</f>
        <v>7</v>
      </c>
      <c r="F27" s="258"/>
      <c r="G27" s="259"/>
      <c r="H27" s="279">
        <f>+'Rute 7-10'!C30</f>
        <v>8</v>
      </c>
      <c r="I27" s="258"/>
      <c r="J27" s="259"/>
      <c r="K27" s="279">
        <f>+'Rute 7-10'!C43</f>
        <v>9</v>
      </c>
      <c r="L27" s="258"/>
      <c r="M27" s="259"/>
      <c r="N27" s="313">
        <f>+'Rute 7-10'!C56</f>
        <v>10</v>
      </c>
      <c r="O27" s="314"/>
      <c r="P27" s="315"/>
    </row>
    <row r="28" spans="1:16" x14ac:dyDescent="0.2">
      <c r="A28" s="253"/>
      <c r="B28" s="10" t="s">
        <v>101</v>
      </c>
      <c r="C28" s="11" t="s">
        <v>99</v>
      </c>
      <c r="D28" s="12" t="s">
        <v>100</v>
      </c>
      <c r="E28" s="10" t="s">
        <v>101</v>
      </c>
      <c r="F28" s="11" t="s">
        <v>99</v>
      </c>
      <c r="G28" s="12" t="s">
        <v>100</v>
      </c>
      <c r="H28" s="13" t="s">
        <v>101</v>
      </c>
      <c r="I28" s="11" t="s">
        <v>99</v>
      </c>
      <c r="J28" s="12" t="s">
        <v>100</v>
      </c>
      <c r="K28" s="13" t="s">
        <v>101</v>
      </c>
      <c r="L28" s="11" t="s">
        <v>99</v>
      </c>
      <c r="M28" s="12" t="s">
        <v>100</v>
      </c>
      <c r="N28" s="13" t="s">
        <v>101</v>
      </c>
      <c r="O28" s="11" t="s">
        <v>99</v>
      </c>
      <c r="P28" s="12" t="s">
        <v>100</v>
      </c>
    </row>
    <row r="29" spans="1:16" x14ac:dyDescent="0.2">
      <c r="A29" s="4" t="s">
        <v>76</v>
      </c>
      <c r="B29" s="14">
        <f>+'Rute 4,5,6'!N45</f>
        <v>0</v>
      </c>
      <c r="C29" s="162">
        <v>40</v>
      </c>
      <c r="D29" s="15">
        <f t="shared" ref="D29:D34" si="5">B29*C29/60</f>
        <v>0</v>
      </c>
      <c r="E29" s="14">
        <f>+'Rute 7-10'!N19</f>
        <v>0</v>
      </c>
      <c r="F29" s="162">
        <v>40</v>
      </c>
      <c r="G29" s="16">
        <f t="shared" ref="G29:G34" si="6">E29*F29/60</f>
        <v>0</v>
      </c>
      <c r="H29" s="14">
        <f>+'Rute 7-10'!N32</f>
        <v>0</v>
      </c>
      <c r="I29" s="162">
        <v>40</v>
      </c>
      <c r="J29" s="16">
        <f t="shared" ref="J29:J34" si="7">H29*I29/60</f>
        <v>0</v>
      </c>
      <c r="K29" s="14">
        <f>+'Rute 7-10'!N45</f>
        <v>0</v>
      </c>
      <c r="L29" s="162">
        <v>40</v>
      </c>
      <c r="M29" s="16">
        <f t="shared" ref="M29:M34" si="8">K29*L29/60</f>
        <v>0</v>
      </c>
      <c r="N29" s="14">
        <f>+'Rute 7-10'!N58</f>
        <v>0</v>
      </c>
      <c r="O29" s="162">
        <v>40</v>
      </c>
      <c r="P29" s="16">
        <f t="shared" ref="P29:P34" si="9">N29*O29/60</f>
        <v>0</v>
      </c>
    </row>
    <row r="30" spans="1:16" x14ac:dyDescent="0.2">
      <c r="A30" s="4" t="s">
        <v>77</v>
      </c>
      <c r="B30" s="14">
        <f>+'Rute 4,5,6'!N47</f>
        <v>0</v>
      </c>
      <c r="C30" s="162">
        <v>40</v>
      </c>
      <c r="D30" s="15">
        <f t="shared" si="5"/>
        <v>0</v>
      </c>
      <c r="E30" s="14">
        <f>+'Rute 7-10'!N21</f>
        <v>0</v>
      </c>
      <c r="F30" s="162">
        <v>40</v>
      </c>
      <c r="G30" s="16">
        <f t="shared" si="6"/>
        <v>0</v>
      </c>
      <c r="H30" s="14">
        <f>+'Rute 7-10'!N34</f>
        <v>0</v>
      </c>
      <c r="I30" s="162">
        <v>40</v>
      </c>
      <c r="J30" s="16">
        <f t="shared" si="7"/>
        <v>0</v>
      </c>
      <c r="K30" s="14">
        <f>+'Rute 7-10'!N47</f>
        <v>0</v>
      </c>
      <c r="L30" s="162">
        <v>40</v>
      </c>
      <c r="M30" s="16">
        <f t="shared" si="8"/>
        <v>0</v>
      </c>
      <c r="N30" s="14">
        <f>+'Rute 7-10'!N60</f>
        <v>0</v>
      </c>
      <c r="O30" s="162">
        <v>40</v>
      </c>
      <c r="P30" s="16">
        <f t="shared" si="9"/>
        <v>0</v>
      </c>
    </row>
    <row r="31" spans="1:16" x14ac:dyDescent="0.2">
      <c r="A31" s="4" t="s">
        <v>78</v>
      </c>
      <c r="B31" s="14">
        <f>+'Rute 4,5,6'!N49</f>
        <v>0</v>
      </c>
      <c r="C31" s="162">
        <v>40</v>
      </c>
      <c r="D31" s="15">
        <f t="shared" si="5"/>
        <v>0</v>
      </c>
      <c r="E31" s="14">
        <f>+'Rute 7-10'!N23</f>
        <v>0</v>
      </c>
      <c r="F31" s="162">
        <v>40</v>
      </c>
      <c r="G31" s="16">
        <f t="shared" si="6"/>
        <v>0</v>
      </c>
      <c r="H31" s="14">
        <f>+'Rute 7-10'!N36</f>
        <v>0</v>
      </c>
      <c r="I31" s="162">
        <v>40</v>
      </c>
      <c r="J31" s="16">
        <f t="shared" si="7"/>
        <v>0</v>
      </c>
      <c r="K31" s="14">
        <f>+'Rute 7-10'!N49</f>
        <v>0</v>
      </c>
      <c r="L31" s="162">
        <v>40</v>
      </c>
      <c r="M31" s="16">
        <f t="shared" si="8"/>
        <v>0</v>
      </c>
      <c r="N31" s="14">
        <f>+'Rute 7-10'!N62</f>
        <v>0</v>
      </c>
      <c r="O31" s="162">
        <v>40</v>
      </c>
      <c r="P31" s="16">
        <f t="shared" si="9"/>
        <v>0</v>
      </c>
    </row>
    <row r="32" spans="1:16" x14ac:dyDescent="0.2">
      <c r="A32" s="4" t="s">
        <v>79</v>
      </c>
      <c r="B32" s="14">
        <f>+'Rute 4,5,6'!N51</f>
        <v>0</v>
      </c>
      <c r="C32" s="162">
        <v>40</v>
      </c>
      <c r="D32" s="15">
        <f t="shared" si="5"/>
        <v>0</v>
      </c>
      <c r="E32" s="14">
        <f>+'Rute 7-10'!N25</f>
        <v>0</v>
      </c>
      <c r="F32" s="162">
        <v>40</v>
      </c>
      <c r="G32" s="16">
        <f t="shared" si="6"/>
        <v>0</v>
      </c>
      <c r="H32" s="14">
        <f>+'Rute 7-10'!N38</f>
        <v>0</v>
      </c>
      <c r="I32" s="162">
        <v>40</v>
      </c>
      <c r="J32" s="16">
        <f t="shared" si="7"/>
        <v>0</v>
      </c>
      <c r="K32" s="14">
        <f>+'Rute 7-10'!N51</f>
        <v>0</v>
      </c>
      <c r="L32" s="162">
        <v>40</v>
      </c>
      <c r="M32" s="16">
        <f t="shared" si="8"/>
        <v>0</v>
      </c>
      <c r="N32" s="14">
        <f>+'Rute 7-10'!N64</f>
        <v>0</v>
      </c>
      <c r="O32" s="162">
        <v>40</v>
      </c>
      <c r="P32" s="16">
        <f t="shared" si="9"/>
        <v>0</v>
      </c>
    </row>
    <row r="33" spans="1:16" x14ac:dyDescent="0.2">
      <c r="A33" s="4" t="s">
        <v>80</v>
      </c>
      <c r="B33" s="14">
        <f>+'Rute 4,5,6'!N53</f>
        <v>0</v>
      </c>
      <c r="C33" s="162">
        <v>40</v>
      </c>
      <c r="D33" s="15">
        <f t="shared" si="5"/>
        <v>0</v>
      </c>
      <c r="E33" s="14">
        <f>+'Rute 7-10'!N27</f>
        <v>0</v>
      </c>
      <c r="F33" s="162">
        <v>40</v>
      </c>
      <c r="G33" s="16">
        <f t="shared" si="6"/>
        <v>0</v>
      </c>
      <c r="H33" s="14">
        <f>+'Rute 7-10'!N40</f>
        <v>0</v>
      </c>
      <c r="I33" s="162">
        <v>40</v>
      </c>
      <c r="J33" s="16">
        <f t="shared" si="7"/>
        <v>0</v>
      </c>
      <c r="K33" s="14">
        <f>+'Rute 7-10'!N53</f>
        <v>0</v>
      </c>
      <c r="L33" s="162">
        <v>40</v>
      </c>
      <c r="M33" s="16">
        <f t="shared" si="8"/>
        <v>0</v>
      </c>
      <c r="N33" s="14">
        <f>+'Rute 7-10'!N66</f>
        <v>0</v>
      </c>
      <c r="O33" s="162">
        <v>40</v>
      </c>
      <c r="P33" s="16">
        <f t="shared" si="9"/>
        <v>0</v>
      </c>
    </row>
    <row r="34" spans="1:16" ht="12" thickBot="1" x14ac:dyDescent="0.25">
      <c r="A34" s="19" t="s">
        <v>82</v>
      </c>
      <c r="B34" s="169">
        <v>0</v>
      </c>
      <c r="C34" s="170">
        <v>0</v>
      </c>
      <c r="D34" s="20">
        <f t="shared" si="5"/>
        <v>0</v>
      </c>
      <c r="E34" s="169"/>
      <c r="F34" s="170"/>
      <c r="G34" s="20">
        <f t="shared" si="6"/>
        <v>0</v>
      </c>
      <c r="H34" s="171"/>
      <c r="I34" s="170"/>
      <c r="J34" s="20">
        <f t="shared" si="7"/>
        <v>0</v>
      </c>
      <c r="K34" s="171"/>
      <c r="L34" s="170"/>
      <c r="M34" s="20">
        <f t="shared" si="8"/>
        <v>0</v>
      </c>
      <c r="N34" s="171"/>
      <c r="O34" s="170"/>
      <c r="P34" s="20">
        <f t="shared" si="9"/>
        <v>0</v>
      </c>
    </row>
    <row r="35" spans="1:16" s="87" customFormat="1" ht="12" thickBot="1" x14ac:dyDescent="0.25">
      <c r="A35" s="165" t="s">
        <v>53</v>
      </c>
      <c r="B35" s="166" t="s">
        <v>81</v>
      </c>
      <c r="C35" s="167" t="s">
        <v>81</v>
      </c>
      <c r="D35" s="168">
        <f>SUM(D29:D34)</f>
        <v>0</v>
      </c>
      <c r="E35" s="166" t="s">
        <v>81</v>
      </c>
      <c r="F35" s="167" t="s">
        <v>81</v>
      </c>
      <c r="G35" s="168">
        <f>SUM(G29:G34)</f>
        <v>0</v>
      </c>
      <c r="H35" s="47" t="s">
        <v>81</v>
      </c>
      <c r="I35" s="167" t="s">
        <v>81</v>
      </c>
      <c r="J35" s="168">
        <f>SUM(J29:J34)</f>
        <v>0</v>
      </c>
      <c r="K35" s="47" t="s">
        <v>81</v>
      </c>
      <c r="L35" s="167" t="s">
        <v>81</v>
      </c>
      <c r="M35" s="168">
        <f>SUM(M29:M34)</f>
        <v>0</v>
      </c>
      <c r="N35" s="47" t="s">
        <v>81</v>
      </c>
      <c r="O35" s="167" t="s">
        <v>81</v>
      </c>
      <c r="P35" s="168">
        <f>SUM(P29:P34)</f>
        <v>0</v>
      </c>
    </row>
    <row r="36" spans="1:16" s="87" customFormat="1" x14ac:dyDescent="0.2">
      <c r="A36" s="36"/>
      <c r="B36" s="245"/>
      <c r="C36" s="245"/>
      <c r="D36" s="250"/>
      <c r="E36" s="245"/>
      <c r="F36" s="245"/>
      <c r="G36" s="250"/>
      <c r="H36" s="245"/>
      <c r="I36" s="245"/>
      <c r="J36" s="250"/>
      <c r="K36" s="245"/>
      <c r="L36" s="245"/>
      <c r="M36" s="250"/>
      <c r="N36" s="245"/>
      <c r="O36" s="245"/>
      <c r="P36" s="250"/>
    </row>
    <row r="37" spans="1:16" s="87" customFormat="1" ht="12" thickBot="1" x14ac:dyDescent="0.25">
      <c r="A37" s="161" t="s">
        <v>93</v>
      </c>
      <c r="B37" s="161"/>
      <c r="C37" s="161"/>
      <c r="D37" s="161"/>
      <c r="E37" s="161"/>
      <c r="F37" s="161"/>
      <c r="G37" s="161"/>
      <c r="H37" s="160"/>
      <c r="I37" s="248"/>
      <c r="J37" s="21"/>
      <c r="K37" s="6"/>
      <c r="L37" s="7"/>
      <c r="M37" s="7"/>
      <c r="N37" s="6"/>
      <c r="O37" s="7"/>
      <c r="P37" s="7"/>
    </row>
    <row r="38" spans="1:16" s="87" customFormat="1" x14ac:dyDescent="0.2">
      <c r="A38" s="252" t="s">
        <v>21</v>
      </c>
      <c r="B38" s="257">
        <f>+'Rute 11-14'!C17</f>
        <v>11</v>
      </c>
      <c r="C38" s="258"/>
      <c r="D38" s="259"/>
      <c r="E38" s="257">
        <f>+'Rute 11-14'!C30</f>
        <v>12</v>
      </c>
      <c r="F38" s="258"/>
      <c r="G38" s="259"/>
      <c r="H38" s="257">
        <f>+'Rute 11-14'!C43</f>
        <v>13</v>
      </c>
      <c r="I38" s="258"/>
      <c r="J38" s="259"/>
      <c r="K38" s="257">
        <f>+'Rute 11-14'!C56</f>
        <v>14</v>
      </c>
      <c r="L38" s="258"/>
      <c r="M38" s="259"/>
      <c r="N38" s="280"/>
      <c r="O38" s="280"/>
      <c r="P38" s="280"/>
    </row>
    <row r="39" spans="1:16" s="87" customFormat="1" x14ac:dyDescent="0.2">
      <c r="A39" s="253"/>
      <c r="B39" s="10" t="s">
        <v>101</v>
      </c>
      <c r="C39" s="11" t="s">
        <v>99</v>
      </c>
      <c r="D39" s="12" t="s">
        <v>100</v>
      </c>
      <c r="E39" s="10" t="s">
        <v>101</v>
      </c>
      <c r="F39" s="11" t="s">
        <v>99</v>
      </c>
      <c r="G39" s="12" t="s">
        <v>100</v>
      </c>
      <c r="H39" s="13" t="s">
        <v>101</v>
      </c>
      <c r="I39" s="11" t="s">
        <v>99</v>
      </c>
      <c r="J39" s="12" t="s">
        <v>100</v>
      </c>
      <c r="K39" s="10" t="s">
        <v>101</v>
      </c>
      <c r="L39" s="11" t="s">
        <v>99</v>
      </c>
      <c r="M39" s="12" t="s">
        <v>100</v>
      </c>
      <c r="N39" s="106"/>
      <c r="O39" s="106"/>
      <c r="P39" s="106"/>
    </row>
    <row r="40" spans="1:16" s="87" customFormat="1" x14ac:dyDescent="0.2">
      <c r="A40" s="243" t="s">
        <v>76</v>
      </c>
      <c r="B40" s="14">
        <f>+'Rute 11-14'!N19</f>
        <v>0</v>
      </c>
      <c r="C40" s="162">
        <v>40</v>
      </c>
      <c r="D40" s="15">
        <f t="shared" ref="D40:D45" si="10">B40*C40/60</f>
        <v>0</v>
      </c>
      <c r="E40" s="14">
        <f>+'Rute 11-14'!N32</f>
        <v>0</v>
      </c>
      <c r="F40" s="162">
        <v>40</v>
      </c>
      <c r="G40" s="16">
        <f t="shared" ref="G40:G45" si="11">E40*F40/60</f>
        <v>0</v>
      </c>
      <c r="H40" s="14">
        <f>+'Rute 11-14'!N45</f>
        <v>0</v>
      </c>
      <c r="I40" s="162">
        <v>40</v>
      </c>
      <c r="J40" s="16">
        <f t="shared" ref="J40:J45" si="12">H40*I40/60</f>
        <v>0</v>
      </c>
      <c r="K40" s="14">
        <f>+'Rute 11-14'!N58</f>
        <v>0</v>
      </c>
      <c r="L40" s="162">
        <v>40</v>
      </c>
      <c r="M40" s="16">
        <f t="shared" ref="M40:M45" si="13">K40*L40/60</f>
        <v>0</v>
      </c>
      <c r="N40" s="195"/>
      <c r="O40" s="196"/>
      <c r="P40" s="195"/>
    </row>
    <row r="41" spans="1:16" s="87" customFormat="1" x14ac:dyDescent="0.2">
      <c r="A41" s="243" t="s">
        <v>77</v>
      </c>
      <c r="B41" s="14">
        <f>+'Rute 11-14'!N21</f>
        <v>0</v>
      </c>
      <c r="C41" s="162">
        <v>40</v>
      </c>
      <c r="D41" s="15">
        <f t="shared" si="10"/>
        <v>0</v>
      </c>
      <c r="E41" s="14">
        <f>+'Rute 11-14'!N34</f>
        <v>0</v>
      </c>
      <c r="F41" s="162">
        <v>40</v>
      </c>
      <c r="G41" s="16">
        <f t="shared" si="11"/>
        <v>0</v>
      </c>
      <c r="H41" s="14">
        <f>+'Rute 11-14'!N47</f>
        <v>0</v>
      </c>
      <c r="I41" s="162">
        <v>40</v>
      </c>
      <c r="J41" s="16">
        <f t="shared" si="12"/>
        <v>0</v>
      </c>
      <c r="K41" s="14">
        <f>+'Rute 11-14'!N60</f>
        <v>0</v>
      </c>
      <c r="L41" s="162">
        <v>40</v>
      </c>
      <c r="M41" s="16">
        <f t="shared" si="13"/>
        <v>0</v>
      </c>
      <c r="N41" s="195"/>
      <c r="O41" s="196"/>
      <c r="P41" s="195"/>
    </row>
    <row r="42" spans="1:16" s="87" customFormat="1" x14ac:dyDescent="0.2">
      <c r="A42" s="243" t="s">
        <v>78</v>
      </c>
      <c r="B42" s="14">
        <f>+'Rute 11-14'!N23</f>
        <v>0</v>
      </c>
      <c r="C42" s="162">
        <v>40</v>
      </c>
      <c r="D42" s="15">
        <f t="shared" si="10"/>
        <v>0</v>
      </c>
      <c r="E42" s="14">
        <f>+'Rute 11-14'!N36</f>
        <v>0</v>
      </c>
      <c r="F42" s="162">
        <v>40</v>
      </c>
      <c r="G42" s="16">
        <f t="shared" si="11"/>
        <v>0</v>
      </c>
      <c r="H42" s="14">
        <f>+'Rute 11-14'!N49</f>
        <v>0</v>
      </c>
      <c r="I42" s="162">
        <v>40</v>
      </c>
      <c r="J42" s="16">
        <f t="shared" si="12"/>
        <v>0</v>
      </c>
      <c r="K42" s="14">
        <f>+'Rute 11-14'!N62</f>
        <v>0</v>
      </c>
      <c r="L42" s="162">
        <v>40</v>
      </c>
      <c r="M42" s="16">
        <f t="shared" si="13"/>
        <v>0</v>
      </c>
      <c r="N42" s="195"/>
      <c r="O42" s="196"/>
      <c r="P42" s="195"/>
    </row>
    <row r="43" spans="1:16" s="87" customFormat="1" x14ac:dyDescent="0.2">
      <c r="A43" s="243" t="s">
        <v>79</v>
      </c>
      <c r="B43" s="14">
        <f>+'Rute 11-14'!N25</f>
        <v>0</v>
      </c>
      <c r="C43" s="162">
        <v>40</v>
      </c>
      <c r="D43" s="15">
        <f t="shared" si="10"/>
        <v>0</v>
      </c>
      <c r="E43" s="14">
        <f>+'Rute 11-14'!N38</f>
        <v>0</v>
      </c>
      <c r="F43" s="162">
        <v>40</v>
      </c>
      <c r="G43" s="16">
        <f t="shared" si="11"/>
        <v>0</v>
      </c>
      <c r="H43" s="14">
        <f>+'Rute 11-14'!N51</f>
        <v>0</v>
      </c>
      <c r="I43" s="162">
        <v>40</v>
      </c>
      <c r="J43" s="16">
        <f t="shared" si="12"/>
        <v>0</v>
      </c>
      <c r="K43" s="14">
        <f>+'Rute 11-14'!N64</f>
        <v>0</v>
      </c>
      <c r="L43" s="162">
        <v>40</v>
      </c>
      <c r="M43" s="16">
        <f t="shared" si="13"/>
        <v>0</v>
      </c>
      <c r="N43" s="195"/>
      <c r="O43" s="196"/>
      <c r="P43" s="195"/>
    </row>
    <row r="44" spans="1:16" s="87" customFormat="1" x14ac:dyDescent="0.2">
      <c r="A44" s="243" t="s">
        <v>80</v>
      </c>
      <c r="B44" s="14">
        <f>+'Rute 11-14'!N27</f>
        <v>0</v>
      </c>
      <c r="C44" s="162">
        <v>40</v>
      </c>
      <c r="D44" s="15">
        <f t="shared" si="10"/>
        <v>0</v>
      </c>
      <c r="E44" s="14">
        <f>+'Rute 11-14'!N40</f>
        <v>0</v>
      </c>
      <c r="F44" s="162">
        <v>40</v>
      </c>
      <c r="G44" s="16">
        <f t="shared" si="11"/>
        <v>0</v>
      </c>
      <c r="H44" s="14">
        <f>+'Rute 11-14'!N53</f>
        <v>0</v>
      </c>
      <c r="I44" s="162">
        <v>40</v>
      </c>
      <c r="J44" s="16">
        <f t="shared" si="12"/>
        <v>0</v>
      </c>
      <c r="K44" s="14">
        <f>+'Rute 11-14'!N66</f>
        <v>0</v>
      </c>
      <c r="L44" s="162">
        <v>40</v>
      </c>
      <c r="M44" s="16">
        <f t="shared" si="13"/>
        <v>0</v>
      </c>
      <c r="N44" s="195"/>
      <c r="O44" s="196"/>
      <c r="P44" s="195"/>
    </row>
    <row r="45" spans="1:16" s="87" customFormat="1" ht="12" thickBot="1" x14ac:dyDescent="0.25">
      <c r="A45" s="244" t="s">
        <v>82</v>
      </c>
      <c r="B45" s="169">
        <v>0</v>
      </c>
      <c r="C45" s="170">
        <v>0</v>
      </c>
      <c r="D45" s="20">
        <f t="shared" si="10"/>
        <v>0</v>
      </c>
      <c r="E45" s="169"/>
      <c r="F45" s="170"/>
      <c r="G45" s="20">
        <f t="shared" si="11"/>
        <v>0</v>
      </c>
      <c r="H45" s="171"/>
      <c r="I45" s="170"/>
      <c r="J45" s="20">
        <f t="shared" si="12"/>
        <v>0</v>
      </c>
      <c r="K45" s="169"/>
      <c r="L45" s="170"/>
      <c r="M45" s="20">
        <f t="shared" si="13"/>
        <v>0</v>
      </c>
      <c r="N45" s="196"/>
      <c r="O45" s="196"/>
      <c r="P45" s="195"/>
    </row>
    <row r="46" spans="1:16" s="87" customFormat="1" ht="12" thickBot="1" x14ac:dyDescent="0.25">
      <c r="A46" s="165" t="s">
        <v>53</v>
      </c>
      <c r="B46" s="166" t="s">
        <v>81</v>
      </c>
      <c r="C46" s="167" t="s">
        <v>81</v>
      </c>
      <c r="D46" s="168">
        <f>SUM(D40:D45)</f>
        <v>0</v>
      </c>
      <c r="E46" s="166" t="s">
        <v>81</v>
      </c>
      <c r="F46" s="167" t="s">
        <v>81</v>
      </c>
      <c r="G46" s="168">
        <f>SUM(G40:G45)</f>
        <v>0</v>
      </c>
      <c r="H46" s="47" t="s">
        <v>81</v>
      </c>
      <c r="I46" s="167" t="s">
        <v>81</v>
      </c>
      <c r="J46" s="168">
        <f>SUM(J40:J45)</f>
        <v>0</v>
      </c>
      <c r="K46" s="166" t="s">
        <v>81</v>
      </c>
      <c r="L46" s="167" t="s">
        <v>81</v>
      </c>
      <c r="M46" s="168">
        <f>SUM(M40:M45)</f>
        <v>0</v>
      </c>
      <c r="N46" s="245"/>
      <c r="O46" s="245"/>
      <c r="P46" s="197"/>
    </row>
    <row r="47" spans="1:16" s="87" customFormat="1" x14ac:dyDescent="0.2">
      <c r="A47" s="36"/>
      <c r="B47" s="245"/>
      <c r="C47" s="245"/>
      <c r="D47" s="250"/>
      <c r="E47" s="245"/>
      <c r="F47" s="245"/>
      <c r="G47" s="250"/>
      <c r="H47" s="245"/>
      <c r="I47" s="245"/>
      <c r="J47" s="250"/>
      <c r="K47" s="245"/>
      <c r="L47" s="245"/>
      <c r="M47" s="250"/>
      <c r="N47" s="245"/>
      <c r="O47" s="245"/>
      <c r="P47" s="250"/>
    </row>
    <row r="48" spans="1:16" x14ac:dyDescent="0.2">
      <c r="A48" s="22" t="s">
        <v>103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73"/>
      <c r="M48" s="73"/>
      <c r="N48" s="73"/>
      <c r="O48" s="73"/>
      <c r="P48" s="74"/>
    </row>
    <row r="49" spans="1:16" x14ac:dyDescent="0.2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18"/>
      <c r="L49" s="318"/>
      <c r="M49" s="318"/>
      <c r="N49" s="318"/>
      <c r="O49" s="318"/>
      <c r="P49" s="319"/>
    </row>
    <row r="50" spans="1:16" x14ac:dyDescent="0.2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  <c r="L50" s="318"/>
      <c r="M50" s="318"/>
      <c r="N50" s="318"/>
      <c r="O50" s="318"/>
      <c r="P50" s="319"/>
    </row>
    <row r="51" spans="1:16" x14ac:dyDescent="0.2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  <c r="L51" s="322"/>
      <c r="M51" s="322"/>
      <c r="N51" s="322"/>
      <c r="O51" s="322"/>
      <c r="P51" s="323"/>
    </row>
    <row r="52" spans="1:16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6"/>
    </row>
    <row r="53" spans="1:16" ht="15" x14ac:dyDescent="0.2">
      <c r="A53" s="25" t="s">
        <v>104</v>
      </c>
      <c r="B53" s="6"/>
      <c r="C53" s="6"/>
      <c r="D53" s="6"/>
      <c r="E53" s="6"/>
      <c r="F53" s="6"/>
      <c r="G53" s="6"/>
      <c r="H53" s="21"/>
      <c r="I53" s="21"/>
      <c r="J53" s="21"/>
      <c r="K53" s="6"/>
    </row>
    <row r="54" spans="1:16" ht="12" thickBot="1" x14ac:dyDescent="0.25">
      <c r="A54" s="161" t="s">
        <v>93</v>
      </c>
      <c r="B54" s="161"/>
      <c r="C54" s="161"/>
      <c r="D54" s="161"/>
      <c r="E54" s="161"/>
      <c r="F54" s="161"/>
      <c r="G54" s="6"/>
      <c r="H54" s="6"/>
      <c r="I54" s="9"/>
      <c r="J54" s="21"/>
      <c r="K54" s="6"/>
    </row>
    <row r="55" spans="1:16" x14ac:dyDescent="0.2">
      <c r="A55" s="252" t="s">
        <v>21</v>
      </c>
      <c r="B55" s="257" t="str">
        <f>Ungdomsskolekørsel!$C$17</f>
        <v>A</v>
      </c>
      <c r="C55" s="258"/>
      <c r="D55" s="259"/>
      <c r="E55" s="257" t="str">
        <f>Ungdomsskolekørsel!$C$30</f>
        <v>B</v>
      </c>
      <c r="F55" s="258"/>
      <c r="G55" s="259"/>
      <c r="H55" s="257" t="str">
        <f>Ungdomsskolekørsel!$C$43</f>
        <v>C</v>
      </c>
      <c r="I55" s="258"/>
      <c r="J55" s="259"/>
      <c r="K55" s="280"/>
      <c r="L55" s="280"/>
      <c r="M55" s="280"/>
    </row>
    <row r="56" spans="1:16" ht="12" customHeight="1" x14ac:dyDescent="0.2">
      <c r="A56" s="253"/>
      <c r="B56" s="10" t="s">
        <v>101</v>
      </c>
      <c r="C56" s="11" t="s">
        <v>99</v>
      </c>
      <c r="D56" s="12" t="s">
        <v>100</v>
      </c>
      <c r="E56" s="10" t="s">
        <v>101</v>
      </c>
      <c r="F56" s="11" t="s">
        <v>99</v>
      </c>
      <c r="G56" s="12" t="s">
        <v>100</v>
      </c>
      <c r="H56" s="10" t="s">
        <v>101</v>
      </c>
      <c r="I56" s="11" t="s">
        <v>99</v>
      </c>
      <c r="J56" s="12" t="s">
        <v>100</v>
      </c>
      <c r="K56" s="106"/>
      <c r="L56" s="106"/>
      <c r="M56" s="106"/>
    </row>
    <row r="57" spans="1:16" x14ac:dyDescent="0.2">
      <c r="A57" s="4" t="s">
        <v>76</v>
      </c>
      <c r="B57" s="14">
        <f>Ungdomsskolekørsel!N19</f>
        <v>0</v>
      </c>
      <c r="C57" s="162">
        <v>20</v>
      </c>
      <c r="D57" s="15">
        <f t="shared" ref="D57:D62" si="14">B57*C57/60</f>
        <v>0</v>
      </c>
      <c r="E57" s="14">
        <f>+Ungdomsskolekørsel!N32</f>
        <v>0</v>
      </c>
      <c r="F57" s="162">
        <v>20</v>
      </c>
      <c r="G57" s="16">
        <f t="shared" ref="G57:G62" si="15">E57*F57/60</f>
        <v>0</v>
      </c>
      <c r="H57" s="14">
        <f>+Ungdomsskolekørsel!N45</f>
        <v>0</v>
      </c>
      <c r="I57" s="162">
        <v>20</v>
      </c>
      <c r="J57" s="16">
        <f t="shared" ref="J57:J62" si="16">H57*I57/60</f>
        <v>0</v>
      </c>
      <c r="K57" s="195"/>
      <c r="L57" s="196"/>
      <c r="M57" s="195"/>
    </row>
    <row r="58" spans="1:16" x14ac:dyDescent="0.2">
      <c r="A58" s="4" t="s">
        <v>77</v>
      </c>
      <c r="B58" s="14">
        <f>Ungdomsskolekørsel!$N$21</f>
        <v>0</v>
      </c>
      <c r="C58" s="162">
        <v>20</v>
      </c>
      <c r="D58" s="15">
        <f t="shared" si="14"/>
        <v>0</v>
      </c>
      <c r="E58" s="14">
        <f>+Ungdomsskolekørsel!N34</f>
        <v>0</v>
      </c>
      <c r="F58" s="162">
        <v>20</v>
      </c>
      <c r="G58" s="16">
        <f t="shared" si="15"/>
        <v>0</v>
      </c>
      <c r="H58" s="14">
        <f>+Ungdomsskolekørsel!N47</f>
        <v>0</v>
      </c>
      <c r="I58" s="162">
        <v>20</v>
      </c>
      <c r="J58" s="16">
        <f t="shared" si="16"/>
        <v>0</v>
      </c>
      <c r="K58" s="195"/>
      <c r="L58" s="196"/>
      <c r="M58" s="195"/>
    </row>
    <row r="59" spans="1:16" x14ac:dyDescent="0.2">
      <c r="A59" s="4" t="s">
        <v>78</v>
      </c>
      <c r="B59" s="14">
        <f>Ungdomsskolekørsel!$N$23</f>
        <v>0</v>
      </c>
      <c r="C59" s="162">
        <v>20</v>
      </c>
      <c r="D59" s="15">
        <f t="shared" si="14"/>
        <v>0</v>
      </c>
      <c r="E59" s="14">
        <f>+Ungdomsskolekørsel!N36</f>
        <v>0</v>
      </c>
      <c r="F59" s="162">
        <v>20</v>
      </c>
      <c r="G59" s="16">
        <f t="shared" si="15"/>
        <v>0</v>
      </c>
      <c r="H59" s="14">
        <f>+Ungdomsskolekørsel!N49</f>
        <v>0</v>
      </c>
      <c r="I59" s="162">
        <v>20</v>
      </c>
      <c r="J59" s="16">
        <f t="shared" si="16"/>
        <v>0</v>
      </c>
      <c r="K59" s="195"/>
      <c r="L59" s="196"/>
      <c r="M59" s="195"/>
    </row>
    <row r="60" spans="1:16" x14ac:dyDescent="0.2">
      <c r="A60" s="4" t="s">
        <v>79</v>
      </c>
      <c r="B60" s="14">
        <f>Ungdomsskolekørsel!$N$25</f>
        <v>0</v>
      </c>
      <c r="C60" s="162">
        <v>20</v>
      </c>
      <c r="D60" s="15">
        <f t="shared" si="14"/>
        <v>0</v>
      </c>
      <c r="E60" s="14">
        <f>+Ungdomsskolekørsel!N38</f>
        <v>0</v>
      </c>
      <c r="F60" s="162">
        <v>20</v>
      </c>
      <c r="G60" s="16">
        <f t="shared" si="15"/>
        <v>0</v>
      </c>
      <c r="H60" s="14">
        <f>+Ungdomsskolekørsel!N51</f>
        <v>0</v>
      </c>
      <c r="I60" s="162">
        <v>20</v>
      </c>
      <c r="J60" s="16">
        <f t="shared" si="16"/>
        <v>0</v>
      </c>
      <c r="K60" s="195"/>
      <c r="L60" s="196"/>
      <c r="M60" s="195"/>
    </row>
    <row r="61" spans="1:16" x14ac:dyDescent="0.2">
      <c r="A61" s="4" t="s">
        <v>80</v>
      </c>
      <c r="B61" s="14">
        <f>Ungdomsskolekørsel!$N$27</f>
        <v>0</v>
      </c>
      <c r="C61" s="162">
        <v>20</v>
      </c>
      <c r="D61" s="15">
        <f t="shared" si="14"/>
        <v>0</v>
      </c>
      <c r="E61" s="14">
        <f>+Ungdomsskolekørsel!N40</f>
        <v>0</v>
      </c>
      <c r="F61" s="162">
        <v>20</v>
      </c>
      <c r="G61" s="16">
        <f t="shared" si="15"/>
        <v>0</v>
      </c>
      <c r="H61" s="14">
        <f>+Ungdomsskolekørsel!N53</f>
        <v>0</v>
      </c>
      <c r="I61" s="162">
        <v>20</v>
      </c>
      <c r="J61" s="16">
        <f t="shared" si="16"/>
        <v>0</v>
      </c>
      <c r="K61" s="195"/>
      <c r="L61" s="196"/>
      <c r="M61" s="195"/>
    </row>
    <row r="62" spans="1:16" ht="12" thickBot="1" x14ac:dyDescent="0.25">
      <c r="A62" s="19" t="s">
        <v>82</v>
      </c>
      <c r="B62" s="169">
        <v>0</v>
      </c>
      <c r="C62" s="170">
        <v>0</v>
      </c>
      <c r="D62" s="20">
        <f t="shared" si="14"/>
        <v>0</v>
      </c>
      <c r="E62" s="169"/>
      <c r="F62" s="170"/>
      <c r="G62" s="20">
        <f t="shared" si="15"/>
        <v>0</v>
      </c>
      <c r="H62" s="169"/>
      <c r="I62" s="170"/>
      <c r="J62" s="20">
        <f t="shared" si="16"/>
        <v>0</v>
      </c>
      <c r="K62" s="196"/>
      <c r="L62" s="196"/>
      <c r="M62" s="195"/>
    </row>
    <row r="63" spans="1:16" s="87" customFormat="1" ht="12" thickBot="1" x14ac:dyDescent="0.25">
      <c r="A63" s="165" t="s">
        <v>53</v>
      </c>
      <c r="B63" s="166" t="s">
        <v>81</v>
      </c>
      <c r="C63" s="167" t="s">
        <v>81</v>
      </c>
      <c r="D63" s="168">
        <f>SUM(D57:D62)</f>
        <v>0</v>
      </c>
      <c r="E63" s="166" t="s">
        <v>81</v>
      </c>
      <c r="F63" s="167" t="s">
        <v>81</v>
      </c>
      <c r="G63" s="168">
        <f>SUM(G57:G62)</f>
        <v>0</v>
      </c>
      <c r="H63" s="166" t="s">
        <v>81</v>
      </c>
      <c r="I63" s="167" t="s">
        <v>81</v>
      </c>
      <c r="J63" s="168">
        <f>SUM(J57:J62)</f>
        <v>0</v>
      </c>
      <c r="K63" s="194"/>
      <c r="L63" s="194"/>
      <c r="M63" s="197"/>
    </row>
    <row r="65" spans="1:16" ht="11.25" customHeight="1" x14ac:dyDescent="0.2">
      <c r="A65" s="22" t="s">
        <v>105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73"/>
      <c r="M65" s="73"/>
      <c r="N65" s="73"/>
      <c r="O65" s="73"/>
      <c r="P65" s="74"/>
    </row>
    <row r="66" spans="1:16" ht="11.25" customHeight="1" x14ac:dyDescent="0.2">
      <c r="A66" s="301"/>
      <c r="B66" s="302"/>
      <c r="C66" s="302"/>
      <c r="D66" s="302"/>
      <c r="E66" s="302"/>
      <c r="F66" s="302"/>
      <c r="G66" s="302"/>
      <c r="H66" s="302"/>
      <c r="I66" s="302"/>
      <c r="J66" s="302"/>
      <c r="K66" s="303"/>
      <c r="L66" s="303"/>
      <c r="M66" s="303"/>
      <c r="N66" s="303"/>
      <c r="O66" s="303"/>
      <c r="P66" s="304"/>
    </row>
    <row r="67" spans="1:16" ht="11.25" customHeight="1" x14ac:dyDescent="0.2">
      <c r="A67" s="305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4"/>
    </row>
    <row r="68" spans="1:16" ht="11.25" customHeight="1" x14ac:dyDescent="0.2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8"/>
    </row>
    <row r="70" spans="1:16" ht="15.75" thickBot="1" x14ac:dyDescent="0.25">
      <c r="A70" s="25" t="s">
        <v>83</v>
      </c>
      <c r="B70" s="26"/>
      <c r="C70" s="26"/>
      <c r="L70" s="199" t="s">
        <v>140</v>
      </c>
    </row>
    <row r="71" spans="1:16" x14ac:dyDescent="0.2">
      <c r="A71" s="27" t="s">
        <v>84</v>
      </c>
      <c r="B71" s="28"/>
      <c r="C71" s="28"/>
      <c r="D71" s="28"/>
      <c r="E71" s="28"/>
      <c r="F71" s="28"/>
      <c r="G71" s="28"/>
      <c r="H71" s="28"/>
      <c r="I71" s="28"/>
      <c r="J71" s="29">
        <f>$D24+$G24+$J24+$M24+$P24+$D35+$G35+$J35+$M35+$P35+D46+G46+J46+M46</f>
        <v>0</v>
      </c>
      <c r="K71" s="207"/>
      <c r="L71" s="27" t="s">
        <v>141</v>
      </c>
      <c r="M71" s="28"/>
      <c r="N71" s="28"/>
      <c r="O71" s="28"/>
      <c r="P71" s="214"/>
    </row>
    <row r="72" spans="1:16" x14ac:dyDescent="0.2">
      <c r="A72" s="30" t="s">
        <v>35</v>
      </c>
      <c r="B72" s="31"/>
      <c r="C72" s="31"/>
      <c r="D72" s="31"/>
      <c r="E72" s="31"/>
      <c r="F72" s="31"/>
      <c r="G72" s="31"/>
      <c r="H72" s="31"/>
      <c r="I72" s="31"/>
      <c r="J72" s="32">
        <f>$D63+$G63+$J63</f>
        <v>0</v>
      </c>
      <c r="K72" s="207"/>
      <c r="L72" s="30"/>
      <c r="M72" s="31"/>
      <c r="N72" s="31"/>
      <c r="O72" s="31"/>
      <c r="P72" s="32"/>
    </row>
    <row r="73" spans="1:16" x14ac:dyDescent="0.2">
      <c r="A73" s="30" t="s">
        <v>131</v>
      </c>
      <c r="B73" s="31"/>
      <c r="C73" s="31"/>
      <c r="D73" s="31"/>
      <c r="E73" s="31"/>
      <c r="F73" s="31"/>
      <c r="G73" s="31"/>
      <c r="H73" s="31"/>
      <c r="I73" s="31"/>
      <c r="J73" s="249"/>
      <c r="K73" s="207"/>
      <c r="L73" s="30"/>
      <c r="M73" s="31"/>
      <c r="N73" s="31"/>
      <c r="O73" s="31"/>
      <c r="P73" s="32"/>
    </row>
    <row r="74" spans="1:16" ht="12" thickBot="1" x14ac:dyDescent="0.25">
      <c r="A74" s="33" t="s">
        <v>53</v>
      </c>
      <c r="B74" s="34"/>
      <c r="C74" s="34"/>
      <c r="D74" s="34"/>
      <c r="E74" s="34"/>
      <c r="F74" s="34"/>
      <c r="G74" s="34"/>
      <c r="H74" s="34"/>
      <c r="I74" s="34"/>
      <c r="J74" s="35">
        <f>SUM(J71:J73)</f>
        <v>0</v>
      </c>
      <c r="K74" s="207"/>
      <c r="L74" s="33"/>
      <c r="M74" s="34"/>
      <c r="N74" s="34"/>
      <c r="O74" s="34"/>
      <c r="P74" s="35"/>
    </row>
    <row r="76" spans="1:16" ht="15" x14ac:dyDescent="0.2">
      <c r="A76" s="199" t="s">
        <v>142</v>
      </c>
    </row>
    <row r="77" spans="1:16" ht="12.75" customHeight="1" x14ac:dyDescent="0.2">
      <c r="A77" s="36" t="s">
        <v>95</v>
      </c>
      <c r="B77" s="267" t="s">
        <v>96</v>
      </c>
      <c r="C77" s="267"/>
      <c r="D77" s="267"/>
      <c r="E77" s="298" t="s">
        <v>135</v>
      </c>
      <c r="F77" s="298"/>
      <c r="G77" s="298"/>
      <c r="H77" s="299"/>
      <c r="I77" s="299"/>
      <c r="J77" s="299"/>
    </row>
    <row r="78" spans="1:16" ht="12.75" customHeight="1" x14ac:dyDescent="0.2">
      <c r="A78" s="36"/>
      <c r="B78" s="239"/>
      <c r="C78" s="239"/>
      <c r="D78" s="239"/>
      <c r="E78" s="240"/>
      <c r="F78" s="240"/>
      <c r="G78" s="240"/>
      <c r="H78" s="240"/>
      <c r="I78" s="240"/>
      <c r="J78" s="240"/>
    </row>
    <row r="79" spans="1:16" ht="6.75" customHeight="1" x14ac:dyDescent="0.2">
      <c r="A79" s="36"/>
      <c r="B79" s="21"/>
      <c r="C79" s="239"/>
      <c r="D79" s="239"/>
      <c r="E79" s="241"/>
      <c r="F79" s="241"/>
      <c r="G79" s="241"/>
      <c r="H79" s="241"/>
      <c r="I79" s="241"/>
      <c r="J79" s="241"/>
    </row>
    <row r="80" spans="1:16" ht="12.75" customHeight="1" x14ac:dyDescent="0.2">
      <c r="A80" s="31" t="s">
        <v>97</v>
      </c>
      <c r="B80" s="254"/>
      <c r="C80" s="255"/>
      <c r="D80" s="256"/>
      <c r="E80" s="265"/>
      <c r="F80" s="265"/>
      <c r="G80" s="265"/>
      <c r="H80" s="266"/>
      <c r="I80" s="266"/>
      <c r="J80" s="266"/>
    </row>
    <row r="81" spans="1:10" ht="12.75" x14ac:dyDescent="0.2">
      <c r="A81" s="31"/>
      <c r="B81" s="21"/>
      <c r="C81" s="278"/>
      <c r="D81" s="278"/>
      <c r="E81" s="261"/>
      <c r="F81" s="261"/>
      <c r="G81" s="261"/>
      <c r="H81" s="260"/>
      <c r="I81" s="260"/>
      <c r="J81" s="260"/>
    </row>
    <row r="82" spans="1:10" ht="12.75" x14ac:dyDescent="0.2">
      <c r="A82" s="31"/>
      <c r="B82" s="21"/>
      <c r="C82" s="242"/>
      <c r="D82" s="242"/>
      <c r="E82" s="241"/>
      <c r="F82" s="241"/>
      <c r="G82" s="241"/>
      <c r="H82" s="215"/>
      <c r="I82" s="215"/>
      <c r="J82" s="215"/>
    </row>
    <row r="83" spans="1:10" ht="12.75" x14ac:dyDescent="0.2">
      <c r="A83" s="31" t="s">
        <v>98</v>
      </c>
      <c r="B83" s="262"/>
      <c r="C83" s="262"/>
      <c r="D83" s="263"/>
      <c r="E83" s="297"/>
      <c r="F83" s="297"/>
      <c r="G83" s="297"/>
      <c r="H83" s="266"/>
      <c r="I83" s="266"/>
      <c r="J83" s="266"/>
    </row>
    <row r="86" spans="1:10" x14ac:dyDescent="0.2">
      <c r="A86" s="87" t="s">
        <v>85</v>
      </c>
    </row>
    <row r="87" spans="1:10" ht="23.25" customHeight="1" x14ac:dyDescent="0.2">
      <c r="A87" s="251" t="s">
        <v>119</v>
      </c>
      <c r="B87" s="251"/>
      <c r="C87" s="251"/>
      <c r="D87" s="251"/>
      <c r="E87" s="251"/>
      <c r="F87" s="251"/>
      <c r="G87" s="251"/>
      <c r="H87" s="251"/>
      <c r="I87" s="251"/>
      <c r="J87" s="251"/>
    </row>
    <row r="88" spans="1:10" ht="24.75" customHeight="1" x14ac:dyDescent="0.2">
      <c r="A88" s="251" t="s">
        <v>128</v>
      </c>
      <c r="B88" s="268"/>
      <c r="C88" s="268"/>
      <c r="D88" s="268"/>
      <c r="E88" s="268"/>
      <c r="F88" s="268"/>
      <c r="G88" s="268"/>
      <c r="H88" s="268"/>
      <c r="I88" s="268"/>
      <c r="J88" s="268"/>
    </row>
    <row r="89" spans="1:10" ht="15.75" customHeight="1" x14ac:dyDescent="0.2">
      <c r="A89" s="251" t="s">
        <v>120</v>
      </c>
      <c r="B89" s="264"/>
      <c r="C89" s="264"/>
      <c r="D89" s="264"/>
      <c r="E89" s="264"/>
      <c r="F89" s="264"/>
      <c r="G89" s="264"/>
      <c r="H89" s="264"/>
      <c r="I89" s="264"/>
      <c r="J89" s="264"/>
    </row>
    <row r="90" spans="1:10" ht="22.5" customHeight="1" x14ac:dyDescent="0.2">
      <c r="A90" s="251" t="s">
        <v>127</v>
      </c>
      <c r="B90" s="251"/>
      <c r="C90" s="251"/>
      <c r="D90" s="251"/>
      <c r="E90" s="251"/>
      <c r="F90" s="251"/>
      <c r="G90" s="251"/>
      <c r="H90" s="251"/>
      <c r="I90" s="251"/>
      <c r="J90" s="251"/>
    </row>
    <row r="91" spans="1:10" ht="15.75" customHeight="1" x14ac:dyDescent="0.2">
      <c r="A91" s="251" t="s">
        <v>112</v>
      </c>
      <c r="B91" s="251"/>
      <c r="C91" s="251"/>
      <c r="D91" s="251"/>
      <c r="E91" s="251"/>
      <c r="F91" s="251"/>
      <c r="G91" s="251"/>
      <c r="H91" s="251"/>
      <c r="I91" s="251"/>
      <c r="J91" s="251"/>
    </row>
    <row r="93" spans="1:10" x14ac:dyDescent="0.2">
      <c r="A93" s="204" t="s">
        <v>130</v>
      </c>
      <c r="B93" s="204"/>
      <c r="C93" s="205" t="s">
        <v>156</v>
      </c>
      <c r="D93" s="204"/>
    </row>
  </sheetData>
  <mergeCells count="61">
    <mergeCell ref="N38:P38"/>
    <mergeCell ref="A38:A39"/>
    <mergeCell ref="B38:D38"/>
    <mergeCell ref="E38:G38"/>
    <mergeCell ref="H38:J38"/>
    <mergeCell ref="K38:M38"/>
    <mergeCell ref="E83:J83"/>
    <mergeCell ref="E77:J77"/>
    <mergeCell ref="E1:J1"/>
    <mergeCell ref="A66:P68"/>
    <mergeCell ref="K11:L11"/>
    <mergeCell ref="K12:L12"/>
    <mergeCell ref="N16:P16"/>
    <mergeCell ref="N27:P27"/>
    <mergeCell ref="A49:P51"/>
    <mergeCell ref="L5:P5"/>
    <mergeCell ref="L6:P6"/>
    <mergeCell ref="L7:P7"/>
    <mergeCell ref="L8:P8"/>
    <mergeCell ref="I5:K5"/>
    <mergeCell ref="I6:K6"/>
    <mergeCell ref="I7:K7"/>
    <mergeCell ref="I8:K8"/>
    <mergeCell ref="O11:P11"/>
    <mergeCell ref="O12:P12"/>
    <mergeCell ref="M11:N11"/>
    <mergeCell ref="M12:N12"/>
    <mergeCell ref="C81:D81"/>
    <mergeCell ref="K27:M27"/>
    <mergeCell ref="K55:M55"/>
    <mergeCell ref="K16:M16"/>
    <mergeCell ref="B10:E10"/>
    <mergeCell ref="B11:E11"/>
    <mergeCell ref="H16:J16"/>
    <mergeCell ref="H27:J27"/>
    <mergeCell ref="A16:A17"/>
    <mergeCell ref="B16:D16"/>
    <mergeCell ref="E16:G16"/>
    <mergeCell ref="B27:D27"/>
    <mergeCell ref="E27:G27"/>
    <mergeCell ref="B5:E5"/>
    <mergeCell ref="B6:E6"/>
    <mergeCell ref="B7:E7"/>
    <mergeCell ref="B8:E8"/>
    <mergeCell ref="B9:E9"/>
    <mergeCell ref="A91:J91"/>
    <mergeCell ref="A27:A28"/>
    <mergeCell ref="B80:D80"/>
    <mergeCell ref="B55:D55"/>
    <mergeCell ref="H81:J81"/>
    <mergeCell ref="E55:G55"/>
    <mergeCell ref="H55:J55"/>
    <mergeCell ref="A90:J90"/>
    <mergeCell ref="E81:G81"/>
    <mergeCell ref="B83:D83"/>
    <mergeCell ref="A89:J89"/>
    <mergeCell ref="E80:J80"/>
    <mergeCell ref="B77:D77"/>
    <mergeCell ref="A88:J88"/>
    <mergeCell ref="A55:A56"/>
    <mergeCell ref="A87:J87"/>
  </mergeCells>
  <phoneticPr fontId="1" type="noConversion"/>
  <conditionalFormatting sqref="H55 E55 H27 E27 H16 E16">
    <cfRule type="cellIs" dxfId="5" priority="10" stopIfTrue="1" operator="equal">
      <formula>0</formula>
    </cfRule>
  </conditionalFormatting>
  <conditionalFormatting sqref="K16">
    <cfRule type="cellIs" dxfId="4" priority="9" stopIfTrue="1" operator="equal">
      <formula>0</formula>
    </cfRule>
  </conditionalFormatting>
  <conditionalFormatting sqref="K27">
    <cfRule type="cellIs" dxfId="3" priority="8" stopIfTrue="1" operator="equal">
      <formula>0</formula>
    </cfRule>
  </conditionalFormatting>
  <conditionalFormatting sqref="K55 K57:K61">
    <cfRule type="cellIs" dxfId="2" priority="7" stopIfTrue="1" operator="equal">
      <formula>0</formula>
    </cfRule>
  </conditionalFormatting>
  <conditionalFormatting sqref="N27">
    <cfRule type="cellIs" dxfId="1" priority="5" stopIfTrue="1" operator="equal">
      <formula>0</formula>
    </cfRule>
  </conditionalFormatting>
  <conditionalFormatting sqref="N16">
    <cfRule type="cellIs" dxfId="0" priority="4" stopIfTrue="1" operator="equal">
      <formula>0</formula>
    </cfRule>
  </conditionalFormatting>
  <printOptions horizontalCentered="1" verticalCentered="1"/>
  <pageMargins left="0.31496062992125984" right="0.11811023622047245" top="0.74803149606299213" bottom="0.74803149606299213" header="0.31496062992125984" footer="0.31496062992125984"/>
  <pageSetup paperSize="9" scale="61" orientation="portrait" r:id="rId1"/>
  <headerFooter alignWithMargins="0"/>
  <ignoredErrors>
    <ignoredError sqref="E63:F63 H63:I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  <pageSetUpPr fitToPage="1"/>
  </sheetPr>
  <dimension ref="A1:V67"/>
  <sheetViews>
    <sheetView topLeftCell="A7" workbookViewId="0">
      <selection activeCell="G19" sqref="G19"/>
    </sheetView>
  </sheetViews>
  <sheetFormatPr defaultRowHeight="11.25" x14ac:dyDescent="0.2"/>
  <cols>
    <col min="1" max="1" width="4.7109375" style="7" customWidth="1"/>
    <col min="2" max="2" width="3" style="7" customWidth="1"/>
    <col min="3" max="3" width="7.7109375" style="7" customWidth="1"/>
    <col min="4" max="18" width="5.28515625" style="7" customWidth="1"/>
    <col min="19" max="19" width="9.85546875" style="7" customWidth="1"/>
    <col min="20" max="22" width="5.28515625" style="7" customWidth="1"/>
    <col min="23" max="16384" width="9.140625" style="7"/>
  </cols>
  <sheetData>
    <row r="1" spans="1:22" s="61" customFormat="1" ht="24.75" customHeight="1" x14ac:dyDescent="0.2">
      <c r="A1" s="25" t="s">
        <v>109</v>
      </c>
      <c r="B1" s="25"/>
      <c r="E1" s="358" t="s">
        <v>110</v>
      </c>
      <c r="F1" s="358"/>
      <c r="G1" s="358"/>
      <c r="H1" s="358"/>
      <c r="I1" s="358"/>
      <c r="J1" s="358"/>
      <c r="K1" s="358"/>
      <c r="L1" s="358"/>
      <c r="M1" s="358"/>
      <c r="N1" s="358"/>
      <c r="O1" s="358"/>
      <c r="S1" s="59" t="s">
        <v>123</v>
      </c>
      <c r="V1" s="25"/>
    </row>
    <row r="2" spans="1:22" s="61" customFormat="1" ht="11.25" customHeight="1" x14ac:dyDescent="0.2">
      <c r="A2" s="25"/>
      <c r="B2" s="25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S2" s="59"/>
      <c r="V2" s="25"/>
    </row>
    <row r="3" spans="1:22" ht="18" customHeight="1" x14ac:dyDescent="0.2">
      <c r="A3" s="65" t="s">
        <v>118</v>
      </c>
      <c r="B3" s="140"/>
      <c r="C3" s="140"/>
      <c r="D3" s="140"/>
      <c r="E3" s="140"/>
      <c r="F3" s="140"/>
      <c r="G3" s="128"/>
      <c r="H3" s="393" t="s">
        <v>84</v>
      </c>
      <c r="I3" s="393"/>
      <c r="J3" s="393"/>
      <c r="K3" s="393"/>
      <c r="L3" s="393"/>
      <c r="S3" s="141"/>
      <c r="V3" s="142"/>
    </row>
    <row r="4" spans="1:22" ht="11.25" customHeight="1" thickBot="1" x14ac:dyDescent="0.25">
      <c r="A4" s="34"/>
      <c r="B4" s="34"/>
      <c r="C4" s="34"/>
      <c r="D4" s="180"/>
      <c r="E4" s="180"/>
      <c r="F4" s="180"/>
      <c r="G4" s="34"/>
      <c r="H4" s="34"/>
      <c r="K4" s="31"/>
      <c r="L4" s="31"/>
      <c r="M4" s="31"/>
      <c r="N4" s="31"/>
      <c r="O4" s="31"/>
      <c r="P4" s="31"/>
      <c r="Q4" s="31"/>
      <c r="R4" s="31"/>
      <c r="S4" s="31"/>
    </row>
    <row r="5" spans="1:22" ht="15.95" customHeight="1" x14ac:dyDescent="0.2">
      <c r="A5" s="342" t="s">
        <v>25</v>
      </c>
      <c r="B5" s="343"/>
      <c r="C5" s="343"/>
      <c r="D5" s="367">
        <f>'Årlige køreplantimer'!B5</f>
        <v>0</v>
      </c>
      <c r="E5" s="347"/>
      <c r="F5" s="347"/>
      <c r="G5" s="347"/>
      <c r="H5" s="348"/>
      <c r="I5" s="106"/>
      <c r="J5" s="106"/>
      <c r="K5" s="404" t="s">
        <v>66</v>
      </c>
      <c r="L5" s="405"/>
      <c r="M5" s="405"/>
      <c r="N5" s="405"/>
      <c r="O5" s="346">
        <f>'Årlige køreplantimer'!L5</f>
        <v>0</v>
      </c>
      <c r="P5" s="347"/>
      <c r="Q5" s="347"/>
      <c r="R5" s="347"/>
      <c r="S5" s="348"/>
    </row>
    <row r="6" spans="1:22" ht="15.95" customHeight="1" x14ac:dyDescent="0.2">
      <c r="A6" s="344" t="s">
        <v>117</v>
      </c>
      <c r="B6" s="345"/>
      <c r="C6" s="345"/>
      <c r="D6" s="363">
        <f>'Årlige køreplantimer'!B6</f>
        <v>0</v>
      </c>
      <c r="E6" s="350"/>
      <c r="F6" s="350"/>
      <c r="G6" s="350"/>
      <c r="H6" s="351"/>
      <c r="I6" s="2"/>
      <c r="J6" s="118"/>
      <c r="K6" s="355" t="s">
        <v>67</v>
      </c>
      <c r="L6" s="345"/>
      <c r="M6" s="345"/>
      <c r="N6" s="345"/>
      <c r="O6" s="349">
        <f>'Årlige køreplantimer'!L6</f>
        <v>0</v>
      </c>
      <c r="P6" s="350"/>
      <c r="Q6" s="350"/>
      <c r="R6" s="350"/>
      <c r="S6" s="351"/>
    </row>
    <row r="7" spans="1:22" ht="15.95" customHeight="1" x14ac:dyDescent="0.2">
      <c r="A7" s="344" t="s">
        <v>71</v>
      </c>
      <c r="B7" s="345"/>
      <c r="C7" s="345"/>
      <c r="D7" s="363">
        <f>'Årlige køreplantimer'!B7</f>
        <v>0</v>
      </c>
      <c r="E7" s="350"/>
      <c r="F7" s="350"/>
      <c r="G7" s="350"/>
      <c r="H7" s="351"/>
      <c r="I7" s="178"/>
      <c r="J7" s="178"/>
      <c r="K7" s="355" t="s">
        <v>69</v>
      </c>
      <c r="L7" s="345"/>
      <c r="M7" s="345"/>
      <c r="N7" s="345"/>
      <c r="O7" s="349">
        <f>'Årlige køreplantimer'!L7</f>
        <v>0</v>
      </c>
      <c r="P7" s="350"/>
      <c r="Q7" s="350"/>
      <c r="R7" s="350"/>
      <c r="S7" s="351"/>
    </row>
    <row r="8" spans="1:22" ht="15.95" customHeight="1" thickBot="1" x14ac:dyDescent="0.25">
      <c r="A8" s="344" t="s">
        <v>70</v>
      </c>
      <c r="B8" s="345"/>
      <c r="C8" s="345"/>
      <c r="D8" s="363">
        <f>'Årlige køreplantimer'!B8</f>
        <v>0</v>
      </c>
      <c r="E8" s="350"/>
      <c r="F8" s="350"/>
      <c r="G8" s="350"/>
      <c r="H8" s="351"/>
      <c r="I8" s="149"/>
      <c r="J8" s="149"/>
      <c r="K8" s="356" t="s">
        <v>71</v>
      </c>
      <c r="L8" s="357"/>
      <c r="M8" s="357"/>
      <c r="N8" s="357"/>
      <c r="O8" s="352">
        <f>'Årlige køreplantimer'!L8</f>
        <v>0</v>
      </c>
      <c r="P8" s="353"/>
      <c r="Q8" s="353"/>
      <c r="R8" s="353"/>
      <c r="S8" s="354"/>
    </row>
    <row r="9" spans="1:22" ht="15.95" customHeight="1" x14ac:dyDescent="0.2">
      <c r="A9" s="344" t="s">
        <v>29</v>
      </c>
      <c r="B9" s="345"/>
      <c r="C9" s="345"/>
      <c r="D9" s="363">
        <f>'Årlige køreplantimer'!B9</f>
        <v>0</v>
      </c>
      <c r="E9" s="350"/>
      <c r="F9" s="350"/>
      <c r="G9" s="350"/>
      <c r="H9" s="351"/>
      <c r="I9" s="149"/>
      <c r="J9" s="176"/>
      <c r="K9" s="149"/>
      <c r="L9" s="176"/>
      <c r="M9" s="118"/>
      <c r="N9" s="2"/>
      <c r="O9" s="2"/>
      <c r="P9" s="2"/>
      <c r="Q9" s="173"/>
      <c r="R9" s="177"/>
      <c r="S9" s="177"/>
    </row>
    <row r="10" spans="1:22" ht="15.95" customHeight="1" x14ac:dyDescent="0.2">
      <c r="A10" s="344" t="s">
        <v>68</v>
      </c>
      <c r="B10" s="345"/>
      <c r="C10" s="345"/>
      <c r="D10" s="363">
        <f>'Årlige køreplantimer'!B10</f>
        <v>0</v>
      </c>
      <c r="E10" s="350"/>
      <c r="F10" s="350"/>
      <c r="G10" s="350"/>
      <c r="H10" s="351"/>
      <c r="I10" s="149"/>
      <c r="J10" s="176"/>
      <c r="K10" s="149"/>
      <c r="L10" s="176"/>
      <c r="M10" s="118"/>
      <c r="N10" s="2"/>
      <c r="O10" s="2"/>
      <c r="P10" s="2"/>
      <c r="Q10" s="173"/>
      <c r="R10" s="177"/>
      <c r="S10" s="177"/>
    </row>
    <row r="11" spans="1:22" ht="15.95" customHeight="1" thickBot="1" x14ac:dyDescent="0.25">
      <c r="A11" s="368" t="s">
        <v>87</v>
      </c>
      <c r="B11" s="357"/>
      <c r="C11" s="357"/>
      <c r="D11" s="364">
        <f>'Årlige køreplantimer'!B11</f>
        <v>0</v>
      </c>
      <c r="E11" s="365"/>
      <c r="F11" s="365"/>
      <c r="G11" s="365"/>
      <c r="H11" s="366"/>
      <c r="I11" s="149"/>
      <c r="J11" s="176"/>
      <c r="K11" s="149"/>
      <c r="L11" s="176"/>
      <c r="M11" s="118"/>
      <c r="N11" s="2"/>
      <c r="O11" s="2"/>
      <c r="P11" s="2"/>
      <c r="Q11" s="173"/>
      <c r="R11" s="177"/>
      <c r="S11" s="177"/>
    </row>
    <row r="12" spans="1:22" ht="11.25" customHeight="1" x14ac:dyDescent="0.2">
      <c r="A12" s="2"/>
      <c r="B12" s="125"/>
      <c r="C12" s="125"/>
      <c r="D12" s="174"/>
      <c r="E12" s="175"/>
      <c r="F12" s="175"/>
      <c r="G12" s="175"/>
      <c r="H12" s="149"/>
      <c r="I12" s="149"/>
      <c r="J12" s="176"/>
      <c r="K12" s="149"/>
      <c r="L12" s="176"/>
      <c r="M12" s="118"/>
      <c r="N12" s="181"/>
      <c r="O12" s="181"/>
      <c r="P12" s="181"/>
      <c r="Q12" s="182"/>
      <c r="R12" s="183"/>
      <c r="S12" s="183"/>
    </row>
    <row r="13" spans="1:22" ht="11.25" customHeight="1" x14ac:dyDescent="0.2">
      <c r="A13" s="2"/>
      <c r="B13" s="125"/>
      <c r="C13" s="125"/>
      <c r="D13" s="174"/>
      <c r="E13" s="175"/>
      <c r="F13" s="175"/>
      <c r="G13" s="175"/>
      <c r="H13" s="149"/>
      <c r="K13" s="62" t="s">
        <v>72</v>
      </c>
      <c r="L13" s="369"/>
      <c r="M13" s="370"/>
      <c r="N13" s="370"/>
      <c r="O13" s="294"/>
      <c r="P13" s="379"/>
      <c r="Q13" s="379"/>
      <c r="R13" s="377"/>
      <c r="S13" s="378"/>
    </row>
    <row r="14" spans="1:22" ht="8.25" customHeight="1" x14ac:dyDescent="0.2">
      <c r="A14" s="143"/>
      <c r="B14" s="144"/>
      <c r="C14" s="118"/>
      <c r="D14" s="118"/>
      <c r="L14" s="292" t="s">
        <v>73</v>
      </c>
      <c r="M14" s="296"/>
      <c r="N14" s="296"/>
      <c r="O14" s="381" t="s">
        <v>74</v>
      </c>
      <c r="P14" s="382"/>
      <c r="Q14" s="382"/>
      <c r="R14" s="380" t="s">
        <v>75</v>
      </c>
      <c r="S14" s="380"/>
    </row>
    <row r="15" spans="1:22" ht="13.5" customHeight="1" x14ac:dyDescent="0.2">
      <c r="A15" s="143"/>
      <c r="B15" s="144"/>
      <c r="C15" s="118"/>
      <c r="D15" s="118"/>
      <c r="L15" s="31"/>
      <c r="M15" s="31"/>
      <c r="N15" s="31"/>
    </row>
    <row r="16" spans="1:22" ht="14.25" x14ac:dyDescent="0.2">
      <c r="A16" s="145" t="s">
        <v>86</v>
      </c>
      <c r="B16" s="87"/>
      <c r="O16" s="31"/>
      <c r="P16" s="31"/>
      <c r="Q16" s="31"/>
    </row>
    <row r="17" spans="1:22" ht="18" customHeight="1" thickBot="1" x14ac:dyDescent="0.25">
      <c r="A17" s="46" t="s">
        <v>87</v>
      </c>
      <c r="B17" s="47"/>
      <c r="C17" s="48" t="s">
        <v>132</v>
      </c>
      <c r="D17" s="400" t="s">
        <v>138</v>
      </c>
      <c r="E17" s="401"/>
      <c r="F17" s="397" t="s">
        <v>157</v>
      </c>
      <c r="G17" s="398"/>
      <c r="H17" s="398"/>
      <c r="I17" s="398"/>
      <c r="J17" s="398"/>
      <c r="K17" s="398"/>
      <c r="L17" s="398"/>
      <c r="M17" s="399"/>
      <c r="N17" s="49"/>
      <c r="O17" s="50" t="s">
        <v>88</v>
      </c>
      <c r="P17" s="51"/>
      <c r="Q17" s="51"/>
      <c r="R17" s="52"/>
      <c r="S17" s="155"/>
      <c r="T17" s="118"/>
      <c r="V17" s="118"/>
    </row>
    <row r="18" spans="1:22" ht="11.25" customHeight="1" x14ac:dyDescent="0.2">
      <c r="A18" s="383" t="s">
        <v>76</v>
      </c>
      <c r="B18" s="384"/>
      <c r="C18" s="156" t="s">
        <v>89</v>
      </c>
      <c r="D18" s="184">
        <v>1</v>
      </c>
      <c r="E18" s="184">
        <v>2</v>
      </c>
      <c r="F18" s="184">
        <v>3</v>
      </c>
      <c r="G18" s="184">
        <v>4</v>
      </c>
      <c r="H18" s="184">
        <v>5</v>
      </c>
      <c r="I18" s="184">
        <v>6</v>
      </c>
      <c r="J18" s="184">
        <v>7</v>
      </c>
      <c r="K18" s="184">
        <v>8</v>
      </c>
      <c r="L18" s="184">
        <v>9</v>
      </c>
      <c r="M18" s="184">
        <v>10</v>
      </c>
      <c r="N18" s="148" t="s">
        <v>53</v>
      </c>
      <c r="O18" s="385"/>
      <c r="P18" s="386"/>
      <c r="Q18" s="386"/>
      <c r="R18" s="386"/>
      <c r="S18" s="387"/>
      <c r="T18" s="149"/>
      <c r="U18" s="149"/>
      <c r="V18" s="149"/>
    </row>
    <row r="19" spans="1:22" ht="11.25" customHeight="1" x14ac:dyDescent="0.2">
      <c r="A19" s="361"/>
      <c r="B19" s="362"/>
      <c r="C19" s="150" t="s">
        <v>8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>
        <f>SUM(D19:M19)</f>
        <v>0</v>
      </c>
      <c r="O19" s="388"/>
      <c r="P19" s="389"/>
      <c r="Q19" s="389"/>
      <c r="R19" s="389"/>
      <c r="S19" s="390"/>
      <c r="T19" s="124"/>
      <c r="U19" s="124"/>
      <c r="V19" s="124"/>
    </row>
    <row r="20" spans="1:22" ht="11.25" customHeight="1" x14ac:dyDescent="0.2">
      <c r="A20" s="359" t="s">
        <v>77</v>
      </c>
      <c r="B20" s="360"/>
      <c r="C20" s="147" t="s">
        <v>89</v>
      </c>
      <c r="D20" s="184">
        <v>1</v>
      </c>
      <c r="E20" s="184">
        <v>2</v>
      </c>
      <c r="F20" s="184">
        <v>3</v>
      </c>
      <c r="G20" s="184">
        <v>4</v>
      </c>
      <c r="H20" s="184">
        <v>5</v>
      </c>
      <c r="I20" s="184">
        <v>6</v>
      </c>
      <c r="J20" s="184">
        <v>7</v>
      </c>
      <c r="K20" s="184">
        <v>8</v>
      </c>
      <c r="L20" s="184">
        <v>9</v>
      </c>
      <c r="M20" s="184">
        <v>10</v>
      </c>
      <c r="N20" s="148" t="s">
        <v>53</v>
      </c>
      <c r="O20" s="385"/>
      <c r="P20" s="391"/>
      <c r="Q20" s="391"/>
      <c r="R20" s="391"/>
      <c r="S20" s="392"/>
      <c r="T20" s="149"/>
      <c r="U20" s="149"/>
      <c r="V20" s="149"/>
    </row>
    <row r="21" spans="1:22" ht="11.25" customHeight="1" x14ac:dyDescent="0.2">
      <c r="A21" s="361"/>
      <c r="B21" s="362"/>
      <c r="C21" s="150" t="s">
        <v>8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>
        <f>SUM(D21:M21)</f>
        <v>0</v>
      </c>
      <c r="O21" s="388"/>
      <c r="P21" s="389"/>
      <c r="Q21" s="389"/>
      <c r="R21" s="389"/>
      <c r="S21" s="390"/>
      <c r="T21" s="124"/>
      <c r="U21" s="124"/>
      <c r="V21" s="124"/>
    </row>
    <row r="22" spans="1:22" ht="11.25" customHeight="1" x14ac:dyDescent="0.2">
      <c r="A22" s="359" t="s">
        <v>90</v>
      </c>
      <c r="B22" s="360"/>
      <c r="C22" s="147" t="s">
        <v>89</v>
      </c>
      <c r="D22" s="184">
        <v>1</v>
      </c>
      <c r="E22" s="184">
        <v>2</v>
      </c>
      <c r="F22" s="184">
        <v>3</v>
      </c>
      <c r="G22" s="184">
        <v>4</v>
      </c>
      <c r="H22" s="184">
        <v>5</v>
      </c>
      <c r="I22" s="184">
        <v>6</v>
      </c>
      <c r="J22" s="184">
        <v>7</v>
      </c>
      <c r="K22" s="184">
        <v>8</v>
      </c>
      <c r="L22" s="184">
        <v>9</v>
      </c>
      <c r="M22" s="184">
        <v>10</v>
      </c>
      <c r="N22" s="148" t="s">
        <v>53</v>
      </c>
      <c r="O22" s="371"/>
      <c r="P22" s="372"/>
      <c r="Q22" s="372"/>
      <c r="R22" s="372"/>
      <c r="S22" s="373"/>
      <c r="T22" s="149"/>
      <c r="U22" s="149"/>
      <c r="V22" s="149"/>
    </row>
    <row r="23" spans="1:22" ht="11.25" customHeight="1" x14ac:dyDescent="0.2">
      <c r="A23" s="361"/>
      <c r="B23" s="362"/>
      <c r="C23" s="150" t="s">
        <v>8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>
        <f>SUM(D23:M23)</f>
        <v>0</v>
      </c>
      <c r="O23" s="374"/>
      <c r="P23" s="375"/>
      <c r="Q23" s="375"/>
      <c r="R23" s="375"/>
      <c r="S23" s="376"/>
      <c r="T23" s="124"/>
      <c r="U23" s="124"/>
      <c r="V23" s="124"/>
    </row>
    <row r="24" spans="1:22" ht="11.25" customHeight="1" x14ac:dyDescent="0.2">
      <c r="A24" s="359" t="s">
        <v>79</v>
      </c>
      <c r="B24" s="360"/>
      <c r="C24" s="147" t="s">
        <v>89</v>
      </c>
      <c r="D24" s="184">
        <v>1</v>
      </c>
      <c r="E24" s="184">
        <v>2</v>
      </c>
      <c r="F24" s="184">
        <v>3</v>
      </c>
      <c r="G24" s="184">
        <v>4</v>
      </c>
      <c r="H24" s="184">
        <v>5</v>
      </c>
      <c r="I24" s="184">
        <v>6</v>
      </c>
      <c r="J24" s="184">
        <v>7</v>
      </c>
      <c r="K24" s="184">
        <v>8</v>
      </c>
      <c r="L24" s="184">
        <v>9</v>
      </c>
      <c r="M24" s="184">
        <v>10</v>
      </c>
      <c r="N24" s="148" t="s">
        <v>53</v>
      </c>
      <c r="O24" s="371"/>
      <c r="P24" s="372"/>
      <c r="Q24" s="372"/>
      <c r="R24" s="372"/>
      <c r="S24" s="373"/>
      <c r="T24" s="149"/>
      <c r="U24" s="149"/>
      <c r="V24" s="149"/>
    </row>
    <row r="25" spans="1:22" ht="11.25" customHeight="1" x14ac:dyDescent="0.2">
      <c r="A25" s="361"/>
      <c r="B25" s="362"/>
      <c r="C25" s="150" t="s">
        <v>8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>
        <f>SUM(D25:M25)</f>
        <v>0</v>
      </c>
      <c r="O25" s="374"/>
      <c r="P25" s="375"/>
      <c r="Q25" s="375"/>
      <c r="R25" s="375"/>
      <c r="S25" s="376"/>
      <c r="T25" s="124"/>
      <c r="U25" s="124"/>
      <c r="V25" s="124"/>
    </row>
    <row r="26" spans="1:22" ht="11.25" customHeight="1" x14ac:dyDescent="0.2">
      <c r="A26" s="359" t="s">
        <v>80</v>
      </c>
      <c r="B26" s="360"/>
      <c r="C26" s="147" t="s">
        <v>89</v>
      </c>
      <c r="D26" s="184">
        <v>1</v>
      </c>
      <c r="E26" s="184">
        <v>2</v>
      </c>
      <c r="F26" s="184">
        <v>3</v>
      </c>
      <c r="G26" s="184">
        <v>4</v>
      </c>
      <c r="H26" s="184">
        <v>5</v>
      </c>
      <c r="I26" s="184">
        <v>6</v>
      </c>
      <c r="J26" s="184">
        <v>7</v>
      </c>
      <c r="K26" s="184">
        <v>8</v>
      </c>
      <c r="L26" s="184">
        <v>9</v>
      </c>
      <c r="M26" s="184">
        <v>10</v>
      </c>
      <c r="N26" s="148" t="s">
        <v>53</v>
      </c>
      <c r="O26" s="371"/>
      <c r="P26" s="372"/>
      <c r="Q26" s="372"/>
      <c r="R26" s="372"/>
      <c r="S26" s="373"/>
      <c r="T26" s="149"/>
      <c r="U26" s="149"/>
      <c r="V26" s="149"/>
    </row>
    <row r="27" spans="1:22" ht="11.25" customHeight="1" x14ac:dyDescent="0.2">
      <c r="A27" s="361"/>
      <c r="B27" s="362"/>
      <c r="C27" s="150" t="s">
        <v>8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>
        <f>SUM(D27:M27)</f>
        <v>0</v>
      </c>
      <c r="O27" s="374"/>
      <c r="P27" s="375"/>
      <c r="Q27" s="375"/>
      <c r="R27" s="375"/>
      <c r="S27" s="376"/>
      <c r="T27" s="124"/>
      <c r="U27" s="124"/>
      <c r="V27" s="124"/>
    </row>
    <row r="28" spans="1:22" x14ac:dyDescent="0.2">
      <c r="O28" s="31"/>
      <c r="P28" s="118"/>
      <c r="Q28" s="118"/>
      <c r="R28" s="118"/>
      <c r="S28" s="118"/>
      <c r="T28" s="118"/>
      <c r="U28" s="118"/>
      <c r="V28" s="118"/>
    </row>
    <row r="29" spans="1:22" x14ac:dyDescent="0.2">
      <c r="O29" s="31"/>
      <c r="P29" s="118"/>
      <c r="Q29" s="118"/>
      <c r="R29" s="118"/>
      <c r="S29" s="118"/>
      <c r="T29" s="118"/>
      <c r="U29" s="118"/>
      <c r="V29" s="118"/>
    </row>
    <row r="30" spans="1:22" ht="18" customHeight="1" x14ac:dyDescent="0.2">
      <c r="A30" s="37" t="s">
        <v>87</v>
      </c>
      <c r="B30" s="38"/>
      <c r="C30" s="198">
        <v>2</v>
      </c>
      <c r="D30" s="402" t="s">
        <v>138</v>
      </c>
      <c r="E30" s="403"/>
      <c r="F30" s="394"/>
      <c r="G30" s="395"/>
      <c r="H30" s="395"/>
      <c r="I30" s="395"/>
      <c r="J30" s="395"/>
      <c r="K30" s="395"/>
      <c r="L30" s="395"/>
      <c r="M30" s="396"/>
      <c r="N30" s="40"/>
      <c r="O30" s="41" t="s">
        <v>88</v>
      </c>
      <c r="P30" s="42"/>
      <c r="Q30" s="42"/>
      <c r="R30" s="43"/>
      <c r="S30" s="146"/>
      <c r="T30" s="118"/>
      <c r="U30" s="118"/>
      <c r="V30" s="118"/>
    </row>
    <row r="31" spans="1:22" ht="11.25" customHeight="1" x14ac:dyDescent="0.2">
      <c r="A31" s="359" t="s">
        <v>76</v>
      </c>
      <c r="B31" s="360"/>
      <c r="C31" s="147" t="s">
        <v>89</v>
      </c>
      <c r="D31" s="185">
        <v>1</v>
      </c>
      <c r="E31" s="185">
        <v>2</v>
      </c>
      <c r="F31" s="185">
        <v>3</v>
      </c>
      <c r="G31" s="185">
        <v>4</v>
      </c>
      <c r="H31" s="185">
        <v>5</v>
      </c>
      <c r="I31" s="185">
        <v>6</v>
      </c>
      <c r="J31" s="185">
        <v>7</v>
      </c>
      <c r="K31" s="185">
        <v>8</v>
      </c>
      <c r="L31" s="184">
        <v>9</v>
      </c>
      <c r="M31" s="184">
        <v>10</v>
      </c>
      <c r="N31" s="148" t="s">
        <v>53</v>
      </c>
      <c r="O31" s="371"/>
      <c r="P31" s="372"/>
      <c r="Q31" s="372"/>
      <c r="R31" s="372"/>
      <c r="S31" s="373"/>
      <c r="T31" s="118"/>
      <c r="U31" s="118"/>
      <c r="V31" s="118"/>
    </row>
    <row r="32" spans="1:22" ht="11.25" customHeight="1" x14ac:dyDescent="0.2">
      <c r="A32" s="361"/>
      <c r="B32" s="362"/>
      <c r="C32" s="150" t="s">
        <v>8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>
        <f>SUM(D32:M32)</f>
        <v>0</v>
      </c>
      <c r="O32" s="374"/>
      <c r="P32" s="375"/>
      <c r="Q32" s="375"/>
      <c r="R32" s="375"/>
      <c r="S32" s="376"/>
      <c r="T32" s="118"/>
      <c r="U32" s="118"/>
      <c r="V32" s="118"/>
    </row>
    <row r="33" spans="1:22" ht="11.25" customHeight="1" x14ac:dyDescent="0.2">
      <c r="A33" s="359" t="s">
        <v>77</v>
      </c>
      <c r="B33" s="360"/>
      <c r="C33" s="147" t="s">
        <v>89</v>
      </c>
      <c r="D33" s="185">
        <v>1</v>
      </c>
      <c r="E33" s="185">
        <v>2</v>
      </c>
      <c r="F33" s="185">
        <v>3</v>
      </c>
      <c r="G33" s="185">
        <v>4</v>
      </c>
      <c r="H33" s="185">
        <v>5</v>
      </c>
      <c r="I33" s="185">
        <v>6</v>
      </c>
      <c r="J33" s="185">
        <v>7</v>
      </c>
      <c r="K33" s="185">
        <v>8</v>
      </c>
      <c r="L33" s="184">
        <v>9</v>
      </c>
      <c r="M33" s="184">
        <v>10</v>
      </c>
      <c r="N33" s="148" t="s">
        <v>53</v>
      </c>
      <c r="O33" s="371"/>
      <c r="P33" s="372"/>
      <c r="Q33" s="372"/>
      <c r="R33" s="372"/>
      <c r="S33" s="373"/>
      <c r="T33" s="118"/>
      <c r="U33" s="118"/>
      <c r="V33" s="118"/>
    </row>
    <row r="34" spans="1:22" ht="11.25" customHeight="1" x14ac:dyDescent="0.2">
      <c r="A34" s="361"/>
      <c r="B34" s="362"/>
      <c r="C34" s="150" t="s">
        <v>8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2">
        <f>SUM(D34:M34)</f>
        <v>0</v>
      </c>
      <c r="O34" s="374"/>
      <c r="P34" s="375"/>
      <c r="Q34" s="375"/>
      <c r="R34" s="375"/>
      <c r="S34" s="376"/>
      <c r="T34" s="118"/>
      <c r="U34" s="118"/>
      <c r="V34" s="118"/>
    </row>
    <row r="35" spans="1:22" ht="11.25" customHeight="1" x14ac:dyDescent="0.2">
      <c r="A35" s="359" t="s">
        <v>90</v>
      </c>
      <c r="B35" s="360"/>
      <c r="C35" s="147" t="s">
        <v>89</v>
      </c>
      <c r="D35" s="185">
        <v>1</v>
      </c>
      <c r="E35" s="185">
        <v>2</v>
      </c>
      <c r="F35" s="185">
        <v>3</v>
      </c>
      <c r="G35" s="185">
        <v>4</v>
      </c>
      <c r="H35" s="185">
        <v>5</v>
      </c>
      <c r="I35" s="185">
        <v>6</v>
      </c>
      <c r="J35" s="185">
        <v>7</v>
      </c>
      <c r="K35" s="185">
        <v>8</v>
      </c>
      <c r="L35" s="184">
        <v>9</v>
      </c>
      <c r="M35" s="184">
        <v>10</v>
      </c>
      <c r="N35" s="148" t="s">
        <v>53</v>
      </c>
      <c r="O35" s="385"/>
      <c r="P35" s="391"/>
      <c r="Q35" s="391"/>
      <c r="R35" s="391"/>
      <c r="S35" s="392"/>
      <c r="T35" s="118"/>
      <c r="U35" s="118"/>
      <c r="V35" s="118"/>
    </row>
    <row r="36" spans="1:22" ht="11.25" customHeight="1" x14ac:dyDescent="0.2">
      <c r="A36" s="361"/>
      <c r="B36" s="362"/>
      <c r="C36" s="150" t="s">
        <v>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>
        <f>SUM(D36:M36)</f>
        <v>0</v>
      </c>
      <c r="O36" s="388"/>
      <c r="P36" s="389"/>
      <c r="Q36" s="389"/>
      <c r="R36" s="389"/>
      <c r="S36" s="390"/>
      <c r="T36" s="118"/>
      <c r="U36" s="118"/>
      <c r="V36" s="118"/>
    </row>
    <row r="37" spans="1:22" ht="11.25" customHeight="1" x14ac:dyDescent="0.2">
      <c r="A37" s="359" t="s">
        <v>79</v>
      </c>
      <c r="B37" s="360"/>
      <c r="C37" s="147" t="s">
        <v>89</v>
      </c>
      <c r="D37" s="185">
        <v>1</v>
      </c>
      <c r="E37" s="185">
        <v>2</v>
      </c>
      <c r="F37" s="185">
        <v>3</v>
      </c>
      <c r="G37" s="185">
        <v>4</v>
      </c>
      <c r="H37" s="185">
        <v>5</v>
      </c>
      <c r="I37" s="185">
        <v>6</v>
      </c>
      <c r="J37" s="185">
        <v>7</v>
      </c>
      <c r="K37" s="185">
        <v>8</v>
      </c>
      <c r="L37" s="184">
        <v>9</v>
      </c>
      <c r="M37" s="184">
        <v>10</v>
      </c>
      <c r="N37" s="148" t="s">
        <v>53</v>
      </c>
      <c r="O37" s="371"/>
      <c r="P37" s="372"/>
      <c r="Q37" s="372"/>
      <c r="R37" s="372"/>
      <c r="S37" s="373"/>
      <c r="T37" s="118"/>
      <c r="U37" s="118"/>
      <c r="V37" s="118"/>
    </row>
    <row r="38" spans="1:22" ht="11.25" customHeight="1" x14ac:dyDescent="0.2">
      <c r="A38" s="361"/>
      <c r="B38" s="362"/>
      <c r="C38" s="150" t="s">
        <v>8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>
        <f>SUM(D38:M38)</f>
        <v>0</v>
      </c>
      <c r="O38" s="374"/>
      <c r="P38" s="375"/>
      <c r="Q38" s="375"/>
      <c r="R38" s="375"/>
      <c r="S38" s="376"/>
      <c r="T38" s="118"/>
      <c r="U38" s="118"/>
      <c r="V38" s="118"/>
    </row>
    <row r="39" spans="1:22" ht="11.25" customHeight="1" x14ac:dyDescent="0.2">
      <c r="A39" s="359" t="s">
        <v>80</v>
      </c>
      <c r="B39" s="360"/>
      <c r="C39" s="147" t="s">
        <v>89</v>
      </c>
      <c r="D39" s="185">
        <v>1</v>
      </c>
      <c r="E39" s="185">
        <v>2</v>
      </c>
      <c r="F39" s="185">
        <v>3</v>
      </c>
      <c r="G39" s="185">
        <v>4</v>
      </c>
      <c r="H39" s="185">
        <v>5</v>
      </c>
      <c r="I39" s="185">
        <v>6</v>
      </c>
      <c r="J39" s="185">
        <v>7</v>
      </c>
      <c r="K39" s="185">
        <v>8</v>
      </c>
      <c r="L39" s="184">
        <v>9</v>
      </c>
      <c r="M39" s="184">
        <v>10</v>
      </c>
      <c r="N39" s="148" t="s">
        <v>53</v>
      </c>
      <c r="O39" s="371"/>
      <c r="P39" s="372"/>
      <c r="Q39" s="372"/>
      <c r="R39" s="372"/>
      <c r="S39" s="373"/>
      <c r="T39" s="118"/>
      <c r="U39" s="118"/>
      <c r="V39" s="118"/>
    </row>
    <row r="40" spans="1:22" ht="11.25" customHeight="1" x14ac:dyDescent="0.2">
      <c r="A40" s="361"/>
      <c r="B40" s="362"/>
      <c r="C40" s="150" t="s">
        <v>8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>
        <f>SUM(D40:M40)</f>
        <v>0</v>
      </c>
      <c r="O40" s="374"/>
      <c r="P40" s="375"/>
      <c r="Q40" s="375"/>
      <c r="R40" s="375"/>
      <c r="S40" s="376"/>
      <c r="T40" s="118"/>
      <c r="U40" s="118"/>
      <c r="V40" s="118"/>
    </row>
    <row r="41" spans="1:22" x14ac:dyDescent="0.2">
      <c r="O41" s="31"/>
      <c r="P41" s="118"/>
      <c r="Q41" s="118"/>
      <c r="R41" s="118"/>
      <c r="S41" s="118"/>
      <c r="T41" s="118"/>
      <c r="U41" s="118"/>
      <c r="V41" s="118"/>
    </row>
    <row r="42" spans="1:22" x14ac:dyDescent="0.2">
      <c r="O42" s="31"/>
      <c r="P42" s="118"/>
      <c r="Q42" s="118"/>
      <c r="R42" s="118"/>
      <c r="S42" s="118"/>
      <c r="T42" s="118"/>
      <c r="U42" s="118"/>
      <c r="V42" s="118"/>
    </row>
    <row r="43" spans="1:22" ht="18" customHeight="1" x14ac:dyDescent="0.2">
      <c r="A43" s="37" t="s">
        <v>87</v>
      </c>
      <c r="B43" s="38"/>
      <c r="C43" s="193">
        <v>3</v>
      </c>
      <c r="D43" s="402" t="s">
        <v>138</v>
      </c>
      <c r="E43" s="403"/>
      <c r="F43" s="394"/>
      <c r="G43" s="395"/>
      <c r="H43" s="395"/>
      <c r="I43" s="395"/>
      <c r="J43" s="395"/>
      <c r="K43" s="395"/>
      <c r="L43" s="395"/>
      <c r="M43" s="396"/>
      <c r="N43" s="40"/>
      <c r="O43" s="41" t="s">
        <v>88</v>
      </c>
      <c r="P43" s="42"/>
      <c r="Q43" s="42"/>
      <c r="R43" s="43"/>
      <c r="S43" s="146"/>
      <c r="T43" s="118"/>
      <c r="U43" s="118"/>
      <c r="V43" s="118"/>
    </row>
    <row r="44" spans="1:22" ht="11.25" customHeight="1" x14ac:dyDescent="0.2">
      <c r="A44" s="359" t="s">
        <v>76</v>
      </c>
      <c r="B44" s="360"/>
      <c r="C44" s="147" t="s">
        <v>89</v>
      </c>
      <c r="D44" s="185">
        <v>1</v>
      </c>
      <c r="E44" s="106">
        <v>2</v>
      </c>
      <c r="F44" s="185">
        <v>3</v>
      </c>
      <c r="G44" s="106">
        <v>4</v>
      </c>
      <c r="H44" s="185">
        <v>5</v>
      </c>
      <c r="I44" s="106">
        <v>6</v>
      </c>
      <c r="J44" s="185">
        <v>7</v>
      </c>
      <c r="K44" s="106">
        <v>8</v>
      </c>
      <c r="L44" s="185">
        <v>9</v>
      </c>
      <c r="M44" s="106">
        <v>10</v>
      </c>
      <c r="N44" s="157" t="s">
        <v>53</v>
      </c>
      <c r="O44" s="371"/>
      <c r="P44" s="372"/>
      <c r="Q44" s="372"/>
      <c r="R44" s="372"/>
      <c r="S44" s="373"/>
      <c r="T44" s="118"/>
      <c r="U44" s="118"/>
      <c r="V44" s="118"/>
    </row>
    <row r="45" spans="1:22" ht="11.25" customHeight="1" x14ac:dyDescent="0.2">
      <c r="A45" s="361"/>
      <c r="B45" s="362"/>
      <c r="C45" s="150" t="s">
        <v>8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8">
        <f>SUM(D45:M45)</f>
        <v>0</v>
      </c>
      <c r="O45" s="374"/>
      <c r="P45" s="375"/>
      <c r="Q45" s="375"/>
      <c r="R45" s="375"/>
      <c r="S45" s="376"/>
      <c r="T45" s="118"/>
      <c r="U45" s="118"/>
      <c r="V45" s="118"/>
    </row>
    <row r="46" spans="1:22" ht="11.25" customHeight="1" x14ac:dyDescent="0.2">
      <c r="A46" s="359" t="s">
        <v>77</v>
      </c>
      <c r="B46" s="360"/>
      <c r="C46" s="147" t="s">
        <v>89</v>
      </c>
      <c r="D46" s="184">
        <v>1</v>
      </c>
      <c r="E46" s="106">
        <v>2</v>
      </c>
      <c r="F46" s="184">
        <v>3</v>
      </c>
      <c r="G46" s="106">
        <v>4</v>
      </c>
      <c r="H46" s="184">
        <v>5</v>
      </c>
      <c r="I46" s="106">
        <v>6</v>
      </c>
      <c r="J46" s="184">
        <v>7</v>
      </c>
      <c r="K46" s="106">
        <v>8</v>
      </c>
      <c r="L46" s="184">
        <v>9</v>
      </c>
      <c r="M46" s="106">
        <v>10</v>
      </c>
      <c r="N46" s="159" t="s">
        <v>53</v>
      </c>
      <c r="O46" s="371"/>
      <c r="P46" s="372"/>
      <c r="Q46" s="372"/>
      <c r="R46" s="372"/>
      <c r="S46" s="373"/>
      <c r="T46" s="118"/>
      <c r="U46" s="118"/>
      <c r="V46" s="118"/>
    </row>
    <row r="47" spans="1:22" ht="11.25" customHeight="1" x14ac:dyDescent="0.2">
      <c r="A47" s="361"/>
      <c r="B47" s="362"/>
      <c r="C47" s="150" t="s">
        <v>8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8">
        <f>SUM(D47:M47)</f>
        <v>0</v>
      </c>
      <c r="O47" s="374"/>
      <c r="P47" s="375"/>
      <c r="Q47" s="375"/>
      <c r="R47" s="375"/>
      <c r="S47" s="376"/>
      <c r="T47" s="118"/>
      <c r="U47" s="118"/>
      <c r="V47" s="118"/>
    </row>
    <row r="48" spans="1:22" ht="11.25" customHeight="1" x14ac:dyDescent="0.2">
      <c r="A48" s="359" t="s">
        <v>90</v>
      </c>
      <c r="B48" s="360"/>
      <c r="C48" s="147" t="s">
        <v>89</v>
      </c>
      <c r="D48" s="184">
        <v>1</v>
      </c>
      <c r="E48" s="106">
        <v>2</v>
      </c>
      <c r="F48" s="184">
        <v>3</v>
      </c>
      <c r="G48" s="106">
        <v>4</v>
      </c>
      <c r="H48" s="184">
        <v>5</v>
      </c>
      <c r="I48" s="106">
        <v>6</v>
      </c>
      <c r="J48" s="184">
        <v>7</v>
      </c>
      <c r="K48" s="106">
        <v>8</v>
      </c>
      <c r="L48" s="184">
        <v>9</v>
      </c>
      <c r="M48" s="106">
        <v>10</v>
      </c>
      <c r="N48" s="159" t="s">
        <v>53</v>
      </c>
      <c r="O48" s="371"/>
      <c r="P48" s="372"/>
      <c r="Q48" s="372"/>
      <c r="R48" s="372"/>
      <c r="S48" s="373"/>
      <c r="T48" s="118"/>
      <c r="U48" s="118"/>
      <c r="V48" s="118"/>
    </row>
    <row r="49" spans="1:22" ht="11.25" customHeight="1" x14ac:dyDescent="0.2">
      <c r="A49" s="361"/>
      <c r="B49" s="362"/>
      <c r="C49" s="150" t="s">
        <v>8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8">
        <f>SUM(D49:M49)</f>
        <v>0</v>
      </c>
      <c r="O49" s="374"/>
      <c r="P49" s="375"/>
      <c r="Q49" s="375"/>
      <c r="R49" s="375"/>
      <c r="S49" s="376"/>
      <c r="T49" s="118"/>
      <c r="U49" s="118"/>
      <c r="V49" s="118"/>
    </row>
    <row r="50" spans="1:22" ht="11.25" customHeight="1" x14ac:dyDescent="0.2">
      <c r="A50" s="359" t="s">
        <v>79</v>
      </c>
      <c r="B50" s="360"/>
      <c r="C50" s="147" t="s">
        <v>89</v>
      </c>
      <c r="D50" s="184">
        <v>1</v>
      </c>
      <c r="E50" s="106">
        <v>2</v>
      </c>
      <c r="F50" s="184">
        <v>3</v>
      </c>
      <c r="G50" s="106">
        <v>4</v>
      </c>
      <c r="H50" s="184">
        <v>5</v>
      </c>
      <c r="I50" s="106">
        <v>6</v>
      </c>
      <c r="J50" s="184">
        <v>7</v>
      </c>
      <c r="K50" s="106">
        <v>8</v>
      </c>
      <c r="L50" s="184">
        <v>9</v>
      </c>
      <c r="M50" s="106">
        <v>10</v>
      </c>
      <c r="N50" s="159" t="s">
        <v>53</v>
      </c>
      <c r="O50" s="371"/>
      <c r="P50" s="372"/>
      <c r="Q50" s="372"/>
      <c r="R50" s="372"/>
      <c r="S50" s="373"/>
      <c r="T50" s="118"/>
      <c r="U50" s="118"/>
      <c r="V50" s="118"/>
    </row>
    <row r="51" spans="1:22" ht="11.25" customHeight="1" x14ac:dyDescent="0.2">
      <c r="A51" s="361"/>
      <c r="B51" s="362"/>
      <c r="C51" s="150" t="s">
        <v>8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8">
        <f>SUM(D51:M51)</f>
        <v>0</v>
      </c>
      <c r="O51" s="374"/>
      <c r="P51" s="375"/>
      <c r="Q51" s="375"/>
      <c r="R51" s="375"/>
      <c r="S51" s="376"/>
      <c r="T51" s="118"/>
      <c r="U51" s="118"/>
      <c r="V51" s="118"/>
    </row>
    <row r="52" spans="1:22" ht="11.25" customHeight="1" x14ac:dyDescent="0.2">
      <c r="A52" s="359" t="s">
        <v>80</v>
      </c>
      <c r="B52" s="360"/>
      <c r="C52" s="147" t="s">
        <v>89</v>
      </c>
      <c r="D52" s="184">
        <v>1</v>
      </c>
      <c r="E52" s="106">
        <v>2</v>
      </c>
      <c r="F52" s="184">
        <v>3</v>
      </c>
      <c r="G52" s="106">
        <v>4</v>
      </c>
      <c r="H52" s="184">
        <v>5</v>
      </c>
      <c r="I52" s="106">
        <v>6</v>
      </c>
      <c r="J52" s="184">
        <v>7</v>
      </c>
      <c r="K52" s="106">
        <v>8</v>
      </c>
      <c r="L52" s="184">
        <v>9</v>
      </c>
      <c r="M52" s="106">
        <v>10</v>
      </c>
      <c r="N52" s="159" t="s">
        <v>53</v>
      </c>
      <c r="O52" s="371"/>
      <c r="P52" s="372"/>
      <c r="Q52" s="372"/>
      <c r="R52" s="372"/>
      <c r="S52" s="373"/>
      <c r="T52" s="118"/>
      <c r="U52" s="118"/>
      <c r="V52" s="118"/>
    </row>
    <row r="53" spans="1:22" ht="11.25" customHeight="1" x14ac:dyDescent="0.2">
      <c r="A53" s="361"/>
      <c r="B53" s="362"/>
      <c r="C53" s="150" t="s">
        <v>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8">
        <f>SUM(D53:M53)</f>
        <v>0</v>
      </c>
      <c r="O53" s="374"/>
      <c r="P53" s="375"/>
      <c r="Q53" s="375"/>
      <c r="R53" s="375"/>
      <c r="S53" s="376"/>
      <c r="T53" s="118"/>
      <c r="U53" s="118"/>
      <c r="V53" s="118"/>
    </row>
    <row r="54" spans="1:22" x14ac:dyDescent="0.2">
      <c r="O54" s="31"/>
      <c r="P54" s="118"/>
      <c r="Q54" s="118"/>
      <c r="R54" s="118"/>
      <c r="S54" s="118"/>
      <c r="T54" s="118"/>
      <c r="U54" s="118"/>
      <c r="V54" s="118"/>
    </row>
    <row r="55" spans="1:22" x14ac:dyDescent="0.2">
      <c r="A55" s="87" t="s">
        <v>85</v>
      </c>
      <c r="O55" s="31"/>
      <c r="P55" s="118"/>
      <c r="Q55" s="118"/>
      <c r="R55" s="118"/>
      <c r="S55" s="118"/>
      <c r="T55" s="118"/>
      <c r="U55" s="118"/>
      <c r="V55" s="118"/>
    </row>
    <row r="56" spans="1:22" x14ac:dyDescent="0.2">
      <c r="A56" s="6" t="s">
        <v>121</v>
      </c>
      <c r="O56" s="31"/>
      <c r="P56" s="118"/>
      <c r="Q56" s="118"/>
      <c r="R56" s="118"/>
      <c r="S56" s="118"/>
      <c r="T56" s="118"/>
      <c r="U56" s="118"/>
      <c r="V56" s="118"/>
    </row>
    <row r="57" spans="1:22" x14ac:dyDescent="0.2">
      <c r="A57" s="6" t="s">
        <v>91</v>
      </c>
      <c r="O57" s="31"/>
      <c r="P57" s="118"/>
      <c r="Q57" s="118"/>
      <c r="R57" s="118"/>
      <c r="S57" s="118"/>
      <c r="T57" s="118"/>
      <c r="U57" s="118"/>
      <c r="V57" s="118"/>
    </row>
    <row r="58" spans="1:22" x14ac:dyDescent="0.2">
      <c r="A58" s="161" t="s">
        <v>113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O58" s="31"/>
      <c r="P58" s="118"/>
      <c r="Q58" s="118"/>
      <c r="R58" s="118"/>
      <c r="S58" s="118"/>
      <c r="T58" s="118"/>
      <c r="U58" s="118"/>
      <c r="V58" s="118"/>
    </row>
    <row r="59" spans="1:22" x14ac:dyDescent="0.2">
      <c r="A59" s="6" t="s">
        <v>112</v>
      </c>
      <c r="O59" s="31"/>
      <c r="P59" s="118"/>
      <c r="Q59" s="118"/>
      <c r="R59" s="118"/>
      <c r="S59" s="118"/>
      <c r="T59" s="118"/>
      <c r="U59" s="118"/>
      <c r="V59" s="118"/>
    </row>
    <row r="60" spans="1:22" x14ac:dyDescent="0.2">
      <c r="A60" s="153"/>
      <c r="B60" s="87"/>
      <c r="F60" s="154"/>
    </row>
    <row r="61" spans="1:22" ht="12.75" x14ac:dyDescent="0.2">
      <c r="A61" s="413" t="s">
        <v>88</v>
      </c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5"/>
      <c r="T61" s="125"/>
      <c r="U61" s="125"/>
      <c r="V61" s="125"/>
    </row>
    <row r="62" spans="1:22" ht="12" customHeight="1" x14ac:dyDescent="0.2">
      <c r="A62" s="406"/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7"/>
      <c r="T62" s="125"/>
      <c r="U62" s="125"/>
      <c r="V62" s="125"/>
    </row>
    <row r="63" spans="1:22" ht="12" customHeight="1" x14ac:dyDescent="0.2">
      <c r="A63" s="406"/>
      <c r="B63" s="408"/>
      <c r="C63" s="408"/>
      <c r="D63" s="408"/>
      <c r="E63" s="408"/>
      <c r="F63" s="408"/>
      <c r="G63" s="408"/>
      <c r="H63" s="408"/>
      <c r="I63" s="408"/>
      <c r="J63" s="408"/>
      <c r="K63" s="408"/>
      <c r="L63" s="408"/>
      <c r="M63" s="408"/>
      <c r="N63" s="408"/>
      <c r="O63" s="408"/>
      <c r="P63" s="408"/>
      <c r="Q63" s="408"/>
      <c r="R63" s="408"/>
      <c r="S63" s="409"/>
      <c r="T63" s="125"/>
      <c r="U63" s="125"/>
      <c r="V63" s="125"/>
    </row>
    <row r="64" spans="1:22" ht="12" customHeight="1" x14ac:dyDescent="0.2">
      <c r="A64" s="406"/>
      <c r="B64" s="407"/>
      <c r="C64" s="407"/>
      <c r="D64" s="407"/>
      <c r="E64" s="407"/>
      <c r="F64" s="407"/>
      <c r="G64" s="407"/>
      <c r="H64" s="407"/>
      <c r="I64" s="407"/>
      <c r="J64" s="407"/>
      <c r="K64" s="408"/>
      <c r="L64" s="408"/>
      <c r="M64" s="408"/>
      <c r="N64" s="408"/>
      <c r="O64" s="408"/>
      <c r="P64" s="408"/>
      <c r="Q64" s="408"/>
      <c r="R64" s="408"/>
      <c r="S64" s="409"/>
      <c r="T64" s="125"/>
      <c r="U64" s="125"/>
      <c r="V64" s="125"/>
    </row>
    <row r="65" spans="1:22" ht="12" customHeight="1" x14ac:dyDescent="0.2">
      <c r="A65" s="410"/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2"/>
      <c r="T65" s="125"/>
      <c r="U65" s="125"/>
      <c r="V65" s="125"/>
    </row>
    <row r="66" spans="1:22" ht="12.75" x14ac:dyDescent="0.2">
      <c r="D66" s="73"/>
      <c r="E66" s="45"/>
      <c r="F66" s="45"/>
      <c r="G66" s="45"/>
      <c r="H66" s="45"/>
      <c r="I66" s="45"/>
    </row>
    <row r="67" spans="1:22" x14ac:dyDescent="0.2">
      <c r="A67" s="204" t="str">
        <f>'Årlige køreplantimer'!A93</f>
        <v>Skema senest opdateret</v>
      </c>
      <c r="B67" s="204"/>
      <c r="C67" s="204"/>
      <c r="D67" s="204"/>
      <c r="E67" s="205" t="str">
        <f>'Årlige køreplantimer'!C93</f>
        <v>5. juli 2013</v>
      </c>
    </row>
  </sheetData>
  <sheetProtection sheet="1" objects="1" scenarios="1"/>
  <mergeCells count="71">
    <mergeCell ref="A64:S64"/>
    <mergeCell ref="A65:S65"/>
    <mergeCell ref="O35:S36"/>
    <mergeCell ref="A33:B34"/>
    <mergeCell ref="A61:S61"/>
    <mergeCell ref="A62:S62"/>
    <mergeCell ref="A63:S63"/>
    <mergeCell ref="A39:B40"/>
    <mergeCell ref="D43:E43"/>
    <mergeCell ref="F43:M43"/>
    <mergeCell ref="A44:B45"/>
    <mergeCell ref="O33:S34"/>
    <mergeCell ref="O37:S38"/>
    <mergeCell ref="H3:L3"/>
    <mergeCell ref="F30:M30"/>
    <mergeCell ref="F17:M17"/>
    <mergeCell ref="D17:E17"/>
    <mergeCell ref="D30:E30"/>
    <mergeCell ref="D9:H9"/>
    <mergeCell ref="K5:N5"/>
    <mergeCell ref="D7:H7"/>
    <mergeCell ref="A18:B19"/>
    <mergeCell ref="O18:S19"/>
    <mergeCell ref="O20:S21"/>
    <mergeCell ref="A26:B27"/>
    <mergeCell ref="A20:B21"/>
    <mergeCell ref="A22:B23"/>
    <mergeCell ref="O22:S23"/>
    <mergeCell ref="R13:S13"/>
    <mergeCell ref="O13:Q13"/>
    <mergeCell ref="R14:S14"/>
    <mergeCell ref="O14:Q14"/>
    <mergeCell ref="A52:B53"/>
    <mergeCell ref="O39:S40"/>
    <mergeCell ref="O44:S45"/>
    <mergeCell ref="O46:S47"/>
    <mergeCell ref="O48:S49"/>
    <mergeCell ref="O50:S51"/>
    <mergeCell ref="O52:S53"/>
    <mergeCell ref="A37:B38"/>
    <mergeCell ref="A35:B36"/>
    <mergeCell ref="A24:B25"/>
    <mergeCell ref="A31:B32"/>
    <mergeCell ref="O24:S25"/>
    <mergeCell ref="E1:O1"/>
    <mergeCell ref="A50:B51"/>
    <mergeCell ref="A46:B47"/>
    <mergeCell ref="A48:B49"/>
    <mergeCell ref="D8:H8"/>
    <mergeCell ref="A9:C9"/>
    <mergeCell ref="A10:C10"/>
    <mergeCell ref="D10:H10"/>
    <mergeCell ref="D11:H11"/>
    <mergeCell ref="D5:H5"/>
    <mergeCell ref="D6:H6"/>
    <mergeCell ref="A11:C11"/>
    <mergeCell ref="L14:N14"/>
    <mergeCell ref="L13:N13"/>
    <mergeCell ref="O26:S27"/>
    <mergeCell ref="O31:S32"/>
    <mergeCell ref="A5:C5"/>
    <mergeCell ref="A8:C8"/>
    <mergeCell ref="A6:C6"/>
    <mergeCell ref="A7:C7"/>
    <mergeCell ref="O5:S5"/>
    <mergeCell ref="O6:S6"/>
    <mergeCell ref="O7:S7"/>
    <mergeCell ref="O8:S8"/>
    <mergeCell ref="K6:N6"/>
    <mergeCell ref="K7:N7"/>
    <mergeCell ref="K8:N8"/>
  </mergeCells>
  <phoneticPr fontId="1" type="noConversion"/>
  <printOptions horizontalCentered="1" verticalCentered="1"/>
  <pageMargins left="0.98425196850393704" right="0.98425196850393704" top="0.78740157480314965" bottom="0.78740157480314965" header="0" footer="0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  <pageSetUpPr fitToPage="1"/>
  </sheetPr>
  <dimension ref="A1:V67"/>
  <sheetViews>
    <sheetView workbookViewId="0">
      <selection activeCell="E67" sqref="E67"/>
    </sheetView>
  </sheetViews>
  <sheetFormatPr defaultRowHeight="11.25" x14ac:dyDescent="0.2"/>
  <cols>
    <col min="1" max="1" width="4.7109375" style="7" customWidth="1"/>
    <col min="2" max="2" width="3" style="7" customWidth="1"/>
    <col min="3" max="3" width="7.7109375" style="7" customWidth="1"/>
    <col min="4" max="18" width="5.28515625" style="7" customWidth="1"/>
    <col min="19" max="19" width="9.85546875" style="7" customWidth="1"/>
    <col min="20" max="22" width="5.28515625" style="7" customWidth="1"/>
    <col min="23" max="16384" width="9.140625" style="7"/>
  </cols>
  <sheetData>
    <row r="1" spans="1:22" s="61" customFormat="1" ht="24.75" customHeight="1" x14ac:dyDescent="0.2">
      <c r="A1" s="25" t="s">
        <v>109</v>
      </c>
      <c r="B1" s="25"/>
      <c r="E1" s="358" t="s">
        <v>110</v>
      </c>
      <c r="F1" s="358"/>
      <c r="G1" s="358"/>
      <c r="H1" s="358"/>
      <c r="I1" s="358"/>
      <c r="J1" s="358"/>
      <c r="K1" s="358"/>
      <c r="L1" s="358"/>
      <c r="M1" s="358"/>
      <c r="N1" s="358"/>
      <c r="O1" s="358"/>
      <c r="S1" s="59" t="s">
        <v>123</v>
      </c>
      <c r="V1" s="25"/>
    </row>
    <row r="2" spans="1:22" s="61" customFormat="1" ht="11.25" customHeight="1" x14ac:dyDescent="0.2">
      <c r="A2" s="25"/>
      <c r="B2" s="25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S2" s="59"/>
      <c r="V2" s="25"/>
    </row>
    <row r="3" spans="1:22" ht="18" customHeight="1" x14ac:dyDescent="0.2">
      <c r="A3" s="65" t="s">
        <v>118</v>
      </c>
      <c r="B3" s="140"/>
      <c r="C3" s="140"/>
      <c r="D3" s="140"/>
      <c r="E3" s="140"/>
      <c r="F3" s="140"/>
      <c r="G3" s="128"/>
      <c r="H3" s="393" t="s">
        <v>84</v>
      </c>
      <c r="I3" s="393"/>
      <c r="J3" s="393"/>
      <c r="K3" s="393"/>
      <c r="L3" s="393"/>
      <c r="S3" s="141"/>
      <c r="V3" s="142"/>
    </row>
    <row r="4" spans="1:22" ht="11.25" customHeight="1" thickBot="1" x14ac:dyDescent="0.25">
      <c r="A4" s="34"/>
      <c r="B4" s="34"/>
      <c r="C4" s="34"/>
      <c r="D4" s="180"/>
      <c r="E4" s="180"/>
      <c r="F4" s="180"/>
      <c r="G4" s="34"/>
      <c r="H4" s="34"/>
      <c r="K4" s="34"/>
      <c r="L4" s="34"/>
      <c r="M4" s="34"/>
      <c r="N4" s="34"/>
      <c r="O4" s="34"/>
      <c r="P4" s="34"/>
      <c r="Q4" s="34"/>
      <c r="R4" s="34"/>
      <c r="S4" s="34"/>
    </row>
    <row r="5" spans="1:22" ht="15.95" customHeight="1" x14ac:dyDescent="0.2">
      <c r="A5" s="342" t="s">
        <v>25</v>
      </c>
      <c r="B5" s="343"/>
      <c r="C5" s="343"/>
      <c r="D5" s="367">
        <f>'Årlige køreplantimer'!B5</f>
        <v>0</v>
      </c>
      <c r="E5" s="347"/>
      <c r="F5" s="347"/>
      <c r="G5" s="347"/>
      <c r="H5" s="348"/>
      <c r="I5" s="106"/>
      <c r="J5" s="106"/>
      <c r="K5" s="342" t="s">
        <v>66</v>
      </c>
      <c r="L5" s="343"/>
      <c r="M5" s="343"/>
      <c r="N5" s="343"/>
      <c r="O5" s="346">
        <f>'Årlige køreplantimer'!L5</f>
        <v>0</v>
      </c>
      <c r="P5" s="347"/>
      <c r="Q5" s="347"/>
      <c r="R5" s="347"/>
      <c r="S5" s="348"/>
    </row>
    <row r="6" spans="1:22" ht="15.95" customHeight="1" x14ac:dyDescent="0.2">
      <c r="A6" s="344" t="s">
        <v>117</v>
      </c>
      <c r="B6" s="345"/>
      <c r="C6" s="345"/>
      <c r="D6" s="363">
        <f>'Årlige køreplantimer'!B6</f>
        <v>0</v>
      </c>
      <c r="E6" s="350"/>
      <c r="F6" s="350"/>
      <c r="G6" s="350"/>
      <c r="H6" s="351"/>
      <c r="I6" s="2"/>
      <c r="J6" s="118"/>
      <c r="K6" s="344" t="s">
        <v>67</v>
      </c>
      <c r="L6" s="345"/>
      <c r="M6" s="345"/>
      <c r="N6" s="345"/>
      <c r="O6" s="349">
        <f>'Årlige køreplantimer'!L6</f>
        <v>0</v>
      </c>
      <c r="P6" s="350"/>
      <c r="Q6" s="350"/>
      <c r="R6" s="350"/>
      <c r="S6" s="351"/>
    </row>
    <row r="7" spans="1:22" ht="15.95" customHeight="1" x14ac:dyDescent="0.2">
      <c r="A7" s="344" t="s">
        <v>71</v>
      </c>
      <c r="B7" s="345"/>
      <c r="C7" s="345"/>
      <c r="D7" s="363">
        <f>'Årlige køreplantimer'!B7</f>
        <v>0</v>
      </c>
      <c r="E7" s="350"/>
      <c r="F7" s="350"/>
      <c r="G7" s="350"/>
      <c r="H7" s="351"/>
      <c r="I7" s="178"/>
      <c r="J7" s="178"/>
      <c r="K7" s="344" t="s">
        <v>69</v>
      </c>
      <c r="L7" s="345"/>
      <c r="M7" s="345"/>
      <c r="N7" s="345"/>
      <c r="O7" s="349">
        <f>'Årlige køreplantimer'!L7</f>
        <v>0</v>
      </c>
      <c r="P7" s="350"/>
      <c r="Q7" s="350"/>
      <c r="R7" s="350"/>
      <c r="S7" s="351"/>
    </row>
    <row r="8" spans="1:22" ht="15.95" customHeight="1" thickBot="1" x14ac:dyDescent="0.25">
      <c r="A8" s="344" t="s">
        <v>70</v>
      </c>
      <c r="B8" s="345"/>
      <c r="C8" s="345"/>
      <c r="D8" s="363">
        <f>'Årlige køreplantimer'!B8</f>
        <v>0</v>
      </c>
      <c r="E8" s="350"/>
      <c r="F8" s="350"/>
      <c r="G8" s="350"/>
      <c r="H8" s="351"/>
      <c r="I8" s="149"/>
      <c r="J8" s="149"/>
      <c r="K8" s="368" t="s">
        <v>71</v>
      </c>
      <c r="L8" s="357"/>
      <c r="M8" s="357"/>
      <c r="N8" s="357"/>
      <c r="O8" s="352">
        <f>'Årlige køreplantimer'!L8</f>
        <v>0</v>
      </c>
      <c r="P8" s="353"/>
      <c r="Q8" s="353"/>
      <c r="R8" s="353"/>
      <c r="S8" s="354"/>
    </row>
    <row r="9" spans="1:22" ht="15.95" customHeight="1" x14ac:dyDescent="0.2">
      <c r="A9" s="344" t="s">
        <v>29</v>
      </c>
      <c r="B9" s="345"/>
      <c r="C9" s="345"/>
      <c r="D9" s="363">
        <f>'Årlige køreplantimer'!B9</f>
        <v>0</v>
      </c>
      <c r="E9" s="350"/>
      <c r="F9" s="350"/>
      <c r="G9" s="350"/>
      <c r="H9" s="351"/>
      <c r="I9" s="149"/>
      <c r="J9" s="176"/>
      <c r="K9" s="149"/>
      <c r="L9" s="176"/>
      <c r="M9" s="118"/>
      <c r="N9" s="2"/>
      <c r="O9" s="2"/>
      <c r="P9" s="2"/>
      <c r="Q9" s="173"/>
      <c r="R9" s="177"/>
      <c r="S9" s="177"/>
    </row>
    <row r="10" spans="1:22" ht="15.95" customHeight="1" x14ac:dyDescent="0.2">
      <c r="A10" s="344" t="s">
        <v>68</v>
      </c>
      <c r="B10" s="345"/>
      <c r="C10" s="345"/>
      <c r="D10" s="363">
        <f>'Årlige køreplantimer'!B10</f>
        <v>0</v>
      </c>
      <c r="E10" s="350"/>
      <c r="F10" s="350"/>
      <c r="G10" s="350"/>
      <c r="H10" s="351"/>
      <c r="I10" s="149"/>
      <c r="J10" s="176"/>
      <c r="K10" s="149"/>
      <c r="L10" s="176"/>
      <c r="M10" s="118"/>
      <c r="N10" s="2"/>
      <c r="O10" s="2"/>
      <c r="P10" s="2"/>
      <c r="Q10" s="173"/>
      <c r="R10" s="177"/>
      <c r="S10" s="177"/>
    </row>
    <row r="11" spans="1:22" ht="15.95" customHeight="1" thickBot="1" x14ac:dyDescent="0.25">
      <c r="A11" s="368" t="s">
        <v>87</v>
      </c>
      <c r="B11" s="357"/>
      <c r="C11" s="357"/>
      <c r="D11" s="364">
        <f>'Årlige køreplantimer'!B11</f>
        <v>0</v>
      </c>
      <c r="E11" s="365"/>
      <c r="F11" s="365"/>
      <c r="G11" s="365"/>
      <c r="H11" s="366"/>
      <c r="I11" s="149"/>
      <c r="J11" s="176"/>
      <c r="K11" s="149"/>
      <c r="L11" s="176"/>
      <c r="M11" s="118"/>
      <c r="N11" s="2"/>
      <c r="O11" s="2"/>
      <c r="P11" s="2"/>
      <c r="Q11" s="173"/>
      <c r="R11" s="177"/>
      <c r="S11" s="177"/>
    </row>
    <row r="12" spans="1:22" ht="11.25" customHeight="1" x14ac:dyDescent="0.2">
      <c r="A12" s="2"/>
      <c r="B12" s="125"/>
      <c r="C12" s="125"/>
      <c r="D12" s="174"/>
      <c r="E12" s="175"/>
      <c r="F12" s="175"/>
      <c r="G12" s="175"/>
      <c r="H12" s="149"/>
      <c r="I12" s="149"/>
      <c r="J12" s="176"/>
      <c r="K12" s="149"/>
      <c r="L12" s="176"/>
      <c r="M12" s="118"/>
      <c r="N12" s="181"/>
      <c r="O12" s="181"/>
      <c r="P12" s="181"/>
      <c r="Q12" s="182"/>
      <c r="R12" s="183"/>
      <c r="S12" s="183"/>
    </row>
    <row r="13" spans="1:22" ht="11.25" customHeight="1" x14ac:dyDescent="0.2">
      <c r="A13" s="2"/>
      <c r="B13" s="125"/>
      <c r="C13" s="125"/>
      <c r="D13" s="174"/>
      <c r="E13" s="175"/>
      <c r="F13" s="175"/>
      <c r="G13" s="175"/>
      <c r="H13" s="149"/>
      <c r="K13" s="62" t="s">
        <v>72</v>
      </c>
      <c r="L13" s="369"/>
      <c r="M13" s="370"/>
      <c r="N13" s="370"/>
      <c r="O13" s="294"/>
      <c r="P13" s="379"/>
      <c r="Q13" s="379"/>
      <c r="R13" s="377"/>
      <c r="S13" s="378"/>
    </row>
    <row r="14" spans="1:22" ht="8.25" customHeight="1" x14ac:dyDescent="0.2">
      <c r="A14" s="143"/>
      <c r="B14" s="144"/>
      <c r="C14" s="118"/>
      <c r="D14" s="118"/>
      <c r="L14" s="292" t="s">
        <v>73</v>
      </c>
      <c r="M14" s="296"/>
      <c r="N14" s="296"/>
      <c r="O14" s="381" t="s">
        <v>74</v>
      </c>
      <c r="P14" s="382"/>
      <c r="Q14" s="382"/>
      <c r="R14" s="380" t="s">
        <v>75</v>
      </c>
      <c r="S14" s="380"/>
    </row>
    <row r="15" spans="1:22" ht="13.5" customHeight="1" x14ac:dyDescent="0.2">
      <c r="A15" s="143"/>
      <c r="B15" s="144"/>
      <c r="C15" s="118"/>
      <c r="D15" s="118"/>
      <c r="L15" s="31"/>
      <c r="M15" s="31"/>
      <c r="N15" s="31"/>
    </row>
    <row r="16" spans="1:22" ht="14.25" x14ac:dyDescent="0.2">
      <c r="A16" s="145" t="s">
        <v>86</v>
      </c>
      <c r="B16" s="87"/>
      <c r="O16" s="31"/>
      <c r="P16" s="31"/>
      <c r="Q16" s="31"/>
    </row>
    <row r="17" spans="1:22" ht="18" customHeight="1" thickBot="1" x14ac:dyDescent="0.25">
      <c r="A17" s="46" t="s">
        <v>87</v>
      </c>
      <c r="B17" s="47"/>
      <c r="C17" s="48">
        <v>4</v>
      </c>
      <c r="D17" s="400" t="s">
        <v>138</v>
      </c>
      <c r="E17" s="401"/>
      <c r="F17" s="397"/>
      <c r="G17" s="398"/>
      <c r="H17" s="398"/>
      <c r="I17" s="398"/>
      <c r="J17" s="398"/>
      <c r="K17" s="398"/>
      <c r="L17" s="398"/>
      <c r="M17" s="399"/>
      <c r="N17" s="49"/>
      <c r="O17" s="50" t="s">
        <v>88</v>
      </c>
      <c r="P17" s="51"/>
      <c r="Q17" s="51"/>
      <c r="R17" s="52"/>
      <c r="S17" s="155"/>
      <c r="T17" s="118"/>
      <c r="V17" s="118"/>
    </row>
    <row r="18" spans="1:22" ht="11.25" customHeight="1" x14ac:dyDescent="0.2">
      <c r="A18" s="383" t="s">
        <v>76</v>
      </c>
      <c r="B18" s="384"/>
      <c r="C18" s="156" t="s">
        <v>89</v>
      </c>
      <c r="D18" s="184">
        <v>1</v>
      </c>
      <c r="E18" s="184">
        <v>2</v>
      </c>
      <c r="F18" s="184">
        <v>3</v>
      </c>
      <c r="G18" s="184">
        <v>4</v>
      </c>
      <c r="H18" s="184">
        <v>5</v>
      </c>
      <c r="I18" s="184">
        <v>6</v>
      </c>
      <c r="J18" s="184">
        <v>7</v>
      </c>
      <c r="K18" s="184">
        <v>8</v>
      </c>
      <c r="L18" s="184">
        <v>9</v>
      </c>
      <c r="M18" s="184">
        <v>10</v>
      </c>
      <c r="N18" s="148" t="s">
        <v>53</v>
      </c>
      <c r="O18" s="418"/>
      <c r="P18" s="419"/>
      <c r="Q18" s="419"/>
      <c r="R18" s="419"/>
      <c r="S18" s="420"/>
      <c r="T18" s="149"/>
      <c r="U18" s="149"/>
      <c r="V18" s="149"/>
    </row>
    <row r="19" spans="1:22" ht="11.25" customHeight="1" x14ac:dyDescent="0.2">
      <c r="A19" s="361"/>
      <c r="B19" s="362"/>
      <c r="C19" s="150" t="s">
        <v>8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>
        <f>SUM(D19:M19)</f>
        <v>0</v>
      </c>
      <c r="O19" s="374"/>
      <c r="P19" s="375"/>
      <c r="Q19" s="375"/>
      <c r="R19" s="375"/>
      <c r="S19" s="376"/>
      <c r="T19" s="124"/>
      <c r="U19" s="124"/>
      <c r="V19" s="124"/>
    </row>
    <row r="20" spans="1:22" ht="11.25" customHeight="1" x14ac:dyDescent="0.2">
      <c r="A20" s="359" t="s">
        <v>77</v>
      </c>
      <c r="B20" s="360"/>
      <c r="C20" s="147" t="s">
        <v>89</v>
      </c>
      <c r="D20" s="184">
        <v>1</v>
      </c>
      <c r="E20" s="184">
        <v>2</v>
      </c>
      <c r="F20" s="184">
        <v>3</v>
      </c>
      <c r="G20" s="184">
        <v>4</v>
      </c>
      <c r="H20" s="184">
        <v>5</v>
      </c>
      <c r="I20" s="184">
        <v>6</v>
      </c>
      <c r="J20" s="184">
        <v>7</v>
      </c>
      <c r="K20" s="184">
        <v>8</v>
      </c>
      <c r="L20" s="184">
        <v>9</v>
      </c>
      <c r="M20" s="184">
        <v>10</v>
      </c>
      <c r="N20" s="148" t="s">
        <v>53</v>
      </c>
      <c r="O20" s="385"/>
      <c r="P20" s="391"/>
      <c r="Q20" s="391"/>
      <c r="R20" s="391"/>
      <c r="S20" s="392"/>
      <c r="T20" s="149"/>
      <c r="U20" s="149"/>
      <c r="V20" s="149"/>
    </row>
    <row r="21" spans="1:22" ht="11.25" customHeight="1" x14ac:dyDescent="0.2">
      <c r="A21" s="361"/>
      <c r="B21" s="362"/>
      <c r="C21" s="150" t="s">
        <v>8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>
        <f>SUM(D21:M21)</f>
        <v>0</v>
      </c>
      <c r="O21" s="388"/>
      <c r="P21" s="389"/>
      <c r="Q21" s="389"/>
      <c r="R21" s="389"/>
      <c r="S21" s="390"/>
      <c r="T21" s="124"/>
      <c r="U21" s="124"/>
      <c r="V21" s="124"/>
    </row>
    <row r="22" spans="1:22" ht="11.25" customHeight="1" x14ac:dyDescent="0.2">
      <c r="A22" s="359" t="s">
        <v>90</v>
      </c>
      <c r="B22" s="360"/>
      <c r="C22" s="147" t="s">
        <v>89</v>
      </c>
      <c r="D22" s="184">
        <v>1</v>
      </c>
      <c r="E22" s="184">
        <v>2</v>
      </c>
      <c r="F22" s="184">
        <v>3</v>
      </c>
      <c r="G22" s="184">
        <v>4</v>
      </c>
      <c r="H22" s="184">
        <v>5</v>
      </c>
      <c r="I22" s="184">
        <v>6</v>
      </c>
      <c r="J22" s="184">
        <v>7</v>
      </c>
      <c r="K22" s="184">
        <v>8</v>
      </c>
      <c r="L22" s="184">
        <v>9</v>
      </c>
      <c r="M22" s="184">
        <v>10</v>
      </c>
      <c r="N22" s="148" t="s">
        <v>53</v>
      </c>
      <c r="O22" s="385"/>
      <c r="P22" s="391"/>
      <c r="Q22" s="391"/>
      <c r="R22" s="391"/>
      <c r="S22" s="392"/>
      <c r="T22" s="149"/>
      <c r="U22" s="149"/>
      <c r="V22" s="149"/>
    </row>
    <row r="23" spans="1:22" ht="11.25" customHeight="1" x14ac:dyDescent="0.2">
      <c r="A23" s="361"/>
      <c r="B23" s="362"/>
      <c r="C23" s="150" t="s">
        <v>8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>
        <f>SUM(D23:M23)</f>
        <v>0</v>
      </c>
      <c r="O23" s="388"/>
      <c r="P23" s="389"/>
      <c r="Q23" s="389"/>
      <c r="R23" s="389"/>
      <c r="S23" s="390"/>
      <c r="T23" s="124"/>
      <c r="U23" s="124"/>
      <c r="V23" s="124"/>
    </row>
    <row r="24" spans="1:22" ht="11.25" customHeight="1" x14ac:dyDescent="0.2">
      <c r="A24" s="359" t="s">
        <v>79</v>
      </c>
      <c r="B24" s="360"/>
      <c r="C24" s="147" t="s">
        <v>89</v>
      </c>
      <c r="D24" s="184">
        <v>1</v>
      </c>
      <c r="E24" s="184">
        <v>2</v>
      </c>
      <c r="F24" s="184">
        <v>3</v>
      </c>
      <c r="G24" s="184">
        <v>4</v>
      </c>
      <c r="H24" s="184">
        <v>5</v>
      </c>
      <c r="I24" s="184">
        <v>6</v>
      </c>
      <c r="J24" s="184">
        <v>7</v>
      </c>
      <c r="K24" s="184">
        <v>8</v>
      </c>
      <c r="L24" s="184">
        <v>9</v>
      </c>
      <c r="M24" s="184">
        <v>10</v>
      </c>
      <c r="N24" s="148" t="s">
        <v>53</v>
      </c>
      <c r="O24" s="371"/>
      <c r="P24" s="372"/>
      <c r="Q24" s="372"/>
      <c r="R24" s="372"/>
      <c r="S24" s="373"/>
      <c r="T24" s="149"/>
      <c r="U24" s="149"/>
      <c r="V24" s="149"/>
    </row>
    <row r="25" spans="1:22" ht="11.25" customHeight="1" x14ac:dyDescent="0.2">
      <c r="A25" s="361"/>
      <c r="B25" s="362"/>
      <c r="C25" s="150" t="s">
        <v>8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>
        <f>SUM(D25:M25)</f>
        <v>0</v>
      </c>
      <c r="O25" s="374"/>
      <c r="P25" s="375"/>
      <c r="Q25" s="375"/>
      <c r="R25" s="375"/>
      <c r="S25" s="376"/>
      <c r="T25" s="124"/>
      <c r="U25" s="124"/>
      <c r="V25" s="124"/>
    </row>
    <row r="26" spans="1:22" ht="11.25" customHeight="1" x14ac:dyDescent="0.2">
      <c r="A26" s="359" t="s">
        <v>80</v>
      </c>
      <c r="B26" s="360"/>
      <c r="C26" s="147" t="s">
        <v>89</v>
      </c>
      <c r="D26" s="184">
        <v>1</v>
      </c>
      <c r="E26" s="184">
        <v>2</v>
      </c>
      <c r="F26" s="184">
        <v>3</v>
      </c>
      <c r="G26" s="184">
        <v>4</v>
      </c>
      <c r="H26" s="184">
        <v>5</v>
      </c>
      <c r="I26" s="184">
        <v>6</v>
      </c>
      <c r="J26" s="184">
        <v>7</v>
      </c>
      <c r="K26" s="184">
        <v>8</v>
      </c>
      <c r="L26" s="184">
        <v>9</v>
      </c>
      <c r="M26" s="184">
        <v>10</v>
      </c>
      <c r="N26" s="148" t="s">
        <v>53</v>
      </c>
      <c r="O26" s="371"/>
      <c r="P26" s="372"/>
      <c r="Q26" s="372"/>
      <c r="R26" s="372"/>
      <c r="S26" s="373"/>
      <c r="T26" s="149"/>
      <c r="U26" s="149"/>
      <c r="V26" s="149"/>
    </row>
    <row r="27" spans="1:22" ht="11.25" customHeight="1" x14ac:dyDescent="0.2">
      <c r="A27" s="361"/>
      <c r="B27" s="362"/>
      <c r="C27" s="150" t="s">
        <v>8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>
        <f>SUM(D27:M27)</f>
        <v>0</v>
      </c>
      <c r="O27" s="374"/>
      <c r="P27" s="375"/>
      <c r="Q27" s="375"/>
      <c r="R27" s="375"/>
      <c r="S27" s="376"/>
      <c r="T27" s="124"/>
      <c r="U27" s="124"/>
      <c r="V27" s="124"/>
    </row>
    <row r="28" spans="1:22" x14ac:dyDescent="0.2">
      <c r="O28" s="31"/>
      <c r="P28" s="118"/>
      <c r="Q28" s="118"/>
      <c r="R28" s="118"/>
      <c r="S28" s="118"/>
      <c r="T28" s="118"/>
      <c r="U28" s="118"/>
      <c r="V28" s="118"/>
    </row>
    <row r="29" spans="1:22" x14ac:dyDescent="0.2">
      <c r="O29" s="31"/>
      <c r="P29" s="118"/>
      <c r="Q29" s="118"/>
      <c r="R29" s="118"/>
      <c r="S29" s="118"/>
      <c r="T29" s="118"/>
      <c r="U29" s="118"/>
      <c r="V29" s="118"/>
    </row>
    <row r="30" spans="1:22" ht="18" customHeight="1" x14ac:dyDescent="0.2">
      <c r="A30" s="37" t="s">
        <v>87</v>
      </c>
      <c r="B30" s="38"/>
      <c r="C30" s="39">
        <v>5</v>
      </c>
      <c r="D30" s="402" t="s">
        <v>138</v>
      </c>
      <c r="E30" s="403"/>
      <c r="F30" s="394"/>
      <c r="G30" s="395"/>
      <c r="H30" s="395"/>
      <c r="I30" s="395"/>
      <c r="J30" s="395"/>
      <c r="K30" s="395"/>
      <c r="L30" s="395"/>
      <c r="M30" s="396"/>
      <c r="N30" s="40"/>
      <c r="O30" s="41" t="s">
        <v>88</v>
      </c>
      <c r="P30" s="42"/>
      <c r="Q30" s="42"/>
      <c r="R30" s="43"/>
      <c r="S30" s="146"/>
      <c r="T30" s="118"/>
      <c r="U30" s="118"/>
      <c r="V30" s="118"/>
    </row>
    <row r="31" spans="1:22" ht="11.25" customHeight="1" x14ac:dyDescent="0.2">
      <c r="A31" s="359" t="s">
        <v>76</v>
      </c>
      <c r="B31" s="360"/>
      <c r="C31" s="147" t="s">
        <v>89</v>
      </c>
      <c r="D31" s="185">
        <v>1</v>
      </c>
      <c r="E31" s="185">
        <v>2</v>
      </c>
      <c r="F31" s="185">
        <v>3</v>
      </c>
      <c r="G31" s="186">
        <v>4</v>
      </c>
      <c r="H31" s="185">
        <v>5</v>
      </c>
      <c r="I31" s="185">
        <v>6</v>
      </c>
      <c r="J31" s="185">
        <v>7</v>
      </c>
      <c r="K31" s="184">
        <v>8</v>
      </c>
      <c r="L31" s="184">
        <v>9</v>
      </c>
      <c r="M31" s="185">
        <v>10</v>
      </c>
      <c r="N31" s="157" t="s">
        <v>53</v>
      </c>
      <c r="O31" s="385"/>
      <c r="P31" s="386"/>
      <c r="Q31" s="386"/>
      <c r="R31" s="386"/>
      <c r="S31" s="387"/>
      <c r="T31" s="118"/>
      <c r="U31" s="118"/>
      <c r="V31" s="118"/>
    </row>
    <row r="32" spans="1:22" ht="11.25" customHeight="1" x14ac:dyDescent="0.2">
      <c r="A32" s="361"/>
      <c r="B32" s="362"/>
      <c r="C32" s="150" t="s">
        <v>8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8">
        <f>SUM(D32:M32)</f>
        <v>0</v>
      </c>
      <c r="O32" s="421"/>
      <c r="P32" s="422"/>
      <c r="Q32" s="422"/>
      <c r="R32" s="422"/>
      <c r="S32" s="423"/>
      <c r="T32" s="118"/>
      <c r="U32" s="118"/>
      <c r="V32" s="118"/>
    </row>
    <row r="33" spans="1:22" ht="11.25" customHeight="1" x14ac:dyDescent="0.2">
      <c r="A33" s="359" t="s">
        <v>77</v>
      </c>
      <c r="B33" s="360"/>
      <c r="C33" s="147" t="s">
        <v>89</v>
      </c>
      <c r="D33" s="185">
        <v>1</v>
      </c>
      <c r="E33" s="185">
        <v>2</v>
      </c>
      <c r="F33" s="185">
        <v>3</v>
      </c>
      <c r="G33" s="187">
        <v>4</v>
      </c>
      <c r="H33" s="185">
        <v>5</v>
      </c>
      <c r="I33" s="185">
        <v>6</v>
      </c>
      <c r="J33" s="184">
        <v>7</v>
      </c>
      <c r="K33" s="184">
        <v>8</v>
      </c>
      <c r="L33" s="184">
        <v>9</v>
      </c>
      <c r="M33" s="184">
        <v>10</v>
      </c>
      <c r="N33" s="159" t="s">
        <v>53</v>
      </c>
      <c r="O33" s="371"/>
      <c r="P33" s="372"/>
      <c r="Q33" s="372"/>
      <c r="R33" s="372"/>
      <c r="S33" s="373"/>
      <c r="T33" s="118"/>
      <c r="U33" s="118"/>
      <c r="V33" s="118"/>
    </row>
    <row r="34" spans="1:22" ht="11.25" customHeight="1" x14ac:dyDescent="0.2">
      <c r="A34" s="361"/>
      <c r="B34" s="362"/>
      <c r="C34" s="150" t="s">
        <v>8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8">
        <f>SUM(D34:M34)</f>
        <v>0</v>
      </c>
      <c r="O34" s="374"/>
      <c r="P34" s="375"/>
      <c r="Q34" s="375"/>
      <c r="R34" s="375"/>
      <c r="S34" s="376"/>
      <c r="T34" s="118"/>
      <c r="U34" s="118"/>
      <c r="V34" s="118"/>
    </row>
    <row r="35" spans="1:22" ht="11.25" customHeight="1" x14ac:dyDescent="0.2">
      <c r="A35" s="359" t="s">
        <v>90</v>
      </c>
      <c r="B35" s="360"/>
      <c r="C35" s="147" t="s">
        <v>89</v>
      </c>
      <c r="D35" s="185">
        <v>1</v>
      </c>
      <c r="E35" s="185">
        <v>2</v>
      </c>
      <c r="F35" s="185">
        <v>3</v>
      </c>
      <c r="G35" s="187">
        <v>4</v>
      </c>
      <c r="H35" s="185">
        <v>5</v>
      </c>
      <c r="I35" s="185">
        <v>6</v>
      </c>
      <c r="J35" s="184">
        <v>7</v>
      </c>
      <c r="K35" s="184">
        <v>8</v>
      </c>
      <c r="L35" s="184">
        <v>9</v>
      </c>
      <c r="M35" s="184">
        <v>10</v>
      </c>
      <c r="N35" s="159" t="s">
        <v>53</v>
      </c>
      <c r="O35" s="385"/>
      <c r="P35" s="391"/>
      <c r="Q35" s="391"/>
      <c r="R35" s="391"/>
      <c r="S35" s="392"/>
      <c r="T35" s="118"/>
      <c r="U35" s="118"/>
      <c r="V35" s="118"/>
    </row>
    <row r="36" spans="1:22" ht="11.25" customHeight="1" x14ac:dyDescent="0.2">
      <c r="A36" s="361"/>
      <c r="B36" s="362"/>
      <c r="C36" s="150" t="s">
        <v>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8">
        <f>SUM(D36:M36)</f>
        <v>0</v>
      </c>
      <c r="O36" s="388"/>
      <c r="P36" s="389"/>
      <c r="Q36" s="389"/>
      <c r="R36" s="389"/>
      <c r="S36" s="390"/>
      <c r="T36" s="118"/>
      <c r="U36" s="118"/>
      <c r="V36" s="118"/>
    </row>
    <row r="37" spans="1:22" ht="11.25" customHeight="1" x14ac:dyDescent="0.2">
      <c r="A37" s="359" t="s">
        <v>79</v>
      </c>
      <c r="B37" s="360"/>
      <c r="C37" s="147" t="s">
        <v>89</v>
      </c>
      <c r="D37" s="185">
        <v>1</v>
      </c>
      <c r="E37" s="185">
        <v>2</v>
      </c>
      <c r="F37" s="185">
        <v>3</v>
      </c>
      <c r="G37" s="187">
        <v>4</v>
      </c>
      <c r="H37" s="185">
        <v>5</v>
      </c>
      <c r="I37" s="185">
        <v>6</v>
      </c>
      <c r="J37" s="184">
        <v>7</v>
      </c>
      <c r="K37" s="184">
        <v>8</v>
      </c>
      <c r="L37" s="184">
        <v>9</v>
      </c>
      <c r="M37" s="184">
        <v>10</v>
      </c>
      <c r="N37" s="159" t="s">
        <v>53</v>
      </c>
      <c r="O37" s="371"/>
      <c r="P37" s="372"/>
      <c r="Q37" s="372"/>
      <c r="R37" s="372"/>
      <c r="S37" s="373"/>
      <c r="T37" s="118"/>
      <c r="U37" s="118"/>
      <c r="V37" s="118"/>
    </row>
    <row r="38" spans="1:22" ht="11.25" customHeight="1" x14ac:dyDescent="0.2">
      <c r="A38" s="361"/>
      <c r="B38" s="362"/>
      <c r="C38" s="150" t="s">
        <v>8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8">
        <f>SUM(D38:M38)</f>
        <v>0</v>
      </c>
      <c r="O38" s="374"/>
      <c r="P38" s="375"/>
      <c r="Q38" s="375"/>
      <c r="R38" s="375"/>
      <c r="S38" s="376"/>
      <c r="T38" s="118"/>
      <c r="U38" s="118"/>
      <c r="V38" s="118"/>
    </row>
    <row r="39" spans="1:22" ht="11.25" customHeight="1" x14ac:dyDescent="0.2">
      <c r="A39" s="359" t="s">
        <v>80</v>
      </c>
      <c r="B39" s="360"/>
      <c r="C39" s="147" t="s">
        <v>89</v>
      </c>
      <c r="D39" s="185">
        <v>1</v>
      </c>
      <c r="E39" s="185">
        <v>2</v>
      </c>
      <c r="F39" s="185">
        <v>3</v>
      </c>
      <c r="G39" s="187">
        <v>4</v>
      </c>
      <c r="H39" s="185">
        <v>5</v>
      </c>
      <c r="I39" s="185">
        <v>6</v>
      </c>
      <c r="J39" s="184">
        <v>7</v>
      </c>
      <c r="K39" s="184">
        <v>8</v>
      </c>
      <c r="L39" s="184">
        <v>9</v>
      </c>
      <c r="M39" s="184">
        <v>10</v>
      </c>
      <c r="N39" s="159" t="s">
        <v>53</v>
      </c>
      <c r="O39" s="371"/>
      <c r="P39" s="372"/>
      <c r="Q39" s="372"/>
      <c r="R39" s="372"/>
      <c r="S39" s="373"/>
      <c r="T39" s="118"/>
      <c r="U39" s="118"/>
      <c r="V39" s="118"/>
    </row>
    <row r="40" spans="1:22" ht="11.25" customHeight="1" x14ac:dyDescent="0.2">
      <c r="A40" s="361"/>
      <c r="B40" s="362"/>
      <c r="C40" s="150" t="s">
        <v>8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>
        <f>SUM(D40:M40)</f>
        <v>0</v>
      </c>
      <c r="O40" s="374"/>
      <c r="P40" s="375"/>
      <c r="Q40" s="375"/>
      <c r="R40" s="375"/>
      <c r="S40" s="376"/>
      <c r="T40" s="118"/>
      <c r="U40" s="118"/>
      <c r="V40" s="118"/>
    </row>
    <row r="41" spans="1:22" x14ac:dyDescent="0.2">
      <c r="O41" s="31"/>
      <c r="P41" s="118"/>
      <c r="Q41" s="118"/>
      <c r="R41" s="118"/>
      <c r="S41" s="118"/>
      <c r="T41" s="118"/>
      <c r="U41" s="118"/>
      <c r="V41" s="118"/>
    </row>
    <row r="42" spans="1:22" x14ac:dyDescent="0.2">
      <c r="O42" s="31"/>
      <c r="P42" s="118"/>
      <c r="Q42" s="118"/>
      <c r="R42" s="118"/>
      <c r="S42" s="118"/>
      <c r="T42" s="118"/>
      <c r="U42" s="118"/>
      <c r="V42" s="118"/>
    </row>
    <row r="43" spans="1:22" ht="18" customHeight="1" x14ac:dyDescent="0.2">
      <c r="A43" s="37" t="s">
        <v>87</v>
      </c>
      <c r="B43" s="38"/>
      <c r="C43" s="39">
        <v>6</v>
      </c>
      <c r="D43" s="402" t="s">
        <v>138</v>
      </c>
      <c r="E43" s="403"/>
      <c r="F43" s="394"/>
      <c r="G43" s="395"/>
      <c r="H43" s="395"/>
      <c r="I43" s="395"/>
      <c r="J43" s="395"/>
      <c r="K43" s="395"/>
      <c r="L43" s="395"/>
      <c r="M43" s="396"/>
      <c r="N43" s="40"/>
      <c r="O43" s="41" t="s">
        <v>88</v>
      </c>
      <c r="P43" s="42"/>
      <c r="Q43" s="42"/>
      <c r="R43" s="43"/>
      <c r="S43" s="146"/>
      <c r="T43" s="118"/>
      <c r="U43" s="118"/>
      <c r="V43" s="118"/>
    </row>
    <row r="44" spans="1:22" ht="11.25" customHeight="1" x14ac:dyDescent="0.2">
      <c r="A44" s="359" t="s">
        <v>76</v>
      </c>
      <c r="B44" s="360"/>
      <c r="C44" s="147" t="s">
        <v>89</v>
      </c>
      <c r="D44" s="185">
        <v>1</v>
      </c>
      <c r="E44" s="106">
        <v>2</v>
      </c>
      <c r="F44" s="185">
        <v>3</v>
      </c>
      <c r="G44" s="106">
        <v>4</v>
      </c>
      <c r="H44" s="185">
        <v>5</v>
      </c>
      <c r="I44" s="106">
        <v>6</v>
      </c>
      <c r="J44" s="185">
        <v>7</v>
      </c>
      <c r="K44" s="106">
        <v>8</v>
      </c>
      <c r="L44" s="185">
        <v>9</v>
      </c>
      <c r="M44" s="106">
        <v>10</v>
      </c>
      <c r="N44" s="157" t="s">
        <v>53</v>
      </c>
      <c r="O44" s="371"/>
      <c r="P44" s="372"/>
      <c r="Q44" s="372"/>
      <c r="R44" s="372"/>
      <c r="S44" s="373"/>
      <c r="T44" s="118"/>
      <c r="U44" s="118"/>
      <c r="V44" s="118"/>
    </row>
    <row r="45" spans="1:22" ht="11.25" customHeight="1" x14ac:dyDescent="0.2">
      <c r="A45" s="361"/>
      <c r="B45" s="362"/>
      <c r="C45" s="150" t="s">
        <v>8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8">
        <f>SUM(D45:M45)</f>
        <v>0</v>
      </c>
      <c r="O45" s="374"/>
      <c r="P45" s="375"/>
      <c r="Q45" s="375"/>
      <c r="R45" s="375"/>
      <c r="S45" s="376"/>
      <c r="T45" s="118"/>
      <c r="U45" s="118"/>
      <c r="V45" s="118"/>
    </row>
    <row r="46" spans="1:22" ht="11.25" customHeight="1" x14ac:dyDescent="0.2">
      <c r="A46" s="359" t="s">
        <v>77</v>
      </c>
      <c r="B46" s="360"/>
      <c r="C46" s="147" t="s">
        <v>89</v>
      </c>
      <c r="D46" s="184">
        <v>1</v>
      </c>
      <c r="E46" s="106">
        <v>2</v>
      </c>
      <c r="F46" s="184">
        <v>3</v>
      </c>
      <c r="G46" s="106">
        <v>4</v>
      </c>
      <c r="H46" s="184">
        <v>5</v>
      </c>
      <c r="I46" s="106">
        <v>6</v>
      </c>
      <c r="J46" s="184">
        <v>7</v>
      </c>
      <c r="K46" s="106">
        <v>8</v>
      </c>
      <c r="L46" s="184">
        <v>9</v>
      </c>
      <c r="M46" s="106">
        <v>10</v>
      </c>
      <c r="N46" s="159" t="s">
        <v>53</v>
      </c>
      <c r="O46" s="371"/>
      <c r="P46" s="372"/>
      <c r="Q46" s="372"/>
      <c r="R46" s="372"/>
      <c r="S46" s="373"/>
      <c r="T46" s="118"/>
      <c r="U46" s="118"/>
      <c r="V46" s="118"/>
    </row>
    <row r="47" spans="1:22" ht="11.25" customHeight="1" x14ac:dyDescent="0.2">
      <c r="A47" s="361"/>
      <c r="B47" s="362"/>
      <c r="C47" s="150" t="s">
        <v>8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8">
        <f>SUM(D47:M47)</f>
        <v>0</v>
      </c>
      <c r="O47" s="374"/>
      <c r="P47" s="375"/>
      <c r="Q47" s="375"/>
      <c r="R47" s="375"/>
      <c r="S47" s="376"/>
      <c r="T47" s="118"/>
      <c r="U47" s="118"/>
      <c r="V47" s="118"/>
    </row>
    <row r="48" spans="1:22" ht="11.25" customHeight="1" x14ac:dyDescent="0.2">
      <c r="A48" s="359" t="s">
        <v>90</v>
      </c>
      <c r="B48" s="360"/>
      <c r="C48" s="147" t="s">
        <v>89</v>
      </c>
      <c r="D48" s="184">
        <v>1</v>
      </c>
      <c r="E48" s="106">
        <v>2</v>
      </c>
      <c r="F48" s="184">
        <v>3</v>
      </c>
      <c r="G48" s="106">
        <v>4</v>
      </c>
      <c r="H48" s="184">
        <v>5</v>
      </c>
      <c r="I48" s="106">
        <v>6</v>
      </c>
      <c r="J48" s="184">
        <v>7</v>
      </c>
      <c r="K48" s="106">
        <v>8</v>
      </c>
      <c r="L48" s="184">
        <v>9</v>
      </c>
      <c r="M48" s="106">
        <v>10</v>
      </c>
      <c r="N48" s="159" t="s">
        <v>53</v>
      </c>
      <c r="O48" s="371"/>
      <c r="P48" s="372"/>
      <c r="Q48" s="372"/>
      <c r="R48" s="372"/>
      <c r="S48" s="373"/>
      <c r="T48" s="118"/>
      <c r="U48" s="118"/>
      <c r="V48" s="118"/>
    </row>
    <row r="49" spans="1:22" ht="11.25" customHeight="1" x14ac:dyDescent="0.2">
      <c r="A49" s="361"/>
      <c r="B49" s="362"/>
      <c r="C49" s="150" t="s">
        <v>8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8">
        <f>SUM(D49:M49)</f>
        <v>0</v>
      </c>
      <c r="O49" s="374"/>
      <c r="P49" s="375"/>
      <c r="Q49" s="375"/>
      <c r="R49" s="375"/>
      <c r="S49" s="376"/>
      <c r="T49" s="118"/>
      <c r="U49" s="118"/>
      <c r="V49" s="118"/>
    </row>
    <row r="50" spans="1:22" ht="11.25" customHeight="1" x14ac:dyDescent="0.2">
      <c r="A50" s="359" t="s">
        <v>79</v>
      </c>
      <c r="B50" s="360"/>
      <c r="C50" s="147" t="s">
        <v>89</v>
      </c>
      <c r="D50" s="184">
        <v>1</v>
      </c>
      <c r="E50" s="106">
        <v>2</v>
      </c>
      <c r="F50" s="184">
        <v>3</v>
      </c>
      <c r="G50" s="106">
        <v>4</v>
      </c>
      <c r="H50" s="184">
        <v>5</v>
      </c>
      <c r="I50" s="106">
        <v>6</v>
      </c>
      <c r="J50" s="184">
        <v>7</v>
      </c>
      <c r="K50" s="106">
        <v>8</v>
      </c>
      <c r="L50" s="184">
        <v>9</v>
      </c>
      <c r="M50" s="106">
        <v>10</v>
      </c>
      <c r="N50" s="159" t="s">
        <v>53</v>
      </c>
      <c r="O50" s="371"/>
      <c r="P50" s="372"/>
      <c r="Q50" s="372"/>
      <c r="R50" s="372"/>
      <c r="S50" s="373"/>
      <c r="T50" s="118"/>
      <c r="U50" s="118"/>
      <c r="V50" s="118"/>
    </row>
    <row r="51" spans="1:22" ht="11.25" customHeight="1" x14ac:dyDescent="0.2">
      <c r="A51" s="361"/>
      <c r="B51" s="362"/>
      <c r="C51" s="150" t="s">
        <v>8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8">
        <f>SUM(D51:M51)</f>
        <v>0</v>
      </c>
      <c r="O51" s="374"/>
      <c r="P51" s="375"/>
      <c r="Q51" s="375"/>
      <c r="R51" s="375"/>
      <c r="S51" s="376"/>
      <c r="T51" s="118"/>
      <c r="U51" s="118"/>
      <c r="V51" s="118"/>
    </row>
    <row r="52" spans="1:22" ht="11.25" customHeight="1" x14ac:dyDescent="0.2">
      <c r="A52" s="359" t="s">
        <v>80</v>
      </c>
      <c r="B52" s="360"/>
      <c r="C52" s="147" t="s">
        <v>89</v>
      </c>
      <c r="D52" s="184">
        <v>1</v>
      </c>
      <c r="E52" s="106">
        <v>2</v>
      </c>
      <c r="F52" s="184">
        <v>3</v>
      </c>
      <c r="G52" s="106">
        <v>4</v>
      </c>
      <c r="H52" s="184">
        <v>5</v>
      </c>
      <c r="I52" s="106">
        <v>6</v>
      </c>
      <c r="J52" s="184">
        <v>7</v>
      </c>
      <c r="K52" s="106">
        <v>8</v>
      </c>
      <c r="L52" s="184">
        <v>9</v>
      </c>
      <c r="M52" s="106">
        <v>10</v>
      </c>
      <c r="N52" s="159" t="s">
        <v>53</v>
      </c>
      <c r="O52" s="371"/>
      <c r="P52" s="372"/>
      <c r="Q52" s="372"/>
      <c r="R52" s="372"/>
      <c r="S52" s="373"/>
      <c r="T52" s="118"/>
      <c r="U52" s="118"/>
      <c r="V52" s="118"/>
    </row>
    <row r="53" spans="1:22" ht="11.25" customHeight="1" x14ac:dyDescent="0.2">
      <c r="A53" s="361"/>
      <c r="B53" s="362"/>
      <c r="C53" s="150" t="s">
        <v>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8">
        <f>SUM(D53:M53)</f>
        <v>0</v>
      </c>
      <c r="O53" s="374"/>
      <c r="P53" s="375"/>
      <c r="Q53" s="375"/>
      <c r="R53" s="375"/>
      <c r="S53" s="376"/>
      <c r="T53" s="118"/>
      <c r="U53" s="118"/>
      <c r="V53" s="118"/>
    </row>
    <row r="54" spans="1:22" x14ac:dyDescent="0.2">
      <c r="O54" s="31"/>
      <c r="P54" s="118"/>
      <c r="Q54" s="118"/>
      <c r="R54" s="118"/>
      <c r="S54" s="118"/>
      <c r="T54" s="118"/>
      <c r="U54" s="118"/>
      <c r="V54" s="118"/>
    </row>
    <row r="55" spans="1:22" x14ac:dyDescent="0.2">
      <c r="A55" s="87" t="s">
        <v>85</v>
      </c>
      <c r="O55" s="31"/>
      <c r="P55" s="118"/>
      <c r="Q55" s="118"/>
      <c r="R55" s="118"/>
      <c r="S55" s="118"/>
      <c r="T55" s="118"/>
      <c r="U55" s="118"/>
      <c r="V55" s="118"/>
    </row>
    <row r="56" spans="1:22" x14ac:dyDescent="0.2">
      <c r="A56" s="6" t="s">
        <v>121</v>
      </c>
      <c r="O56" s="31"/>
      <c r="P56" s="118"/>
      <c r="Q56" s="118"/>
      <c r="R56" s="118"/>
      <c r="S56" s="118"/>
      <c r="T56" s="118"/>
      <c r="U56" s="118"/>
      <c r="V56" s="118"/>
    </row>
    <row r="57" spans="1:22" x14ac:dyDescent="0.2">
      <c r="A57" s="6" t="s">
        <v>91</v>
      </c>
      <c r="O57" s="31"/>
      <c r="P57" s="118"/>
      <c r="Q57" s="118"/>
      <c r="R57" s="118"/>
      <c r="S57" s="118"/>
      <c r="T57" s="118"/>
      <c r="U57" s="118"/>
      <c r="V57" s="118"/>
    </row>
    <row r="58" spans="1:22" x14ac:dyDescent="0.2">
      <c r="A58" s="161" t="s">
        <v>113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O58" s="31"/>
      <c r="P58" s="118"/>
      <c r="Q58" s="118"/>
      <c r="R58" s="118"/>
      <c r="S58" s="118"/>
      <c r="T58" s="118"/>
      <c r="U58" s="118"/>
      <c r="V58" s="118"/>
    </row>
    <row r="59" spans="1:22" x14ac:dyDescent="0.2">
      <c r="A59" s="6" t="s">
        <v>112</v>
      </c>
      <c r="O59" s="31"/>
      <c r="P59" s="118"/>
      <c r="Q59" s="118"/>
      <c r="R59" s="118"/>
      <c r="S59" s="118"/>
      <c r="T59" s="118"/>
      <c r="U59" s="118"/>
      <c r="V59" s="118"/>
    </row>
    <row r="60" spans="1:22" x14ac:dyDescent="0.2">
      <c r="A60" s="153"/>
      <c r="B60" s="87"/>
      <c r="F60" s="154"/>
    </row>
    <row r="61" spans="1:22" ht="12.75" x14ac:dyDescent="0.2">
      <c r="A61" s="413" t="s">
        <v>88</v>
      </c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5"/>
      <c r="T61" s="125"/>
      <c r="U61" s="125"/>
      <c r="V61" s="125"/>
    </row>
    <row r="62" spans="1:22" ht="12" customHeight="1" x14ac:dyDescent="0.2">
      <c r="A62" s="406"/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7"/>
      <c r="T62" s="125"/>
      <c r="U62" s="125"/>
      <c r="V62" s="125"/>
    </row>
    <row r="63" spans="1:22" ht="12" customHeight="1" x14ac:dyDescent="0.2">
      <c r="A63" s="406"/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7"/>
      <c r="T63" s="125"/>
      <c r="U63" s="125"/>
      <c r="V63" s="125"/>
    </row>
    <row r="64" spans="1:22" ht="12" customHeight="1" x14ac:dyDescent="0.2">
      <c r="A64" s="406"/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7"/>
      <c r="T64" s="125"/>
      <c r="U64" s="125"/>
      <c r="V64" s="125"/>
    </row>
    <row r="65" spans="1:22" ht="12" customHeight="1" x14ac:dyDescent="0.2">
      <c r="A65" s="410"/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2"/>
      <c r="T65" s="125"/>
      <c r="U65" s="125"/>
      <c r="V65" s="125"/>
    </row>
    <row r="66" spans="1:22" ht="12.75" x14ac:dyDescent="0.2">
      <c r="D66" s="73"/>
      <c r="E66" s="45"/>
      <c r="F66" s="45"/>
      <c r="G66" s="45"/>
      <c r="H66" s="45"/>
      <c r="I66" s="45"/>
    </row>
    <row r="67" spans="1:22" x14ac:dyDescent="0.2">
      <c r="A67" s="204" t="str">
        <f>'Årlige køreplantimer'!A93</f>
        <v>Skema senest opdateret</v>
      </c>
      <c r="B67" s="204"/>
      <c r="C67" s="204"/>
      <c r="D67" s="204"/>
      <c r="E67" s="204" t="str">
        <f>'Årlige køreplantimer'!C93</f>
        <v>5. juli 2013</v>
      </c>
    </row>
  </sheetData>
  <sheetProtection sheet="1" objects="1" scenarios="1"/>
  <mergeCells count="71">
    <mergeCell ref="A62:S62"/>
    <mergeCell ref="A63:S63"/>
    <mergeCell ref="A64:S64"/>
    <mergeCell ref="A65:S65"/>
    <mergeCell ref="A52:B53"/>
    <mergeCell ref="A46:B47"/>
    <mergeCell ref="A48:B49"/>
    <mergeCell ref="O52:S53"/>
    <mergeCell ref="A61:S61"/>
    <mergeCell ref="D43:E43"/>
    <mergeCell ref="F43:M43"/>
    <mergeCell ref="A50:B51"/>
    <mergeCell ref="A44:B45"/>
    <mergeCell ref="O44:S45"/>
    <mergeCell ref="O46:S47"/>
    <mergeCell ref="O48:S49"/>
    <mergeCell ref="O50:S51"/>
    <mergeCell ref="A26:B27"/>
    <mergeCell ref="A39:B40"/>
    <mergeCell ref="A31:B32"/>
    <mergeCell ref="A33:B34"/>
    <mergeCell ref="O37:S38"/>
    <mergeCell ref="A37:B38"/>
    <mergeCell ref="O39:S40"/>
    <mergeCell ref="O31:S32"/>
    <mergeCell ref="O35:S36"/>
    <mergeCell ref="D30:E30"/>
    <mergeCell ref="O26:S27"/>
    <mergeCell ref="O33:S34"/>
    <mergeCell ref="A18:B19"/>
    <mergeCell ref="A20:B21"/>
    <mergeCell ref="A22:B23"/>
    <mergeCell ref="A24:B25"/>
    <mergeCell ref="O22:S23"/>
    <mergeCell ref="O18:S19"/>
    <mergeCell ref="O24:S25"/>
    <mergeCell ref="D8:H8"/>
    <mergeCell ref="K8:N8"/>
    <mergeCell ref="O8:S8"/>
    <mergeCell ref="D9:H9"/>
    <mergeCell ref="A35:B36"/>
    <mergeCell ref="O20:S21"/>
    <mergeCell ref="F17:M17"/>
    <mergeCell ref="A10:C10"/>
    <mergeCell ref="D10:H10"/>
    <mergeCell ref="A8:C8"/>
    <mergeCell ref="A9:C9"/>
    <mergeCell ref="A11:C11"/>
    <mergeCell ref="D11:H11"/>
    <mergeCell ref="L13:N13"/>
    <mergeCell ref="D17:E17"/>
    <mergeCell ref="F30:M30"/>
    <mergeCell ref="E1:O1"/>
    <mergeCell ref="A6:C6"/>
    <mergeCell ref="A7:C7"/>
    <mergeCell ref="H3:L3"/>
    <mergeCell ref="A5:C5"/>
    <mergeCell ref="D5:H5"/>
    <mergeCell ref="K5:N5"/>
    <mergeCell ref="O5:S5"/>
    <mergeCell ref="D7:H7"/>
    <mergeCell ref="K7:N7"/>
    <mergeCell ref="D6:H6"/>
    <mergeCell ref="K6:N6"/>
    <mergeCell ref="O6:S6"/>
    <mergeCell ref="O7:S7"/>
    <mergeCell ref="O13:Q13"/>
    <mergeCell ref="R13:S13"/>
    <mergeCell ref="L14:N14"/>
    <mergeCell ref="O14:Q14"/>
    <mergeCell ref="R14:S14"/>
  </mergeCells>
  <phoneticPr fontId="1" type="noConversion"/>
  <printOptions horizontalCentered="1" verticalCentered="1"/>
  <pageMargins left="0.98425196850393704" right="0.98425196850393704" top="0.78740157480314965" bottom="0.78740157480314965" header="0" footer="0"/>
  <pageSetup paperSize="9" scale="78" orientation="portrait" r:id="rId1"/>
  <headerFooter alignWithMargins="0"/>
  <ignoredErrors>
    <ignoredError sqref="D5:H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V80"/>
  <sheetViews>
    <sheetView workbookViewId="0">
      <selection activeCell="O5" sqref="O5:S5"/>
    </sheetView>
  </sheetViews>
  <sheetFormatPr defaultRowHeight="11.25" x14ac:dyDescent="0.2"/>
  <cols>
    <col min="1" max="1" width="4.7109375" style="7" customWidth="1"/>
    <col min="2" max="2" width="3" style="7" customWidth="1"/>
    <col min="3" max="3" width="7.7109375" style="7" customWidth="1"/>
    <col min="4" max="18" width="5.28515625" style="7" customWidth="1"/>
    <col min="19" max="19" width="9.85546875" style="7" customWidth="1"/>
    <col min="20" max="22" width="5.28515625" style="7" customWidth="1"/>
    <col min="23" max="16384" width="9.140625" style="7"/>
  </cols>
  <sheetData>
    <row r="1" spans="1:22" s="61" customFormat="1" ht="24.75" customHeight="1" x14ac:dyDescent="0.2">
      <c r="A1" s="190" t="s">
        <v>109</v>
      </c>
      <c r="B1" s="190"/>
      <c r="E1" s="358" t="s">
        <v>110</v>
      </c>
      <c r="F1" s="358"/>
      <c r="G1" s="358"/>
      <c r="H1" s="358"/>
      <c r="I1" s="358"/>
      <c r="J1" s="358"/>
      <c r="K1" s="358"/>
      <c r="L1" s="358"/>
      <c r="M1" s="358"/>
      <c r="N1" s="358"/>
      <c r="O1" s="358"/>
      <c r="S1" s="59" t="s">
        <v>123</v>
      </c>
      <c r="V1" s="190"/>
    </row>
    <row r="2" spans="1:22" s="61" customFormat="1" ht="11.25" customHeight="1" x14ac:dyDescent="0.2">
      <c r="A2" s="190"/>
      <c r="B2" s="190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S2" s="59"/>
      <c r="V2" s="190"/>
    </row>
    <row r="3" spans="1:22" ht="18" customHeight="1" x14ac:dyDescent="0.2">
      <c r="A3" s="65" t="s">
        <v>118</v>
      </c>
      <c r="B3" s="140"/>
      <c r="C3" s="140"/>
      <c r="D3" s="140"/>
      <c r="E3" s="140"/>
      <c r="F3" s="140"/>
      <c r="G3" s="128"/>
      <c r="H3" s="393" t="s">
        <v>84</v>
      </c>
      <c r="I3" s="393"/>
      <c r="J3" s="393"/>
      <c r="K3" s="393"/>
      <c r="L3" s="393"/>
      <c r="S3" s="141"/>
      <c r="V3" s="142"/>
    </row>
    <row r="4" spans="1:22" ht="11.25" customHeight="1" thickBot="1" x14ac:dyDescent="0.25">
      <c r="A4" s="34"/>
      <c r="B4" s="34"/>
      <c r="C4" s="34"/>
      <c r="D4" s="180"/>
      <c r="E4" s="180"/>
      <c r="F4" s="180"/>
      <c r="G4" s="34"/>
      <c r="H4" s="34"/>
      <c r="K4" s="34"/>
      <c r="L4" s="34"/>
      <c r="M4" s="34"/>
      <c r="N4" s="34"/>
      <c r="O4" s="34"/>
      <c r="P4" s="34"/>
      <c r="Q4" s="34"/>
      <c r="R4" s="34"/>
      <c r="S4" s="34"/>
    </row>
    <row r="5" spans="1:22" ht="15.95" customHeight="1" x14ac:dyDescent="0.2">
      <c r="A5" s="342" t="s">
        <v>25</v>
      </c>
      <c r="B5" s="343"/>
      <c r="C5" s="343"/>
      <c r="D5" s="367">
        <f>'Årlige køreplantimer'!B5</f>
        <v>0</v>
      </c>
      <c r="E5" s="347"/>
      <c r="F5" s="347"/>
      <c r="G5" s="347"/>
      <c r="H5" s="348"/>
      <c r="I5" s="106"/>
      <c r="J5" s="106"/>
      <c r="K5" s="342" t="s">
        <v>66</v>
      </c>
      <c r="L5" s="343"/>
      <c r="M5" s="343"/>
      <c r="N5" s="343"/>
      <c r="O5" s="346">
        <f>'Årlige køreplantimer'!L5</f>
        <v>0</v>
      </c>
      <c r="P5" s="347"/>
      <c r="Q5" s="347"/>
      <c r="R5" s="347"/>
      <c r="S5" s="348"/>
    </row>
    <row r="6" spans="1:22" ht="15.95" customHeight="1" x14ac:dyDescent="0.2">
      <c r="A6" s="344" t="s">
        <v>117</v>
      </c>
      <c r="B6" s="345"/>
      <c r="C6" s="345"/>
      <c r="D6" s="363">
        <f>'Årlige køreplantimer'!B6</f>
        <v>0</v>
      </c>
      <c r="E6" s="350"/>
      <c r="F6" s="350"/>
      <c r="G6" s="350"/>
      <c r="H6" s="351"/>
      <c r="I6" s="2"/>
      <c r="J6" s="118"/>
      <c r="K6" s="344" t="s">
        <v>67</v>
      </c>
      <c r="L6" s="345"/>
      <c r="M6" s="345"/>
      <c r="N6" s="345"/>
      <c r="O6" s="349">
        <f>'Årlige køreplantimer'!L6</f>
        <v>0</v>
      </c>
      <c r="P6" s="350"/>
      <c r="Q6" s="350"/>
      <c r="R6" s="350"/>
      <c r="S6" s="351"/>
    </row>
    <row r="7" spans="1:22" ht="15.95" customHeight="1" x14ac:dyDescent="0.2">
      <c r="A7" s="344" t="s">
        <v>71</v>
      </c>
      <c r="B7" s="345"/>
      <c r="C7" s="345"/>
      <c r="D7" s="363">
        <f>'Årlige køreplantimer'!B7</f>
        <v>0</v>
      </c>
      <c r="E7" s="350"/>
      <c r="F7" s="350"/>
      <c r="G7" s="350"/>
      <c r="H7" s="351"/>
      <c r="I7" s="178"/>
      <c r="J7" s="178"/>
      <c r="K7" s="344" t="s">
        <v>69</v>
      </c>
      <c r="L7" s="345"/>
      <c r="M7" s="345"/>
      <c r="N7" s="345"/>
      <c r="O7" s="349">
        <f>'Årlige køreplantimer'!L7</f>
        <v>0</v>
      </c>
      <c r="P7" s="350"/>
      <c r="Q7" s="350"/>
      <c r="R7" s="350"/>
      <c r="S7" s="351"/>
    </row>
    <row r="8" spans="1:22" ht="15.95" customHeight="1" thickBot="1" x14ac:dyDescent="0.25">
      <c r="A8" s="344" t="s">
        <v>70</v>
      </c>
      <c r="B8" s="345"/>
      <c r="C8" s="345"/>
      <c r="D8" s="363">
        <f>'Årlige køreplantimer'!B8</f>
        <v>0</v>
      </c>
      <c r="E8" s="350"/>
      <c r="F8" s="350"/>
      <c r="G8" s="350"/>
      <c r="H8" s="351"/>
      <c r="I8" s="149"/>
      <c r="J8" s="149"/>
      <c r="K8" s="368" t="s">
        <v>71</v>
      </c>
      <c r="L8" s="357"/>
      <c r="M8" s="357"/>
      <c r="N8" s="357"/>
      <c r="O8" s="352">
        <f>'Årlige køreplantimer'!L8</f>
        <v>0</v>
      </c>
      <c r="P8" s="353"/>
      <c r="Q8" s="353"/>
      <c r="R8" s="353"/>
      <c r="S8" s="354"/>
    </row>
    <row r="9" spans="1:22" ht="15.95" customHeight="1" x14ac:dyDescent="0.2">
      <c r="A9" s="344" t="s">
        <v>29</v>
      </c>
      <c r="B9" s="345"/>
      <c r="C9" s="345"/>
      <c r="D9" s="363">
        <f>'Årlige køreplantimer'!B9</f>
        <v>0</v>
      </c>
      <c r="E9" s="350"/>
      <c r="F9" s="350"/>
      <c r="G9" s="350"/>
      <c r="H9" s="351"/>
      <c r="I9" s="149"/>
      <c r="J9" s="176"/>
      <c r="K9" s="149"/>
      <c r="L9" s="176"/>
      <c r="M9" s="118"/>
      <c r="N9" s="2"/>
      <c r="O9" s="2"/>
      <c r="P9" s="2"/>
      <c r="Q9" s="173"/>
      <c r="R9" s="177"/>
      <c r="S9" s="177"/>
    </row>
    <row r="10" spans="1:22" ht="15.95" customHeight="1" x14ac:dyDescent="0.2">
      <c r="A10" s="344" t="s">
        <v>68</v>
      </c>
      <c r="B10" s="345"/>
      <c r="C10" s="345"/>
      <c r="D10" s="363">
        <f>'Årlige køreplantimer'!B10</f>
        <v>0</v>
      </c>
      <c r="E10" s="350"/>
      <c r="F10" s="350"/>
      <c r="G10" s="350"/>
      <c r="H10" s="351"/>
      <c r="I10" s="149"/>
      <c r="J10" s="176"/>
      <c r="K10" s="149"/>
      <c r="L10" s="176"/>
      <c r="M10" s="118"/>
      <c r="N10" s="2"/>
      <c r="O10" s="2"/>
      <c r="P10" s="2"/>
      <c r="Q10" s="173"/>
      <c r="R10" s="177"/>
      <c r="S10" s="177"/>
    </row>
    <row r="11" spans="1:22" ht="15.95" customHeight="1" thickBot="1" x14ac:dyDescent="0.25">
      <c r="A11" s="368" t="s">
        <v>87</v>
      </c>
      <c r="B11" s="357"/>
      <c r="C11" s="357"/>
      <c r="D11" s="364">
        <f>'Årlige køreplantimer'!B11</f>
        <v>0</v>
      </c>
      <c r="E11" s="365"/>
      <c r="F11" s="365"/>
      <c r="G11" s="365"/>
      <c r="H11" s="366"/>
      <c r="I11" s="149"/>
      <c r="J11" s="176"/>
      <c r="K11" s="149"/>
      <c r="L11" s="176"/>
      <c r="M11" s="118"/>
      <c r="N11" s="2"/>
      <c r="O11" s="2"/>
      <c r="P11" s="2"/>
      <c r="Q11" s="173"/>
      <c r="R11" s="177"/>
      <c r="S11" s="177"/>
    </row>
    <row r="12" spans="1:22" ht="11.25" customHeight="1" x14ac:dyDescent="0.2">
      <c r="A12" s="2"/>
      <c r="B12" s="125"/>
      <c r="C12" s="125"/>
      <c r="D12" s="174"/>
      <c r="E12" s="175"/>
      <c r="F12" s="175"/>
      <c r="G12" s="175"/>
      <c r="H12" s="149"/>
      <c r="I12" s="149"/>
      <c r="J12" s="176"/>
      <c r="K12" s="149"/>
      <c r="L12" s="176"/>
      <c r="M12" s="118"/>
      <c r="N12" s="181"/>
      <c r="O12" s="181"/>
      <c r="P12" s="181"/>
      <c r="Q12" s="182"/>
      <c r="R12" s="183"/>
      <c r="S12" s="183"/>
    </row>
    <row r="13" spans="1:22" ht="11.25" customHeight="1" x14ac:dyDescent="0.2">
      <c r="A13" s="2"/>
      <c r="B13" s="125"/>
      <c r="C13" s="125"/>
      <c r="D13" s="174"/>
      <c r="E13" s="175"/>
      <c r="F13" s="175"/>
      <c r="G13" s="175"/>
      <c r="H13" s="149"/>
      <c r="K13" s="62" t="s">
        <v>72</v>
      </c>
      <c r="L13" s="369"/>
      <c r="M13" s="370"/>
      <c r="N13" s="370"/>
      <c r="O13" s="294"/>
      <c r="P13" s="379"/>
      <c r="Q13" s="379"/>
      <c r="R13" s="377"/>
      <c r="S13" s="378"/>
    </row>
    <row r="14" spans="1:22" ht="8.25" customHeight="1" x14ac:dyDescent="0.2">
      <c r="A14" s="143"/>
      <c r="B14" s="144"/>
      <c r="C14" s="118"/>
      <c r="D14" s="118"/>
      <c r="L14" s="292" t="s">
        <v>73</v>
      </c>
      <c r="M14" s="296"/>
      <c r="N14" s="296"/>
      <c r="O14" s="381" t="s">
        <v>74</v>
      </c>
      <c r="P14" s="382"/>
      <c r="Q14" s="382"/>
      <c r="R14" s="380" t="s">
        <v>75</v>
      </c>
      <c r="S14" s="380"/>
    </row>
    <row r="15" spans="1:22" ht="13.5" customHeight="1" x14ac:dyDescent="0.2">
      <c r="A15" s="143"/>
      <c r="B15" s="144"/>
      <c r="C15" s="118"/>
      <c r="D15" s="118"/>
      <c r="L15" s="31"/>
      <c r="M15" s="31"/>
      <c r="N15" s="31"/>
    </row>
    <row r="16" spans="1:22" ht="14.25" x14ac:dyDescent="0.2">
      <c r="A16" s="145" t="s">
        <v>86</v>
      </c>
      <c r="B16" s="87"/>
      <c r="O16" s="31"/>
      <c r="P16" s="31"/>
      <c r="Q16" s="31"/>
    </row>
    <row r="17" spans="1:22" ht="18" customHeight="1" thickBot="1" x14ac:dyDescent="0.25">
      <c r="A17" s="46" t="s">
        <v>87</v>
      </c>
      <c r="B17" s="47"/>
      <c r="C17" s="48">
        <v>7</v>
      </c>
      <c r="D17" s="400" t="s">
        <v>138</v>
      </c>
      <c r="E17" s="401"/>
      <c r="F17" s="397"/>
      <c r="G17" s="398"/>
      <c r="H17" s="398"/>
      <c r="I17" s="398"/>
      <c r="J17" s="398"/>
      <c r="K17" s="398"/>
      <c r="L17" s="398"/>
      <c r="M17" s="399"/>
      <c r="N17" s="49"/>
      <c r="O17" s="50" t="s">
        <v>88</v>
      </c>
      <c r="P17" s="51"/>
      <c r="Q17" s="51"/>
      <c r="R17" s="52"/>
      <c r="S17" s="155"/>
      <c r="T17" s="118"/>
      <c r="V17" s="118"/>
    </row>
    <row r="18" spans="1:22" ht="11.25" customHeight="1" x14ac:dyDescent="0.2">
      <c r="A18" s="383" t="s">
        <v>76</v>
      </c>
      <c r="B18" s="384"/>
      <c r="C18" s="156" t="s">
        <v>89</v>
      </c>
      <c r="D18" s="184">
        <v>1</v>
      </c>
      <c r="E18" s="184">
        <v>2</v>
      </c>
      <c r="F18" s="184">
        <v>3</v>
      </c>
      <c r="G18" s="184">
        <v>4</v>
      </c>
      <c r="H18" s="184">
        <v>5</v>
      </c>
      <c r="I18" s="184">
        <v>6</v>
      </c>
      <c r="J18" s="184">
        <v>7</v>
      </c>
      <c r="K18" s="184">
        <v>8</v>
      </c>
      <c r="L18" s="184">
        <v>9</v>
      </c>
      <c r="M18" s="184">
        <v>10</v>
      </c>
      <c r="N18" s="148" t="s">
        <v>53</v>
      </c>
      <c r="O18" s="424"/>
      <c r="P18" s="425"/>
      <c r="Q18" s="425"/>
      <c r="R18" s="425"/>
      <c r="S18" s="426"/>
      <c r="T18" s="149"/>
      <c r="U18" s="149"/>
      <c r="V18" s="149"/>
    </row>
    <row r="19" spans="1:22" ht="11.25" customHeight="1" x14ac:dyDescent="0.2">
      <c r="A19" s="361"/>
      <c r="B19" s="362"/>
      <c r="C19" s="150" t="s">
        <v>8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>
        <f>SUM(D19:M19)</f>
        <v>0</v>
      </c>
      <c r="O19" s="427"/>
      <c r="P19" s="428"/>
      <c r="Q19" s="428"/>
      <c r="R19" s="428"/>
      <c r="S19" s="429"/>
      <c r="T19" s="124"/>
      <c r="U19" s="124"/>
      <c r="V19" s="124"/>
    </row>
    <row r="20" spans="1:22" ht="11.25" customHeight="1" x14ac:dyDescent="0.2">
      <c r="A20" s="359" t="s">
        <v>77</v>
      </c>
      <c r="B20" s="360"/>
      <c r="C20" s="147" t="s">
        <v>89</v>
      </c>
      <c r="D20" s="184">
        <v>1</v>
      </c>
      <c r="E20" s="184">
        <v>2</v>
      </c>
      <c r="F20" s="184">
        <v>3</v>
      </c>
      <c r="G20" s="184">
        <v>4</v>
      </c>
      <c r="H20" s="184">
        <v>5</v>
      </c>
      <c r="I20" s="184">
        <v>6</v>
      </c>
      <c r="J20" s="184">
        <v>7</v>
      </c>
      <c r="K20" s="184">
        <v>8</v>
      </c>
      <c r="L20" s="184">
        <v>9</v>
      </c>
      <c r="M20" s="184">
        <v>10</v>
      </c>
      <c r="N20" s="148" t="s">
        <v>53</v>
      </c>
      <c r="O20" s="385"/>
      <c r="P20" s="391"/>
      <c r="Q20" s="391"/>
      <c r="R20" s="391"/>
      <c r="S20" s="392"/>
      <c r="T20" s="149"/>
      <c r="U20" s="149"/>
      <c r="V20" s="149"/>
    </row>
    <row r="21" spans="1:22" ht="11.25" customHeight="1" x14ac:dyDescent="0.2">
      <c r="A21" s="361"/>
      <c r="B21" s="362"/>
      <c r="C21" s="150" t="s">
        <v>8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>
        <f>SUM(D21:M21)</f>
        <v>0</v>
      </c>
      <c r="O21" s="388"/>
      <c r="P21" s="389"/>
      <c r="Q21" s="389"/>
      <c r="R21" s="389"/>
      <c r="S21" s="390"/>
      <c r="T21" s="124"/>
      <c r="U21" s="124"/>
      <c r="V21" s="124"/>
    </row>
    <row r="22" spans="1:22" ht="11.25" customHeight="1" x14ac:dyDescent="0.2">
      <c r="A22" s="359" t="s">
        <v>90</v>
      </c>
      <c r="B22" s="360"/>
      <c r="C22" s="147" t="s">
        <v>89</v>
      </c>
      <c r="D22" s="184">
        <v>1</v>
      </c>
      <c r="E22" s="184">
        <v>2</v>
      </c>
      <c r="F22" s="184">
        <v>3</v>
      </c>
      <c r="G22" s="184">
        <v>4</v>
      </c>
      <c r="H22" s="184">
        <v>5</v>
      </c>
      <c r="I22" s="184">
        <v>6</v>
      </c>
      <c r="J22" s="184">
        <v>7</v>
      </c>
      <c r="K22" s="184">
        <v>8</v>
      </c>
      <c r="L22" s="184">
        <v>9</v>
      </c>
      <c r="M22" s="184">
        <v>10</v>
      </c>
      <c r="N22" s="148" t="s">
        <v>53</v>
      </c>
      <c r="O22" s="385"/>
      <c r="P22" s="391"/>
      <c r="Q22" s="391"/>
      <c r="R22" s="391"/>
      <c r="S22" s="392"/>
      <c r="T22" s="149"/>
      <c r="U22" s="149"/>
      <c r="V22" s="149"/>
    </row>
    <row r="23" spans="1:22" ht="11.25" customHeight="1" x14ac:dyDescent="0.2">
      <c r="A23" s="361"/>
      <c r="B23" s="362"/>
      <c r="C23" s="150" t="s">
        <v>8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>
        <f>SUM(D23:M23)</f>
        <v>0</v>
      </c>
      <c r="O23" s="388"/>
      <c r="P23" s="389"/>
      <c r="Q23" s="389"/>
      <c r="R23" s="389"/>
      <c r="S23" s="390"/>
      <c r="T23" s="124"/>
      <c r="U23" s="124"/>
      <c r="V23" s="124"/>
    </row>
    <row r="24" spans="1:22" ht="11.25" customHeight="1" x14ac:dyDescent="0.2">
      <c r="A24" s="359" t="s">
        <v>79</v>
      </c>
      <c r="B24" s="360"/>
      <c r="C24" s="147" t="s">
        <v>89</v>
      </c>
      <c r="D24" s="184">
        <v>1</v>
      </c>
      <c r="E24" s="184">
        <v>2</v>
      </c>
      <c r="F24" s="184">
        <v>3</v>
      </c>
      <c r="G24" s="184">
        <v>4</v>
      </c>
      <c r="H24" s="184">
        <v>5</v>
      </c>
      <c r="I24" s="184">
        <v>6</v>
      </c>
      <c r="J24" s="184">
        <v>7</v>
      </c>
      <c r="K24" s="184">
        <v>8</v>
      </c>
      <c r="L24" s="184">
        <v>9</v>
      </c>
      <c r="M24" s="184">
        <v>10</v>
      </c>
      <c r="N24" s="148" t="s">
        <v>53</v>
      </c>
      <c r="O24" s="371"/>
      <c r="P24" s="372"/>
      <c r="Q24" s="372"/>
      <c r="R24" s="372"/>
      <c r="S24" s="373"/>
      <c r="T24" s="149"/>
      <c r="U24" s="149"/>
      <c r="V24" s="149"/>
    </row>
    <row r="25" spans="1:22" ht="11.25" customHeight="1" x14ac:dyDescent="0.2">
      <c r="A25" s="361"/>
      <c r="B25" s="362"/>
      <c r="C25" s="150" t="s">
        <v>8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>
        <f>SUM(D25:M25)</f>
        <v>0</v>
      </c>
      <c r="O25" s="374"/>
      <c r="P25" s="375"/>
      <c r="Q25" s="375"/>
      <c r="R25" s="375"/>
      <c r="S25" s="376"/>
      <c r="T25" s="124"/>
      <c r="U25" s="124"/>
      <c r="V25" s="124"/>
    </row>
    <row r="26" spans="1:22" ht="11.25" customHeight="1" x14ac:dyDescent="0.2">
      <c r="A26" s="359" t="s">
        <v>80</v>
      </c>
      <c r="B26" s="360"/>
      <c r="C26" s="147" t="s">
        <v>89</v>
      </c>
      <c r="D26" s="184">
        <v>1</v>
      </c>
      <c r="E26" s="184">
        <v>2</v>
      </c>
      <c r="F26" s="184">
        <v>3</v>
      </c>
      <c r="G26" s="184">
        <v>4</v>
      </c>
      <c r="H26" s="184">
        <v>5</v>
      </c>
      <c r="I26" s="184">
        <v>6</v>
      </c>
      <c r="J26" s="184">
        <v>7</v>
      </c>
      <c r="K26" s="184">
        <v>8</v>
      </c>
      <c r="L26" s="184">
        <v>9</v>
      </c>
      <c r="M26" s="184">
        <v>10</v>
      </c>
      <c r="N26" s="148" t="s">
        <v>53</v>
      </c>
      <c r="O26" s="371"/>
      <c r="P26" s="372"/>
      <c r="Q26" s="372"/>
      <c r="R26" s="372"/>
      <c r="S26" s="373"/>
      <c r="T26" s="149"/>
      <c r="U26" s="149"/>
      <c r="V26" s="149"/>
    </row>
    <row r="27" spans="1:22" ht="11.25" customHeight="1" x14ac:dyDescent="0.2">
      <c r="A27" s="361"/>
      <c r="B27" s="362"/>
      <c r="C27" s="150" t="s">
        <v>8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>
        <f>SUM(D27:M27)</f>
        <v>0</v>
      </c>
      <c r="O27" s="374"/>
      <c r="P27" s="375"/>
      <c r="Q27" s="375"/>
      <c r="R27" s="375"/>
      <c r="S27" s="376"/>
      <c r="T27" s="124"/>
      <c r="U27" s="124"/>
      <c r="V27" s="124"/>
    </row>
    <row r="28" spans="1:22" x14ac:dyDescent="0.2">
      <c r="O28" s="31"/>
      <c r="P28" s="118"/>
      <c r="Q28" s="118"/>
      <c r="R28" s="118"/>
      <c r="S28" s="118"/>
      <c r="T28" s="118"/>
      <c r="U28" s="118"/>
      <c r="V28" s="118"/>
    </row>
    <row r="29" spans="1:22" x14ac:dyDescent="0.2">
      <c r="O29" s="31"/>
      <c r="P29" s="118"/>
      <c r="Q29" s="118"/>
      <c r="R29" s="118"/>
      <c r="S29" s="118"/>
      <c r="T29" s="118"/>
      <c r="U29" s="118"/>
      <c r="V29" s="118"/>
    </row>
    <row r="30" spans="1:22" ht="18" customHeight="1" x14ac:dyDescent="0.2">
      <c r="A30" s="37" t="s">
        <v>87</v>
      </c>
      <c r="B30" s="38"/>
      <c r="C30" s="39">
        <v>8</v>
      </c>
      <c r="D30" s="402" t="s">
        <v>138</v>
      </c>
      <c r="E30" s="403"/>
      <c r="F30" s="394"/>
      <c r="G30" s="395"/>
      <c r="H30" s="395"/>
      <c r="I30" s="395"/>
      <c r="J30" s="395"/>
      <c r="K30" s="395"/>
      <c r="L30" s="395"/>
      <c r="M30" s="396"/>
      <c r="N30" s="40"/>
      <c r="O30" s="41" t="s">
        <v>88</v>
      </c>
      <c r="P30" s="42"/>
      <c r="Q30" s="42"/>
      <c r="R30" s="43"/>
      <c r="S30" s="146"/>
      <c r="T30" s="118"/>
      <c r="U30" s="118"/>
      <c r="V30" s="118"/>
    </row>
    <row r="31" spans="1:22" ht="11.25" customHeight="1" x14ac:dyDescent="0.2">
      <c r="A31" s="359" t="s">
        <v>76</v>
      </c>
      <c r="B31" s="360"/>
      <c r="C31" s="147" t="s">
        <v>89</v>
      </c>
      <c r="D31" s="185">
        <v>1</v>
      </c>
      <c r="E31" s="185">
        <v>2</v>
      </c>
      <c r="F31" s="185">
        <v>3</v>
      </c>
      <c r="G31" s="186">
        <v>4</v>
      </c>
      <c r="H31" s="185">
        <v>5</v>
      </c>
      <c r="I31" s="185">
        <v>6</v>
      </c>
      <c r="J31" s="185">
        <v>7</v>
      </c>
      <c r="K31" s="184">
        <v>8</v>
      </c>
      <c r="L31" s="184">
        <v>9</v>
      </c>
      <c r="M31" s="185">
        <v>10</v>
      </c>
      <c r="N31" s="157" t="s">
        <v>53</v>
      </c>
      <c r="O31" s="385"/>
      <c r="P31" s="386"/>
      <c r="Q31" s="386"/>
      <c r="R31" s="386"/>
      <c r="S31" s="387"/>
      <c r="T31" s="118"/>
      <c r="U31" s="118"/>
      <c r="V31" s="118"/>
    </row>
    <row r="32" spans="1:22" ht="11.25" customHeight="1" x14ac:dyDescent="0.2">
      <c r="A32" s="361"/>
      <c r="B32" s="362"/>
      <c r="C32" s="150" t="s">
        <v>8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8">
        <f>SUM(D32:M32)</f>
        <v>0</v>
      </c>
      <c r="O32" s="421"/>
      <c r="P32" s="422"/>
      <c r="Q32" s="422"/>
      <c r="R32" s="422"/>
      <c r="S32" s="423"/>
      <c r="T32" s="118"/>
      <c r="U32" s="118"/>
      <c r="V32" s="118"/>
    </row>
    <row r="33" spans="1:22" ht="11.25" customHeight="1" x14ac:dyDescent="0.2">
      <c r="A33" s="359" t="s">
        <v>77</v>
      </c>
      <c r="B33" s="360"/>
      <c r="C33" s="147" t="s">
        <v>89</v>
      </c>
      <c r="D33" s="185">
        <v>1</v>
      </c>
      <c r="E33" s="185">
        <v>2</v>
      </c>
      <c r="F33" s="185">
        <v>3</v>
      </c>
      <c r="G33" s="187">
        <v>4</v>
      </c>
      <c r="H33" s="185">
        <v>5</v>
      </c>
      <c r="I33" s="185">
        <v>6</v>
      </c>
      <c r="J33" s="184">
        <v>7</v>
      </c>
      <c r="K33" s="184">
        <v>8</v>
      </c>
      <c r="L33" s="184">
        <v>9</v>
      </c>
      <c r="M33" s="184">
        <v>10</v>
      </c>
      <c r="N33" s="159" t="s">
        <v>53</v>
      </c>
      <c r="O33" s="371"/>
      <c r="P33" s="372"/>
      <c r="Q33" s="372"/>
      <c r="R33" s="372"/>
      <c r="S33" s="373"/>
      <c r="T33" s="118"/>
      <c r="U33" s="118"/>
      <c r="V33" s="118"/>
    </row>
    <row r="34" spans="1:22" ht="11.25" customHeight="1" x14ac:dyDescent="0.2">
      <c r="A34" s="361"/>
      <c r="B34" s="362"/>
      <c r="C34" s="150" t="s">
        <v>8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8">
        <f>SUM(D34:M34)</f>
        <v>0</v>
      </c>
      <c r="O34" s="374"/>
      <c r="P34" s="375"/>
      <c r="Q34" s="375"/>
      <c r="R34" s="375"/>
      <c r="S34" s="376"/>
      <c r="T34" s="118"/>
      <c r="U34" s="118"/>
      <c r="V34" s="118"/>
    </row>
    <row r="35" spans="1:22" ht="11.25" customHeight="1" x14ac:dyDescent="0.2">
      <c r="A35" s="359" t="s">
        <v>90</v>
      </c>
      <c r="B35" s="360"/>
      <c r="C35" s="147" t="s">
        <v>89</v>
      </c>
      <c r="D35" s="185">
        <v>1</v>
      </c>
      <c r="E35" s="185">
        <v>2</v>
      </c>
      <c r="F35" s="185">
        <v>3</v>
      </c>
      <c r="G35" s="187">
        <v>4</v>
      </c>
      <c r="H35" s="185">
        <v>5</v>
      </c>
      <c r="I35" s="185">
        <v>6</v>
      </c>
      <c r="J35" s="184">
        <v>7</v>
      </c>
      <c r="K35" s="184">
        <v>8</v>
      </c>
      <c r="L35" s="184">
        <v>9</v>
      </c>
      <c r="M35" s="184">
        <v>10</v>
      </c>
      <c r="N35" s="159" t="s">
        <v>53</v>
      </c>
      <c r="O35" s="385"/>
      <c r="P35" s="391"/>
      <c r="Q35" s="391"/>
      <c r="R35" s="391"/>
      <c r="S35" s="392"/>
      <c r="T35" s="118"/>
      <c r="U35" s="118"/>
      <c r="V35" s="118"/>
    </row>
    <row r="36" spans="1:22" ht="11.25" customHeight="1" x14ac:dyDescent="0.2">
      <c r="A36" s="361"/>
      <c r="B36" s="362"/>
      <c r="C36" s="150" t="s">
        <v>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8">
        <f>SUM(D36:M36)</f>
        <v>0</v>
      </c>
      <c r="O36" s="388"/>
      <c r="P36" s="389"/>
      <c r="Q36" s="389"/>
      <c r="R36" s="389"/>
      <c r="S36" s="390"/>
      <c r="T36" s="118"/>
      <c r="U36" s="118"/>
      <c r="V36" s="118"/>
    </row>
    <row r="37" spans="1:22" ht="11.25" customHeight="1" x14ac:dyDescent="0.2">
      <c r="A37" s="359" t="s">
        <v>79</v>
      </c>
      <c r="B37" s="360"/>
      <c r="C37" s="147" t="s">
        <v>89</v>
      </c>
      <c r="D37" s="185">
        <v>1</v>
      </c>
      <c r="E37" s="185">
        <v>2</v>
      </c>
      <c r="F37" s="185">
        <v>3</v>
      </c>
      <c r="G37" s="187">
        <v>4</v>
      </c>
      <c r="H37" s="185">
        <v>5</v>
      </c>
      <c r="I37" s="185">
        <v>6</v>
      </c>
      <c r="J37" s="184">
        <v>7</v>
      </c>
      <c r="K37" s="184">
        <v>8</v>
      </c>
      <c r="L37" s="184">
        <v>9</v>
      </c>
      <c r="M37" s="184">
        <v>10</v>
      </c>
      <c r="N37" s="159" t="s">
        <v>53</v>
      </c>
      <c r="O37" s="371"/>
      <c r="P37" s="372"/>
      <c r="Q37" s="372"/>
      <c r="R37" s="372"/>
      <c r="S37" s="373"/>
      <c r="T37" s="118"/>
      <c r="U37" s="118"/>
      <c r="V37" s="118"/>
    </row>
    <row r="38" spans="1:22" ht="11.25" customHeight="1" x14ac:dyDescent="0.2">
      <c r="A38" s="361"/>
      <c r="B38" s="362"/>
      <c r="C38" s="150" t="s">
        <v>8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8">
        <f>SUM(D38:M38)</f>
        <v>0</v>
      </c>
      <c r="O38" s="374"/>
      <c r="P38" s="375"/>
      <c r="Q38" s="375"/>
      <c r="R38" s="375"/>
      <c r="S38" s="376"/>
      <c r="T38" s="118"/>
      <c r="U38" s="118"/>
      <c r="V38" s="118"/>
    </row>
    <row r="39" spans="1:22" ht="11.25" customHeight="1" x14ac:dyDescent="0.2">
      <c r="A39" s="359" t="s">
        <v>80</v>
      </c>
      <c r="B39" s="360"/>
      <c r="C39" s="147" t="s">
        <v>89</v>
      </c>
      <c r="D39" s="185">
        <v>1</v>
      </c>
      <c r="E39" s="185">
        <v>2</v>
      </c>
      <c r="F39" s="185">
        <v>3</v>
      </c>
      <c r="G39" s="187">
        <v>4</v>
      </c>
      <c r="H39" s="185">
        <v>5</v>
      </c>
      <c r="I39" s="185">
        <v>6</v>
      </c>
      <c r="J39" s="184">
        <v>7</v>
      </c>
      <c r="K39" s="184">
        <v>8</v>
      </c>
      <c r="L39" s="184">
        <v>9</v>
      </c>
      <c r="M39" s="184">
        <v>10</v>
      </c>
      <c r="N39" s="159" t="s">
        <v>53</v>
      </c>
      <c r="O39" s="371"/>
      <c r="P39" s="372"/>
      <c r="Q39" s="372"/>
      <c r="R39" s="372"/>
      <c r="S39" s="373"/>
      <c r="T39" s="118"/>
      <c r="U39" s="118"/>
      <c r="V39" s="118"/>
    </row>
    <row r="40" spans="1:22" ht="11.25" customHeight="1" x14ac:dyDescent="0.2">
      <c r="A40" s="361"/>
      <c r="B40" s="362"/>
      <c r="C40" s="150" t="s">
        <v>8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>
        <f>SUM(D40:M40)</f>
        <v>0</v>
      </c>
      <c r="O40" s="374"/>
      <c r="P40" s="375"/>
      <c r="Q40" s="375"/>
      <c r="R40" s="375"/>
      <c r="S40" s="376"/>
      <c r="T40" s="118"/>
      <c r="U40" s="118"/>
      <c r="V40" s="118"/>
    </row>
    <row r="41" spans="1:22" x14ac:dyDescent="0.2">
      <c r="O41" s="31"/>
      <c r="P41" s="118"/>
      <c r="Q41" s="118"/>
      <c r="R41" s="118"/>
      <c r="S41" s="118"/>
      <c r="T41" s="118"/>
      <c r="U41" s="118"/>
      <c r="V41" s="118"/>
    </row>
    <row r="42" spans="1:22" x14ac:dyDescent="0.2">
      <c r="O42" s="31"/>
      <c r="P42" s="118"/>
      <c r="Q42" s="118"/>
      <c r="R42" s="118"/>
      <c r="S42" s="118"/>
      <c r="T42" s="118"/>
      <c r="U42" s="118"/>
      <c r="V42" s="118"/>
    </row>
    <row r="43" spans="1:22" ht="18" customHeight="1" x14ac:dyDescent="0.2">
      <c r="A43" s="37" t="s">
        <v>87</v>
      </c>
      <c r="B43" s="38"/>
      <c r="C43" s="39">
        <v>9</v>
      </c>
      <c r="D43" s="402" t="s">
        <v>138</v>
      </c>
      <c r="E43" s="403"/>
      <c r="F43" s="394"/>
      <c r="G43" s="395"/>
      <c r="H43" s="395"/>
      <c r="I43" s="395"/>
      <c r="J43" s="395"/>
      <c r="K43" s="395"/>
      <c r="L43" s="395"/>
      <c r="M43" s="396"/>
      <c r="N43" s="40"/>
      <c r="O43" s="41" t="s">
        <v>88</v>
      </c>
      <c r="P43" s="42"/>
      <c r="Q43" s="42"/>
      <c r="R43" s="43"/>
      <c r="S43" s="146"/>
      <c r="T43" s="118"/>
      <c r="U43" s="118"/>
      <c r="V43" s="118"/>
    </row>
    <row r="44" spans="1:22" ht="11.25" customHeight="1" x14ac:dyDescent="0.2">
      <c r="A44" s="359" t="s">
        <v>76</v>
      </c>
      <c r="B44" s="360"/>
      <c r="C44" s="147" t="s">
        <v>89</v>
      </c>
      <c r="D44" s="185">
        <v>1</v>
      </c>
      <c r="E44" s="185">
        <v>2</v>
      </c>
      <c r="F44" s="185">
        <v>3</v>
      </c>
      <c r="G44" s="186">
        <v>4</v>
      </c>
      <c r="H44" s="185">
        <v>5</v>
      </c>
      <c r="I44" s="185">
        <v>6</v>
      </c>
      <c r="J44" s="185">
        <v>7</v>
      </c>
      <c r="K44" s="184">
        <v>8</v>
      </c>
      <c r="L44" s="184">
        <v>9</v>
      </c>
      <c r="M44" s="185">
        <v>10</v>
      </c>
      <c r="N44" s="157" t="s">
        <v>53</v>
      </c>
      <c r="O44" s="385"/>
      <c r="P44" s="386"/>
      <c r="Q44" s="386"/>
      <c r="R44" s="386"/>
      <c r="S44" s="387"/>
      <c r="T44" s="118"/>
      <c r="U44" s="118"/>
      <c r="V44" s="118"/>
    </row>
    <row r="45" spans="1:22" ht="11.25" customHeight="1" x14ac:dyDescent="0.2">
      <c r="A45" s="361"/>
      <c r="B45" s="362"/>
      <c r="C45" s="150" t="s">
        <v>8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8">
        <f>SUM(D45:M45)</f>
        <v>0</v>
      </c>
      <c r="O45" s="421"/>
      <c r="P45" s="422"/>
      <c r="Q45" s="422"/>
      <c r="R45" s="422"/>
      <c r="S45" s="423"/>
      <c r="T45" s="118"/>
      <c r="U45" s="118"/>
      <c r="V45" s="118"/>
    </row>
    <row r="46" spans="1:22" ht="11.25" customHeight="1" x14ac:dyDescent="0.2">
      <c r="A46" s="359" t="s">
        <v>77</v>
      </c>
      <c r="B46" s="360"/>
      <c r="C46" s="147" t="s">
        <v>89</v>
      </c>
      <c r="D46" s="185">
        <v>1</v>
      </c>
      <c r="E46" s="185">
        <v>2</v>
      </c>
      <c r="F46" s="185">
        <v>3</v>
      </c>
      <c r="G46" s="187">
        <v>4</v>
      </c>
      <c r="H46" s="185">
        <v>5</v>
      </c>
      <c r="I46" s="185">
        <v>6</v>
      </c>
      <c r="J46" s="184">
        <v>7</v>
      </c>
      <c r="K46" s="184">
        <v>8</v>
      </c>
      <c r="L46" s="184">
        <v>9</v>
      </c>
      <c r="M46" s="184">
        <v>10</v>
      </c>
      <c r="N46" s="159" t="s">
        <v>53</v>
      </c>
      <c r="O46" s="371"/>
      <c r="P46" s="372"/>
      <c r="Q46" s="372"/>
      <c r="R46" s="372"/>
      <c r="S46" s="373"/>
      <c r="T46" s="118"/>
      <c r="U46" s="118"/>
      <c r="V46" s="118"/>
    </row>
    <row r="47" spans="1:22" ht="11.25" customHeight="1" x14ac:dyDescent="0.2">
      <c r="A47" s="361"/>
      <c r="B47" s="362"/>
      <c r="C47" s="150" t="s">
        <v>8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8">
        <f>SUM(D47:M47)</f>
        <v>0</v>
      </c>
      <c r="O47" s="374"/>
      <c r="P47" s="375"/>
      <c r="Q47" s="375"/>
      <c r="R47" s="375"/>
      <c r="S47" s="376"/>
      <c r="T47" s="118"/>
      <c r="U47" s="118"/>
      <c r="V47" s="118"/>
    </row>
    <row r="48" spans="1:22" ht="11.25" customHeight="1" x14ac:dyDescent="0.2">
      <c r="A48" s="359" t="s">
        <v>90</v>
      </c>
      <c r="B48" s="360"/>
      <c r="C48" s="147" t="s">
        <v>89</v>
      </c>
      <c r="D48" s="185">
        <v>1</v>
      </c>
      <c r="E48" s="185">
        <v>2</v>
      </c>
      <c r="F48" s="185">
        <v>3</v>
      </c>
      <c r="G48" s="187">
        <v>4</v>
      </c>
      <c r="H48" s="185">
        <v>5</v>
      </c>
      <c r="I48" s="185">
        <v>6</v>
      </c>
      <c r="J48" s="184">
        <v>7</v>
      </c>
      <c r="K48" s="184">
        <v>8</v>
      </c>
      <c r="L48" s="184">
        <v>9</v>
      </c>
      <c r="M48" s="184">
        <v>10</v>
      </c>
      <c r="N48" s="159" t="s">
        <v>53</v>
      </c>
      <c r="O48" s="385"/>
      <c r="P48" s="391"/>
      <c r="Q48" s="391"/>
      <c r="R48" s="391"/>
      <c r="S48" s="392"/>
      <c r="T48" s="118"/>
      <c r="U48" s="118"/>
      <c r="V48" s="118"/>
    </row>
    <row r="49" spans="1:22" ht="11.25" customHeight="1" x14ac:dyDescent="0.2">
      <c r="A49" s="361"/>
      <c r="B49" s="362"/>
      <c r="C49" s="150" t="s">
        <v>8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8">
        <f>SUM(D49:M49)</f>
        <v>0</v>
      </c>
      <c r="O49" s="388"/>
      <c r="P49" s="389"/>
      <c r="Q49" s="389"/>
      <c r="R49" s="389"/>
      <c r="S49" s="390"/>
      <c r="T49" s="118"/>
      <c r="U49" s="118"/>
      <c r="V49" s="118"/>
    </row>
    <row r="50" spans="1:22" ht="11.25" customHeight="1" x14ac:dyDescent="0.2">
      <c r="A50" s="359" t="s">
        <v>79</v>
      </c>
      <c r="B50" s="360"/>
      <c r="C50" s="147" t="s">
        <v>89</v>
      </c>
      <c r="D50" s="185">
        <v>1</v>
      </c>
      <c r="E50" s="185">
        <v>2</v>
      </c>
      <c r="F50" s="185">
        <v>3</v>
      </c>
      <c r="G50" s="187">
        <v>4</v>
      </c>
      <c r="H50" s="185">
        <v>5</v>
      </c>
      <c r="I50" s="185">
        <v>6</v>
      </c>
      <c r="J50" s="184">
        <v>7</v>
      </c>
      <c r="K50" s="184">
        <v>8</v>
      </c>
      <c r="L50" s="184">
        <v>9</v>
      </c>
      <c r="M50" s="184">
        <v>10</v>
      </c>
      <c r="N50" s="159" t="s">
        <v>53</v>
      </c>
      <c r="O50" s="371"/>
      <c r="P50" s="372"/>
      <c r="Q50" s="372"/>
      <c r="R50" s="372"/>
      <c r="S50" s="373"/>
      <c r="T50" s="118"/>
      <c r="U50" s="118"/>
      <c r="V50" s="118"/>
    </row>
    <row r="51" spans="1:22" ht="11.25" customHeight="1" x14ac:dyDescent="0.2">
      <c r="A51" s="361"/>
      <c r="B51" s="362"/>
      <c r="C51" s="150" t="s">
        <v>8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8">
        <f>SUM(D51:M51)</f>
        <v>0</v>
      </c>
      <c r="O51" s="374"/>
      <c r="P51" s="375"/>
      <c r="Q51" s="375"/>
      <c r="R51" s="375"/>
      <c r="S51" s="376"/>
      <c r="T51" s="118"/>
      <c r="U51" s="118"/>
      <c r="V51" s="118"/>
    </row>
    <row r="52" spans="1:22" ht="11.25" customHeight="1" x14ac:dyDescent="0.2">
      <c r="A52" s="359" t="s">
        <v>80</v>
      </c>
      <c r="B52" s="360"/>
      <c r="C52" s="147" t="s">
        <v>89</v>
      </c>
      <c r="D52" s="185">
        <v>1</v>
      </c>
      <c r="E52" s="185">
        <v>2</v>
      </c>
      <c r="F52" s="185">
        <v>3</v>
      </c>
      <c r="G52" s="187">
        <v>4</v>
      </c>
      <c r="H52" s="185">
        <v>5</v>
      </c>
      <c r="I52" s="185">
        <v>6</v>
      </c>
      <c r="J52" s="184">
        <v>7</v>
      </c>
      <c r="K52" s="184">
        <v>8</v>
      </c>
      <c r="L52" s="184">
        <v>9</v>
      </c>
      <c r="M52" s="184">
        <v>10</v>
      </c>
      <c r="N52" s="159" t="s">
        <v>53</v>
      </c>
      <c r="O52" s="371"/>
      <c r="P52" s="372"/>
      <c r="Q52" s="372"/>
      <c r="R52" s="372"/>
      <c r="S52" s="373"/>
      <c r="T52" s="118"/>
      <c r="U52" s="118"/>
      <c r="V52" s="118"/>
    </row>
    <row r="53" spans="1:22" ht="11.25" customHeight="1" x14ac:dyDescent="0.2">
      <c r="A53" s="361"/>
      <c r="B53" s="362"/>
      <c r="C53" s="150" t="s">
        <v>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8">
        <f>SUM(D53:M53)</f>
        <v>0</v>
      </c>
      <c r="O53" s="374"/>
      <c r="P53" s="375"/>
      <c r="Q53" s="375"/>
      <c r="R53" s="375"/>
      <c r="S53" s="376"/>
      <c r="T53" s="118"/>
      <c r="U53" s="118"/>
      <c r="V53" s="118"/>
    </row>
    <row r="54" spans="1:22" ht="11.25" customHeight="1" x14ac:dyDescent="0.2">
      <c r="O54" s="31"/>
      <c r="P54" s="118"/>
      <c r="Q54" s="118"/>
      <c r="R54" s="118"/>
      <c r="S54" s="118"/>
      <c r="T54" s="118"/>
      <c r="U54" s="118"/>
      <c r="V54" s="118"/>
    </row>
    <row r="55" spans="1:22" ht="11.25" customHeight="1" x14ac:dyDescent="0.2">
      <c r="O55" s="31"/>
      <c r="P55" s="118"/>
      <c r="Q55" s="118"/>
      <c r="R55" s="118"/>
      <c r="S55" s="118"/>
      <c r="T55" s="118"/>
      <c r="U55" s="118"/>
      <c r="V55" s="118"/>
    </row>
    <row r="56" spans="1:22" ht="18" customHeight="1" x14ac:dyDescent="0.2">
      <c r="A56" s="37" t="s">
        <v>87</v>
      </c>
      <c r="B56" s="38"/>
      <c r="C56" s="39">
        <v>10</v>
      </c>
      <c r="D56" s="402" t="s">
        <v>138</v>
      </c>
      <c r="E56" s="403"/>
      <c r="F56" s="394"/>
      <c r="G56" s="395"/>
      <c r="H56" s="395"/>
      <c r="I56" s="395"/>
      <c r="J56" s="395"/>
      <c r="K56" s="395"/>
      <c r="L56" s="395"/>
      <c r="M56" s="396"/>
      <c r="N56" s="40"/>
      <c r="O56" s="41" t="s">
        <v>88</v>
      </c>
      <c r="P56" s="42"/>
      <c r="Q56" s="42"/>
      <c r="R56" s="43"/>
      <c r="S56" s="146"/>
      <c r="T56" s="118"/>
      <c r="U56" s="118"/>
      <c r="V56" s="118"/>
    </row>
    <row r="57" spans="1:22" ht="11.25" customHeight="1" x14ac:dyDescent="0.2">
      <c r="A57" s="359" t="s">
        <v>76</v>
      </c>
      <c r="B57" s="360"/>
      <c r="C57" s="147" t="s">
        <v>89</v>
      </c>
      <c r="D57" s="185">
        <v>1</v>
      </c>
      <c r="E57" s="185">
        <v>2</v>
      </c>
      <c r="F57" s="185">
        <v>3</v>
      </c>
      <c r="G57" s="186">
        <v>4</v>
      </c>
      <c r="H57" s="185">
        <v>5</v>
      </c>
      <c r="I57" s="185">
        <v>6</v>
      </c>
      <c r="J57" s="185">
        <v>7</v>
      </c>
      <c r="K57" s="184">
        <v>8</v>
      </c>
      <c r="L57" s="184">
        <v>9</v>
      </c>
      <c r="M57" s="185">
        <v>10</v>
      </c>
      <c r="N57" s="157" t="s">
        <v>53</v>
      </c>
      <c r="O57" s="385"/>
      <c r="P57" s="386"/>
      <c r="Q57" s="386"/>
      <c r="R57" s="386"/>
      <c r="S57" s="387"/>
      <c r="T57" s="118"/>
      <c r="U57" s="118"/>
      <c r="V57" s="118"/>
    </row>
    <row r="58" spans="1:22" ht="11.25" customHeight="1" x14ac:dyDescent="0.2">
      <c r="A58" s="361"/>
      <c r="B58" s="362"/>
      <c r="C58" s="150" t="s">
        <v>8</v>
      </c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8">
        <f>SUM(D58:M58)</f>
        <v>0</v>
      </c>
      <c r="O58" s="421"/>
      <c r="P58" s="422"/>
      <c r="Q58" s="422"/>
      <c r="R58" s="422"/>
      <c r="S58" s="423"/>
      <c r="T58" s="118"/>
      <c r="U58" s="118"/>
      <c r="V58" s="118"/>
    </row>
    <row r="59" spans="1:22" ht="11.25" customHeight="1" x14ac:dyDescent="0.2">
      <c r="A59" s="359" t="s">
        <v>77</v>
      </c>
      <c r="B59" s="360"/>
      <c r="C59" s="147" t="s">
        <v>89</v>
      </c>
      <c r="D59" s="185">
        <v>1</v>
      </c>
      <c r="E59" s="185">
        <v>2</v>
      </c>
      <c r="F59" s="185">
        <v>3</v>
      </c>
      <c r="G59" s="187">
        <v>4</v>
      </c>
      <c r="H59" s="185">
        <v>5</v>
      </c>
      <c r="I59" s="185">
        <v>6</v>
      </c>
      <c r="J59" s="184">
        <v>7</v>
      </c>
      <c r="K59" s="184">
        <v>8</v>
      </c>
      <c r="L59" s="184">
        <v>9</v>
      </c>
      <c r="M59" s="184">
        <v>10</v>
      </c>
      <c r="N59" s="159" t="s">
        <v>53</v>
      </c>
      <c r="O59" s="371"/>
      <c r="P59" s="372"/>
      <c r="Q59" s="372"/>
      <c r="R59" s="372"/>
      <c r="S59" s="373"/>
      <c r="T59" s="118"/>
      <c r="U59" s="118"/>
      <c r="V59" s="118"/>
    </row>
    <row r="60" spans="1:22" ht="11.25" customHeight="1" x14ac:dyDescent="0.2">
      <c r="A60" s="361"/>
      <c r="B60" s="362"/>
      <c r="C60" s="150" t="s">
        <v>8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8">
        <f>SUM(D60:M60)</f>
        <v>0</v>
      </c>
      <c r="O60" s="374"/>
      <c r="P60" s="375"/>
      <c r="Q60" s="375"/>
      <c r="R60" s="375"/>
      <c r="S60" s="376"/>
      <c r="T60" s="118"/>
      <c r="U60" s="118"/>
      <c r="V60" s="118"/>
    </row>
    <row r="61" spans="1:22" ht="11.25" customHeight="1" x14ac:dyDescent="0.2">
      <c r="A61" s="359" t="s">
        <v>90</v>
      </c>
      <c r="B61" s="360"/>
      <c r="C61" s="147" t="s">
        <v>89</v>
      </c>
      <c r="D61" s="185">
        <v>1</v>
      </c>
      <c r="E61" s="185">
        <v>2</v>
      </c>
      <c r="F61" s="185">
        <v>3</v>
      </c>
      <c r="G61" s="187">
        <v>4</v>
      </c>
      <c r="H61" s="185">
        <v>5</v>
      </c>
      <c r="I61" s="185">
        <v>6</v>
      </c>
      <c r="J61" s="184">
        <v>7</v>
      </c>
      <c r="K61" s="184">
        <v>8</v>
      </c>
      <c r="L61" s="184">
        <v>9</v>
      </c>
      <c r="M61" s="184">
        <v>10</v>
      </c>
      <c r="N61" s="159" t="s">
        <v>53</v>
      </c>
      <c r="O61" s="385"/>
      <c r="P61" s="391"/>
      <c r="Q61" s="391"/>
      <c r="R61" s="391"/>
      <c r="S61" s="392"/>
      <c r="T61" s="118"/>
      <c r="U61" s="118"/>
      <c r="V61" s="118"/>
    </row>
    <row r="62" spans="1:22" ht="11.25" customHeight="1" x14ac:dyDescent="0.2">
      <c r="A62" s="361"/>
      <c r="B62" s="362"/>
      <c r="C62" s="150" t="s">
        <v>8</v>
      </c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8">
        <f>SUM(D62:M62)</f>
        <v>0</v>
      </c>
      <c r="O62" s="388"/>
      <c r="P62" s="389"/>
      <c r="Q62" s="389"/>
      <c r="R62" s="389"/>
      <c r="S62" s="390"/>
      <c r="T62" s="118"/>
      <c r="U62" s="118"/>
      <c r="V62" s="118"/>
    </row>
    <row r="63" spans="1:22" ht="11.25" customHeight="1" x14ac:dyDescent="0.2">
      <c r="A63" s="359" t="s">
        <v>79</v>
      </c>
      <c r="B63" s="360"/>
      <c r="C63" s="147" t="s">
        <v>89</v>
      </c>
      <c r="D63" s="185">
        <v>1</v>
      </c>
      <c r="E63" s="185">
        <v>2</v>
      </c>
      <c r="F63" s="185">
        <v>3</v>
      </c>
      <c r="G63" s="187">
        <v>4</v>
      </c>
      <c r="H63" s="185">
        <v>5</v>
      </c>
      <c r="I63" s="185">
        <v>6</v>
      </c>
      <c r="J63" s="184">
        <v>7</v>
      </c>
      <c r="K63" s="184">
        <v>8</v>
      </c>
      <c r="L63" s="184">
        <v>9</v>
      </c>
      <c r="M63" s="184">
        <v>10</v>
      </c>
      <c r="N63" s="159" t="s">
        <v>53</v>
      </c>
      <c r="O63" s="371"/>
      <c r="P63" s="372"/>
      <c r="Q63" s="372"/>
      <c r="R63" s="372"/>
      <c r="S63" s="373"/>
      <c r="T63" s="118"/>
      <c r="U63" s="118"/>
      <c r="V63" s="118"/>
    </row>
    <row r="64" spans="1:22" ht="11.25" customHeight="1" x14ac:dyDescent="0.2">
      <c r="A64" s="361"/>
      <c r="B64" s="362"/>
      <c r="C64" s="150" t="s">
        <v>8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8">
        <f>SUM(D64:M64)</f>
        <v>0</v>
      </c>
      <c r="O64" s="374"/>
      <c r="P64" s="375"/>
      <c r="Q64" s="375"/>
      <c r="R64" s="375"/>
      <c r="S64" s="376"/>
      <c r="T64" s="118"/>
      <c r="U64" s="118"/>
      <c r="V64" s="118"/>
    </row>
    <row r="65" spans="1:22" ht="11.25" customHeight="1" x14ac:dyDescent="0.2">
      <c r="A65" s="359" t="s">
        <v>80</v>
      </c>
      <c r="B65" s="360"/>
      <c r="C65" s="147" t="s">
        <v>89</v>
      </c>
      <c r="D65" s="185">
        <v>1</v>
      </c>
      <c r="E65" s="185">
        <v>2</v>
      </c>
      <c r="F65" s="185">
        <v>3</v>
      </c>
      <c r="G65" s="187">
        <v>4</v>
      </c>
      <c r="H65" s="185">
        <v>5</v>
      </c>
      <c r="I65" s="185">
        <v>6</v>
      </c>
      <c r="J65" s="184">
        <v>7</v>
      </c>
      <c r="K65" s="184">
        <v>8</v>
      </c>
      <c r="L65" s="184">
        <v>9</v>
      </c>
      <c r="M65" s="184">
        <v>10</v>
      </c>
      <c r="N65" s="159" t="s">
        <v>53</v>
      </c>
      <c r="O65" s="430"/>
      <c r="P65" s="372"/>
      <c r="Q65" s="372"/>
      <c r="R65" s="372"/>
      <c r="S65" s="373"/>
      <c r="T65" s="118"/>
      <c r="U65" s="118"/>
      <c r="V65" s="118"/>
    </row>
    <row r="66" spans="1:22" ht="11.25" customHeight="1" x14ac:dyDescent="0.2">
      <c r="A66" s="361"/>
      <c r="B66" s="362"/>
      <c r="C66" s="150" t="s">
        <v>8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8">
        <f>SUM(D66:M66)</f>
        <v>0</v>
      </c>
      <c r="O66" s="374"/>
      <c r="P66" s="375"/>
      <c r="Q66" s="375"/>
      <c r="R66" s="375"/>
      <c r="S66" s="376"/>
      <c r="T66" s="118"/>
      <c r="U66" s="118"/>
      <c r="V66" s="118"/>
    </row>
    <row r="67" spans="1:22" ht="11.25" customHeight="1" x14ac:dyDescent="0.2">
      <c r="O67" s="31"/>
      <c r="P67" s="118"/>
      <c r="Q67" s="118"/>
      <c r="R67" s="118"/>
      <c r="S67" s="118"/>
      <c r="T67" s="118"/>
      <c r="U67" s="118"/>
      <c r="V67" s="118"/>
    </row>
    <row r="68" spans="1:22" x14ac:dyDescent="0.2">
      <c r="A68" s="87" t="s">
        <v>85</v>
      </c>
      <c r="O68" s="31"/>
      <c r="P68" s="118"/>
      <c r="Q68" s="118"/>
      <c r="R68" s="118"/>
      <c r="S68" s="118"/>
      <c r="T68" s="118"/>
      <c r="U68" s="118"/>
      <c r="V68" s="118"/>
    </row>
    <row r="69" spans="1:22" x14ac:dyDescent="0.2">
      <c r="A69" s="6" t="s">
        <v>121</v>
      </c>
      <c r="O69" s="31"/>
      <c r="P69" s="118"/>
      <c r="Q69" s="118"/>
      <c r="R69" s="118"/>
      <c r="S69" s="118"/>
      <c r="T69" s="118"/>
      <c r="U69" s="118"/>
      <c r="V69" s="118"/>
    </row>
    <row r="70" spans="1:22" x14ac:dyDescent="0.2">
      <c r="A70" s="6" t="s">
        <v>91</v>
      </c>
      <c r="O70" s="31"/>
      <c r="P70" s="118"/>
      <c r="Q70" s="118"/>
      <c r="R70" s="118"/>
      <c r="S70" s="118"/>
      <c r="T70" s="118"/>
      <c r="U70" s="118"/>
      <c r="V70" s="118"/>
    </row>
    <row r="71" spans="1:22" x14ac:dyDescent="0.2">
      <c r="A71" s="161" t="s">
        <v>113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O71" s="31"/>
      <c r="P71" s="118"/>
      <c r="Q71" s="118"/>
      <c r="R71" s="118"/>
      <c r="S71" s="118"/>
      <c r="T71" s="118"/>
      <c r="U71" s="118"/>
      <c r="V71" s="118"/>
    </row>
    <row r="72" spans="1:22" x14ac:dyDescent="0.2">
      <c r="A72" s="6" t="s">
        <v>112</v>
      </c>
      <c r="O72" s="31"/>
      <c r="P72" s="118"/>
      <c r="Q72" s="118"/>
      <c r="R72" s="118"/>
      <c r="S72" s="118"/>
      <c r="T72" s="118"/>
      <c r="U72" s="118"/>
      <c r="V72" s="118"/>
    </row>
    <row r="73" spans="1:22" x14ac:dyDescent="0.2">
      <c r="A73" s="153"/>
      <c r="B73" s="87"/>
      <c r="F73" s="154"/>
    </row>
    <row r="74" spans="1:22" ht="12.75" x14ac:dyDescent="0.2">
      <c r="A74" s="413" t="s">
        <v>88</v>
      </c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5"/>
      <c r="T74" s="125"/>
      <c r="U74" s="125"/>
      <c r="V74" s="125"/>
    </row>
    <row r="75" spans="1:22" ht="12" customHeight="1" x14ac:dyDescent="0.2">
      <c r="A75" s="406"/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7"/>
      <c r="T75" s="125"/>
      <c r="U75" s="125"/>
      <c r="V75" s="125"/>
    </row>
    <row r="76" spans="1:22" ht="12" customHeight="1" x14ac:dyDescent="0.2">
      <c r="A76" s="406"/>
      <c r="B76" s="408"/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9"/>
      <c r="T76" s="125"/>
      <c r="U76" s="125"/>
      <c r="V76" s="125"/>
    </row>
    <row r="77" spans="1:22" ht="12" customHeight="1" x14ac:dyDescent="0.2">
      <c r="A77" s="406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9"/>
      <c r="T77" s="125"/>
      <c r="U77" s="125"/>
      <c r="V77" s="125"/>
    </row>
    <row r="78" spans="1:22" ht="12" customHeight="1" x14ac:dyDescent="0.2">
      <c r="A78" s="410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2"/>
      <c r="T78" s="125"/>
      <c r="U78" s="125"/>
      <c r="V78" s="125"/>
    </row>
    <row r="79" spans="1:22" ht="12.75" x14ac:dyDescent="0.2">
      <c r="D79" s="73"/>
      <c r="E79" s="191"/>
      <c r="F79" s="191"/>
      <c r="G79" s="191"/>
      <c r="H79" s="191"/>
      <c r="I79" s="191"/>
    </row>
    <row r="80" spans="1:22" x14ac:dyDescent="0.2">
      <c r="A80" s="204" t="str">
        <f>'Årlige køreplantimer'!A93</f>
        <v>Skema senest opdateret</v>
      </c>
      <c r="E80" s="204" t="str">
        <f>'Årlige køreplantimer'!C93</f>
        <v>5. juli 2013</v>
      </c>
    </row>
  </sheetData>
  <sheetProtection sheet="1" objects="1" scenarios="1"/>
  <mergeCells count="83">
    <mergeCell ref="O65:S66"/>
    <mergeCell ref="O46:S47"/>
    <mergeCell ref="O48:S49"/>
    <mergeCell ref="O50:S51"/>
    <mergeCell ref="O52:S53"/>
    <mergeCell ref="O63:S64"/>
    <mergeCell ref="D56:E56"/>
    <mergeCell ref="F56:M56"/>
    <mergeCell ref="A50:B51"/>
    <mergeCell ref="A77:S77"/>
    <mergeCell ref="A78:S78"/>
    <mergeCell ref="A52:B53"/>
    <mergeCell ref="A74:S74"/>
    <mergeCell ref="A75:S75"/>
    <mergeCell ref="A76:S76"/>
    <mergeCell ref="A57:B58"/>
    <mergeCell ref="O57:S58"/>
    <mergeCell ref="A59:B60"/>
    <mergeCell ref="O59:S60"/>
    <mergeCell ref="A61:B62"/>
    <mergeCell ref="O61:S62"/>
    <mergeCell ref="A63:B64"/>
    <mergeCell ref="A65:B66"/>
    <mergeCell ref="O39:S40"/>
    <mergeCell ref="A48:B49"/>
    <mergeCell ref="A31:B32"/>
    <mergeCell ref="O31:S32"/>
    <mergeCell ref="A33:B34"/>
    <mergeCell ref="O33:S34"/>
    <mergeCell ref="A46:B47"/>
    <mergeCell ref="A35:B36"/>
    <mergeCell ref="O35:S36"/>
    <mergeCell ref="A37:B38"/>
    <mergeCell ref="O37:S38"/>
    <mergeCell ref="A39:B40"/>
    <mergeCell ref="D43:E43"/>
    <mergeCell ref="F43:M43"/>
    <mergeCell ref="A44:B45"/>
    <mergeCell ref="O44:S45"/>
    <mergeCell ref="A24:B25"/>
    <mergeCell ref="A26:B27"/>
    <mergeCell ref="O24:S25"/>
    <mergeCell ref="O26:S27"/>
    <mergeCell ref="D30:E30"/>
    <mergeCell ref="F30:M30"/>
    <mergeCell ref="A22:B23"/>
    <mergeCell ref="O22:S23"/>
    <mergeCell ref="R13:S13"/>
    <mergeCell ref="L14:N14"/>
    <mergeCell ref="O14:Q14"/>
    <mergeCell ref="R14:S14"/>
    <mergeCell ref="D17:E17"/>
    <mergeCell ref="F17:M17"/>
    <mergeCell ref="O13:Q13"/>
    <mergeCell ref="A18:B19"/>
    <mergeCell ref="A20:B21"/>
    <mergeCell ref="O20:S21"/>
    <mergeCell ref="O18:S19"/>
    <mergeCell ref="A10:C10"/>
    <mergeCell ref="D10:H10"/>
    <mergeCell ref="A11:C11"/>
    <mergeCell ref="D11:H11"/>
    <mergeCell ref="L13:N13"/>
    <mergeCell ref="A8:C8"/>
    <mergeCell ref="D8:H8"/>
    <mergeCell ref="K8:N8"/>
    <mergeCell ref="O8:S8"/>
    <mergeCell ref="A9:C9"/>
    <mergeCell ref="D9:H9"/>
    <mergeCell ref="A6:C6"/>
    <mergeCell ref="D6:H6"/>
    <mergeCell ref="K6:N6"/>
    <mergeCell ref="O6:S6"/>
    <mergeCell ref="A7:C7"/>
    <mergeCell ref="D7:H7"/>
    <mergeCell ref="K7:N7"/>
    <mergeCell ref="O7:S7"/>
    <mergeCell ref="E1:O1"/>
    <mergeCell ref="H3:L3"/>
    <mergeCell ref="A5:C5"/>
    <mergeCell ref="D5:H5"/>
    <mergeCell ref="K5:N5"/>
    <mergeCell ref="O5:S5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V80"/>
  <sheetViews>
    <sheetView topLeftCell="A19" workbookViewId="0">
      <selection activeCell="N19" sqref="N19"/>
    </sheetView>
  </sheetViews>
  <sheetFormatPr defaultRowHeight="11.25" x14ac:dyDescent="0.2"/>
  <cols>
    <col min="1" max="1" width="4.7109375" style="7" customWidth="1"/>
    <col min="2" max="2" width="3" style="7" customWidth="1"/>
    <col min="3" max="3" width="7.7109375" style="7" customWidth="1"/>
    <col min="4" max="18" width="5.28515625" style="7" customWidth="1"/>
    <col min="19" max="19" width="9.85546875" style="7" customWidth="1"/>
    <col min="20" max="22" width="5.28515625" style="7" customWidth="1"/>
    <col min="23" max="16384" width="9.140625" style="7"/>
  </cols>
  <sheetData>
    <row r="1" spans="1:22" s="61" customFormat="1" ht="24.75" customHeight="1" x14ac:dyDescent="0.2">
      <c r="A1" s="199" t="s">
        <v>109</v>
      </c>
      <c r="B1" s="199"/>
      <c r="E1" s="358" t="s">
        <v>110</v>
      </c>
      <c r="F1" s="358"/>
      <c r="G1" s="358"/>
      <c r="H1" s="358"/>
      <c r="I1" s="358"/>
      <c r="J1" s="358"/>
      <c r="K1" s="358"/>
      <c r="L1" s="358"/>
      <c r="M1" s="358"/>
      <c r="N1" s="358"/>
      <c r="O1" s="358"/>
      <c r="S1" s="59" t="s">
        <v>123</v>
      </c>
      <c r="V1" s="199"/>
    </row>
    <row r="2" spans="1:22" s="61" customFormat="1" ht="11.25" customHeight="1" x14ac:dyDescent="0.2">
      <c r="A2" s="199"/>
      <c r="B2" s="199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S2" s="59"/>
      <c r="V2" s="199"/>
    </row>
    <row r="3" spans="1:22" ht="18" customHeight="1" x14ac:dyDescent="0.2">
      <c r="A3" s="65" t="s">
        <v>118</v>
      </c>
      <c r="B3" s="140"/>
      <c r="C3" s="140"/>
      <c r="D3" s="140"/>
      <c r="E3" s="140"/>
      <c r="F3" s="140"/>
      <c r="G3" s="128"/>
      <c r="H3" s="393" t="s">
        <v>84</v>
      </c>
      <c r="I3" s="393"/>
      <c r="J3" s="393"/>
      <c r="K3" s="393"/>
      <c r="L3" s="393"/>
      <c r="S3" s="141"/>
      <c r="V3" s="142"/>
    </row>
    <row r="4" spans="1:22" ht="11.25" customHeight="1" thickBot="1" x14ac:dyDescent="0.25">
      <c r="A4" s="34"/>
      <c r="B4" s="34"/>
      <c r="C4" s="34"/>
      <c r="D4" s="180"/>
      <c r="E4" s="180"/>
      <c r="F4" s="180"/>
      <c r="G4" s="34"/>
      <c r="H4" s="34"/>
      <c r="K4" s="34"/>
      <c r="L4" s="34"/>
      <c r="M4" s="34"/>
      <c r="N4" s="34"/>
      <c r="O4" s="34"/>
      <c r="P4" s="34"/>
      <c r="Q4" s="34"/>
      <c r="R4" s="34"/>
      <c r="S4" s="34"/>
    </row>
    <row r="5" spans="1:22" ht="15.95" customHeight="1" x14ac:dyDescent="0.2">
      <c r="A5" s="342" t="s">
        <v>25</v>
      </c>
      <c r="B5" s="343"/>
      <c r="C5" s="343"/>
      <c r="D5" s="367">
        <f>'Årlige køreplantimer'!B5</f>
        <v>0</v>
      </c>
      <c r="E5" s="347"/>
      <c r="F5" s="347"/>
      <c r="G5" s="347"/>
      <c r="H5" s="348"/>
      <c r="I5" s="106"/>
      <c r="J5" s="106"/>
      <c r="K5" s="342" t="s">
        <v>66</v>
      </c>
      <c r="L5" s="343"/>
      <c r="M5" s="343"/>
      <c r="N5" s="343"/>
      <c r="O5" s="346">
        <f>'Årlige køreplantimer'!L5</f>
        <v>0</v>
      </c>
      <c r="P5" s="347"/>
      <c r="Q5" s="347"/>
      <c r="R5" s="347"/>
      <c r="S5" s="348"/>
    </row>
    <row r="6" spans="1:22" ht="15.95" customHeight="1" x14ac:dyDescent="0.2">
      <c r="A6" s="344" t="s">
        <v>117</v>
      </c>
      <c r="B6" s="345"/>
      <c r="C6" s="345"/>
      <c r="D6" s="363">
        <f>'Årlige køreplantimer'!B6</f>
        <v>0</v>
      </c>
      <c r="E6" s="350"/>
      <c r="F6" s="350"/>
      <c r="G6" s="350"/>
      <c r="H6" s="351"/>
      <c r="I6" s="2"/>
      <c r="J6" s="118"/>
      <c r="K6" s="344" t="s">
        <v>67</v>
      </c>
      <c r="L6" s="345"/>
      <c r="M6" s="345"/>
      <c r="N6" s="345"/>
      <c r="O6" s="349">
        <f>'Årlige køreplantimer'!L6</f>
        <v>0</v>
      </c>
      <c r="P6" s="350"/>
      <c r="Q6" s="350"/>
      <c r="R6" s="350"/>
      <c r="S6" s="351"/>
    </row>
    <row r="7" spans="1:22" ht="15.95" customHeight="1" x14ac:dyDescent="0.2">
      <c r="A7" s="344" t="s">
        <v>71</v>
      </c>
      <c r="B7" s="345"/>
      <c r="C7" s="345"/>
      <c r="D7" s="363">
        <f>'Årlige køreplantimer'!B7</f>
        <v>0</v>
      </c>
      <c r="E7" s="350"/>
      <c r="F7" s="350"/>
      <c r="G7" s="350"/>
      <c r="H7" s="351"/>
      <c r="I7" s="178"/>
      <c r="J7" s="178"/>
      <c r="K7" s="344" t="s">
        <v>69</v>
      </c>
      <c r="L7" s="345"/>
      <c r="M7" s="345"/>
      <c r="N7" s="345"/>
      <c r="O7" s="349">
        <f>'Årlige køreplantimer'!L7</f>
        <v>0</v>
      </c>
      <c r="P7" s="350"/>
      <c r="Q7" s="350"/>
      <c r="R7" s="350"/>
      <c r="S7" s="351"/>
    </row>
    <row r="8" spans="1:22" ht="15.95" customHeight="1" thickBot="1" x14ac:dyDescent="0.25">
      <c r="A8" s="344" t="s">
        <v>70</v>
      </c>
      <c r="B8" s="345"/>
      <c r="C8" s="345"/>
      <c r="D8" s="363">
        <f>'Årlige køreplantimer'!B8</f>
        <v>0</v>
      </c>
      <c r="E8" s="350"/>
      <c r="F8" s="350"/>
      <c r="G8" s="350"/>
      <c r="H8" s="351"/>
      <c r="I8" s="149"/>
      <c r="J8" s="149"/>
      <c r="K8" s="368" t="s">
        <v>71</v>
      </c>
      <c r="L8" s="357"/>
      <c r="M8" s="357"/>
      <c r="N8" s="357"/>
      <c r="O8" s="352">
        <f>'Årlige køreplantimer'!L8</f>
        <v>0</v>
      </c>
      <c r="P8" s="353"/>
      <c r="Q8" s="353"/>
      <c r="R8" s="353"/>
      <c r="S8" s="354"/>
    </row>
    <row r="9" spans="1:22" ht="15.95" customHeight="1" x14ac:dyDescent="0.2">
      <c r="A9" s="344" t="s">
        <v>29</v>
      </c>
      <c r="B9" s="345"/>
      <c r="C9" s="345"/>
      <c r="D9" s="363">
        <f>'Årlige køreplantimer'!B9</f>
        <v>0</v>
      </c>
      <c r="E9" s="350"/>
      <c r="F9" s="350"/>
      <c r="G9" s="350"/>
      <c r="H9" s="351"/>
      <c r="I9" s="149"/>
      <c r="J9" s="176"/>
      <c r="K9" s="149"/>
      <c r="L9" s="176"/>
      <c r="M9" s="118"/>
      <c r="N9" s="2"/>
      <c r="O9" s="2"/>
      <c r="P9" s="2"/>
      <c r="Q9" s="173"/>
      <c r="R9" s="177"/>
      <c r="S9" s="177"/>
    </row>
    <row r="10" spans="1:22" ht="15.95" customHeight="1" x14ac:dyDescent="0.2">
      <c r="A10" s="344" t="s">
        <v>68</v>
      </c>
      <c r="B10" s="345"/>
      <c r="C10" s="345"/>
      <c r="D10" s="363">
        <f>'Årlige køreplantimer'!B10</f>
        <v>0</v>
      </c>
      <c r="E10" s="350"/>
      <c r="F10" s="350"/>
      <c r="G10" s="350"/>
      <c r="H10" s="351"/>
      <c r="I10" s="149"/>
      <c r="J10" s="176"/>
      <c r="K10" s="149"/>
      <c r="L10" s="176"/>
      <c r="M10" s="118"/>
      <c r="N10" s="2"/>
      <c r="O10" s="2"/>
      <c r="P10" s="2"/>
      <c r="Q10" s="173"/>
      <c r="R10" s="177"/>
      <c r="S10" s="177"/>
    </row>
    <row r="11" spans="1:22" ht="15.95" customHeight="1" thickBot="1" x14ac:dyDescent="0.25">
      <c r="A11" s="368" t="s">
        <v>87</v>
      </c>
      <c r="B11" s="357"/>
      <c r="C11" s="357"/>
      <c r="D11" s="364">
        <f>'Årlige køreplantimer'!B11</f>
        <v>0</v>
      </c>
      <c r="E11" s="365"/>
      <c r="F11" s="365"/>
      <c r="G11" s="365"/>
      <c r="H11" s="366"/>
      <c r="I11" s="149"/>
      <c r="J11" s="176"/>
      <c r="K11" s="149"/>
      <c r="L11" s="176"/>
      <c r="M11" s="118"/>
      <c r="N11" s="2"/>
      <c r="O11" s="2"/>
      <c r="P11" s="2"/>
      <c r="Q11" s="173"/>
      <c r="R11" s="177"/>
      <c r="S11" s="177"/>
    </row>
    <row r="12" spans="1:22" ht="11.25" customHeight="1" x14ac:dyDescent="0.2">
      <c r="A12" s="2"/>
      <c r="B12" s="125"/>
      <c r="C12" s="125"/>
      <c r="D12" s="174"/>
      <c r="E12" s="175"/>
      <c r="F12" s="175"/>
      <c r="G12" s="175"/>
      <c r="H12" s="149"/>
      <c r="I12" s="149"/>
      <c r="J12" s="176"/>
      <c r="K12" s="149"/>
      <c r="L12" s="176"/>
      <c r="M12" s="118"/>
      <c r="N12" s="181"/>
      <c r="O12" s="181"/>
      <c r="P12" s="181"/>
      <c r="Q12" s="182"/>
      <c r="R12" s="183"/>
      <c r="S12" s="183"/>
    </row>
    <row r="13" spans="1:22" ht="11.25" customHeight="1" x14ac:dyDescent="0.2">
      <c r="A13" s="2"/>
      <c r="B13" s="125"/>
      <c r="C13" s="125"/>
      <c r="D13" s="174"/>
      <c r="E13" s="175"/>
      <c r="F13" s="175"/>
      <c r="G13" s="175"/>
      <c r="H13" s="149"/>
      <c r="K13" s="62" t="s">
        <v>72</v>
      </c>
      <c r="L13" s="369"/>
      <c r="M13" s="370"/>
      <c r="N13" s="370"/>
      <c r="O13" s="294"/>
      <c r="P13" s="379"/>
      <c r="Q13" s="379"/>
      <c r="R13" s="377"/>
      <c r="S13" s="378"/>
    </row>
    <row r="14" spans="1:22" ht="8.25" customHeight="1" x14ac:dyDescent="0.2">
      <c r="A14" s="143"/>
      <c r="B14" s="144"/>
      <c r="C14" s="118"/>
      <c r="D14" s="118"/>
      <c r="L14" s="292" t="s">
        <v>73</v>
      </c>
      <c r="M14" s="296"/>
      <c r="N14" s="296"/>
      <c r="O14" s="381" t="s">
        <v>74</v>
      </c>
      <c r="P14" s="382"/>
      <c r="Q14" s="382"/>
      <c r="R14" s="380" t="s">
        <v>75</v>
      </c>
      <c r="S14" s="380"/>
    </row>
    <row r="15" spans="1:22" ht="13.5" customHeight="1" x14ac:dyDescent="0.2">
      <c r="A15" s="143"/>
      <c r="B15" s="144"/>
      <c r="C15" s="118"/>
      <c r="D15" s="118"/>
      <c r="L15" s="31"/>
      <c r="M15" s="31"/>
      <c r="N15" s="31"/>
    </row>
    <row r="16" spans="1:22" ht="14.25" x14ac:dyDescent="0.2">
      <c r="A16" s="145" t="s">
        <v>86</v>
      </c>
      <c r="B16" s="87"/>
      <c r="O16" s="31"/>
      <c r="P16" s="31"/>
      <c r="Q16" s="31"/>
    </row>
    <row r="17" spans="1:22" ht="18" customHeight="1" thickBot="1" x14ac:dyDescent="0.25">
      <c r="A17" s="46" t="s">
        <v>87</v>
      </c>
      <c r="B17" s="47"/>
      <c r="C17" s="48">
        <v>11</v>
      </c>
      <c r="D17" s="400" t="s">
        <v>138</v>
      </c>
      <c r="E17" s="401"/>
      <c r="F17" s="397"/>
      <c r="G17" s="398"/>
      <c r="H17" s="398"/>
      <c r="I17" s="398"/>
      <c r="J17" s="398"/>
      <c r="K17" s="398"/>
      <c r="L17" s="398"/>
      <c r="M17" s="399"/>
      <c r="N17" s="49"/>
      <c r="O17" s="50" t="s">
        <v>88</v>
      </c>
      <c r="P17" s="51"/>
      <c r="Q17" s="51"/>
      <c r="R17" s="52"/>
      <c r="S17" s="155"/>
      <c r="T17" s="118"/>
      <c r="V17" s="118"/>
    </row>
    <row r="18" spans="1:22" ht="11.25" customHeight="1" x14ac:dyDescent="0.2">
      <c r="A18" s="383" t="s">
        <v>76</v>
      </c>
      <c r="B18" s="384"/>
      <c r="C18" s="156" t="s">
        <v>89</v>
      </c>
      <c r="D18" s="184">
        <v>1</v>
      </c>
      <c r="E18" s="184">
        <v>2</v>
      </c>
      <c r="F18" s="184">
        <v>3</v>
      </c>
      <c r="G18" s="184">
        <v>4</v>
      </c>
      <c r="H18" s="184">
        <v>5</v>
      </c>
      <c r="I18" s="184">
        <v>6</v>
      </c>
      <c r="J18" s="184">
        <v>7</v>
      </c>
      <c r="K18" s="184">
        <v>8</v>
      </c>
      <c r="L18" s="184">
        <v>9</v>
      </c>
      <c r="M18" s="184">
        <v>10</v>
      </c>
      <c r="N18" s="148" t="s">
        <v>53</v>
      </c>
      <c r="O18" s="424"/>
      <c r="P18" s="425"/>
      <c r="Q18" s="425"/>
      <c r="R18" s="425"/>
      <c r="S18" s="426"/>
      <c r="T18" s="149"/>
      <c r="U18" s="149"/>
      <c r="V18" s="149"/>
    </row>
    <row r="19" spans="1:22" ht="11.25" customHeight="1" x14ac:dyDescent="0.2">
      <c r="A19" s="361"/>
      <c r="B19" s="362"/>
      <c r="C19" s="150" t="s">
        <v>8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>
        <f>SUM(D19:M19)</f>
        <v>0</v>
      </c>
      <c r="O19" s="427"/>
      <c r="P19" s="428"/>
      <c r="Q19" s="428"/>
      <c r="R19" s="428"/>
      <c r="S19" s="429"/>
      <c r="T19" s="124"/>
      <c r="U19" s="124"/>
      <c r="V19" s="124"/>
    </row>
    <row r="20" spans="1:22" ht="11.25" customHeight="1" x14ac:dyDescent="0.2">
      <c r="A20" s="359" t="s">
        <v>77</v>
      </c>
      <c r="B20" s="360"/>
      <c r="C20" s="147" t="s">
        <v>89</v>
      </c>
      <c r="D20" s="184">
        <v>1</v>
      </c>
      <c r="E20" s="184">
        <v>2</v>
      </c>
      <c r="F20" s="184">
        <v>3</v>
      </c>
      <c r="G20" s="184">
        <v>4</v>
      </c>
      <c r="H20" s="184">
        <v>5</v>
      </c>
      <c r="I20" s="184">
        <v>6</v>
      </c>
      <c r="J20" s="184">
        <v>7</v>
      </c>
      <c r="K20" s="184">
        <v>8</v>
      </c>
      <c r="L20" s="184">
        <v>9</v>
      </c>
      <c r="M20" s="184">
        <v>10</v>
      </c>
      <c r="N20" s="148" t="s">
        <v>53</v>
      </c>
      <c r="O20" s="385"/>
      <c r="P20" s="391"/>
      <c r="Q20" s="391"/>
      <c r="R20" s="391"/>
      <c r="S20" s="392"/>
      <c r="T20" s="149"/>
      <c r="U20" s="149"/>
      <c r="V20" s="149"/>
    </row>
    <row r="21" spans="1:22" ht="11.25" customHeight="1" x14ac:dyDescent="0.2">
      <c r="A21" s="361"/>
      <c r="B21" s="362"/>
      <c r="C21" s="150" t="s">
        <v>8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>
        <f>SUM(D21:M21)</f>
        <v>0</v>
      </c>
      <c r="O21" s="388"/>
      <c r="P21" s="389"/>
      <c r="Q21" s="389"/>
      <c r="R21" s="389"/>
      <c r="S21" s="390"/>
      <c r="T21" s="124"/>
      <c r="U21" s="124"/>
      <c r="V21" s="124"/>
    </row>
    <row r="22" spans="1:22" ht="11.25" customHeight="1" x14ac:dyDescent="0.2">
      <c r="A22" s="359" t="s">
        <v>90</v>
      </c>
      <c r="B22" s="360"/>
      <c r="C22" s="147" t="s">
        <v>89</v>
      </c>
      <c r="D22" s="184">
        <v>1</v>
      </c>
      <c r="E22" s="184">
        <v>2</v>
      </c>
      <c r="F22" s="184">
        <v>3</v>
      </c>
      <c r="G22" s="184">
        <v>4</v>
      </c>
      <c r="H22" s="184">
        <v>5</v>
      </c>
      <c r="I22" s="184">
        <v>6</v>
      </c>
      <c r="J22" s="184">
        <v>7</v>
      </c>
      <c r="K22" s="184">
        <v>8</v>
      </c>
      <c r="L22" s="184">
        <v>9</v>
      </c>
      <c r="M22" s="184">
        <v>10</v>
      </c>
      <c r="N22" s="148" t="s">
        <v>53</v>
      </c>
      <c r="O22" s="385"/>
      <c r="P22" s="391"/>
      <c r="Q22" s="391"/>
      <c r="R22" s="391"/>
      <c r="S22" s="392"/>
      <c r="T22" s="149"/>
      <c r="U22" s="149"/>
      <c r="V22" s="149"/>
    </row>
    <row r="23" spans="1:22" ht="11.25" customHeight="1" x14ac:dyDescent="0.2">
      <c r="A23" s="361"/>
      <c r="B23" s="362"/>
      <c r="C23" s="150" t="s">
        <v>8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>
        <f>SUM(D23:M23)</f>
        <v>0</v>
      </c>
      <c r="O23" s="388"/>
      <c r="P23" s="389"/>
      <c r="Q23" s="389"/>
      <c r="R23" s="389"/>
      <c r="S23" s="390"/>
      <c r="T23" s="124"/>
      <c r="U23" s="124"/>
      <c r="V23" s="124"/>
    </row>
    <row r="24" spans="1:22" ht="11.25" customHeight="1" x14ac:dyDescent="0.2">
      <c r="A24" s="359" t="s">
        <v>79</v>
      </c>
      <c r="B24" s="360"/>
      <c r="C24" s="147" t="s">
        <v>89</v>
      </c>
      <c r="D24" s="184">
        <v>1</v>
      </c>
      <c r="E24" s="184">
        <v>2</v>
      </c>
      <c r="F24" s="184">
        <v>3</v>
      </c>
      <c r="G24" s="184">
        <v>4</v>
      </c>
      <c r="H24" s="184">
        <v>5</v>
      </c>
      <c r="I24" s="184">
        <v>6</v>
      </c>
      <c r="J24" s="184">
        <v>7</v>
      </c>
      <c r="K24" s="184">
        <v>8</v>
      </c>
      <c r="L24" s="184">
        <v>9</v>
      </c>
      <c r="M24" s="184">
        <v>10</v>
      </c>
      <c r="N24" s="148" t="s">
        <v>53</v>
      </c>
      <c r="O24" s="371"/>
      <c r="P24" s="372"/>
      <c r="Q24" s="372"/>
      <c r="R24" s="372"/>
      <c r="S24" s="373"/>
      <c r="T24" s="149"/>
      <c r="U24" s="149"/>
      <c r="V24" s="149"/>
    </row>
    <row r="25" spans="1:22" ht="11.25" customHeight="1" x14ac:dyDescent="0.2">
      <c r="A25" s="361"/>
      <c r="B25" s="362"/>
      <c r="C25" s="150" t="s">
        <v>8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>
        <f>SUM(D25:M25)</f>
        <v>0</v>
      </c>
      <c r="O25" s="374"/>
      <c r="P25" s="375"/>
      <c r="Q25" s="375"/>
      <c r="R25" s="375"/>
      <c r="S25" s="376"/>
      <c r="T25" s="124"/>
      <c r="U25" s="124"/>
      <c r="V25" s="124"/>
    </row>
    <row r="26" spans="1:22" ht="11.25" customHeight="1" x14ac:dyDescent="0.2">
      <c r="A26" s="359" t="s">
        <v>80</v>
      </c>
      <c r="B26" s="360"/>
      <c r="C26" s="147" t="s">
        <v>89</v>
      </c>
      <c r="D26" s="184">
        <v>1</v>
      </c>
      <c r="E26" s="184">
        <v>2</v>
      </c>
      <c r="F26" s="184">
        <v>3</v>
      </c>
      <c r="G26" s="184">
        <v>4</v>
      </c>
      <c r="H26" s="184">
        <v>5</v>
      </c>
      <c r="I26" s="184">
        <v>6</v>
      </c>
      <c r="J26" s="184">
        <v>7</v>
      </c>
      <c r="K26" s="184">
        <v>8</v>
      </c>
      <c r="L26" s="184">
        <v>9</v>
      </c>
      <c r="M26" s="184">
        <v>10</v>
      </c>
      <c r="N26" s="148" t="s">
        <v>53</v>
      </c>
      <c r="O26" s="371"/>
      <c r="P26" s="372"/>
      <c r="Q26" s="372"/>
      <c r="R26" s="372"/>
      <c r="S26" s="373"/>
      <c r="T26" s="149"/>
      <c r="U26" s="149"/>
      <c r="V26" s="149"/>
    </row>
    <row r="27" spans="1:22" ht="11.25" customHeight="1" x14ac:dyDescent="0.2">
      <c r="A27" s="361"/>
      <c r="B27" s="362"/>
      <c r="C27" s="150" t="s">
        <v>8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>
        <f>SUM(D27:M27)</f>
        <v>0</v>
      </c>
      <c r="O27" s="374"/>
      <c r="P27" s="375"/>
      <c r="Q27" s="375"/>
      <c r="R27" s="375"/>
      <c r="S27" s="376"/>
      <c r="T27" s="124"/>
      <c r="U27" s="124"/>
      <c r="V27" s="124"/>
    </row>
    <row r="28" spans="1:22" x14ac:dyDescent="0.2">
      <c r="O28" s="31"/>
      <c r="P28" s="118"/>
      <c r="Q28" s="118"/>
      <c r="R28" s="118"/>
      <c r="S28" s="118"/>
      <c r="T28" s="118"/>
      <c r="U28" s="118"/>
      <c r="V28" s="118"/>
    </row>
    <row r="29" spans="1:22" x14ac:dyDescent="0.2">
      <c r="O29" s="31"/>
      <c r="P29" s="118"/>
      <c r="Q29" s="118"/>
      <c r="R29" s="118"/>
      <c r="S29" s="118"/>
      <c r="T29" s="118"/>
      <c r="U29" s="118"/>
      <c r="V29" s="118"/>
    </row>
    <row r="30" spans="1:22" ht="18" customHeight="1" x14ac:dyDescent="0.2">
      <c r="A30" s="37" t="s">
        <v>87</v>
      </c>
      <c r="B30" s="38"/>
      <c r="C30" s="39">
        <v>12</v>
      </c>
      <c r="D30" s="402" t="s">
        <v>138</v>
      </c>
      <c r="E30" s="403"/>
      <c r="F30" s="394"/>
      <c r="G30" s="395"/>
      <c r="H30" s="395"/>
      <c r="I30" s="395"/>
      <c r="J30" s="395"/>
      <c r="K30" s="395"/>
      <c r="L30" s="395"/>
      <c r="M30" s="396"/>
      <c r="N30" s="40"/>
      <c r="O30" s="41" t="s">
        <v>88</v>
      </c>
      <c r="P30" s="42"/>
      <c r="Q30" s="42"/>
      <c r="R30" s="43"/>
      <c r="S30" s="146"/>
      <c r="T30" s="118"/>
      <c r="U30" s="118"/>
      <c r="V30" s="118"/>
    </row>
    <row r="31" spans="1:22" ht="11.25" customHeight="1" x14ac:dyDescent="0.2">
      <c r="A31" s="359" t="s">
        <v>76</v>
      </c>
      <c r="B31" s="360"/>
      <c r="C31" s="147" t="s">
        <v>89</v>
      </c>
      <c r="D31" s="185">
        <v>1</v>
      </c>
      <c r="E31" s="185">
        <v>2</v>
      </c>
      <c r="F31" s="185">
        <v>3</v>
      </c>
      <c r="G31" s="186">
        <v>4</v>
      </c>
      <c r="H31" s="185">
        <v>5</v>
      </c>
      <c r="I31" s="185">
        <v>6</v>
      </c>
      <c r="J31" s="185">
        <v>7</v>
      </c>
      <c r="K31" s="184">
        <v>8</v>
      </c>
      <c r="L31" s="184">
        <v>9</v>
      </c>
      <c r="M31" s="185">
        <v>10</v>
      </c>
      <c r="N31" s="157" t="s">
        <v>53</v>
      </c>
      <c r="O31" s="385"/>
      <c r="P31" s="386"/>
      <c r="Q31" s="386"/>
      <c r="R31" s="386"/>
      <c r="S31" s="387"/>
      <c r="T31" s="118"/>
      <c r="U31" s="118"/>
      <c r="V31" s="118"/>
    </row>
    <row r="32" spans="1:22" ht="11.25" customHeight="1" x14ac:dyDescent="0.2">
      <c r="A32" s="361"/>
      <c r="B32" s="362"/>
      <c r="C32" s="150" t="s">
        <v>8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8">
        <f>SUM(D32:M32)</f>
        <v>0</v>
      </c>
      <c r="O32" s="421"/>
      <c r="P32" s="422"/>
      <c r="Q32" s="422"/>
      <c r="R32" s="422"/>
      <c r="S32" s="423"/>
      <c r="T32" s="118"/>
      <c r="U32" s="118"/>
      <c r="V32" s="118"/>
    </row>
    <row r="33" spans="1:22" ht="11.25" customHeight="1" x14ac:dyDescent="0.2">
      <c r="A33" s="359" t="s">
        <v>77</v>
      </c>
      <c r="B33" s="360"/>
      <c r="C33" s="147" t="s">
        <v>89</v>
      </c>
      <c r="D33" s="185">
        <v>1</v>
      </c>
      <c r="E33" s="185">
        <v>2</v>
      </c>
      <c r="F33" s="185">
        <v>3</v>
      </c>
      <c r="G33" s="187">
        <v>4</v>
      </c>
      <c r="H33" s="185">
        <v>5</v>
      </c>
      <c r="I33" s="185">
        <v>6</v>
      </c>
      <c r="J33" s="184">
        <v>7</v>
      </c>
      <c r="K33" s="184">
        <v>8</v>
      </c>
      <c r="L33" s="184">
        <v>9</v>
      </c>
      <c r="M33" s="184">
        <v>10</v>
      </c>
      <c r="N33" s="159" t="s">
        <v>53</v>
      </c>
      <c r="O33" s="371"/>
      <c r="P33" s="372"/>
      <c r="Q33" s="372"/>
      <c r="R33" s="372"/>
      <c r="S33" s="373"/>
      <c r="T33" s="118"/>
      <c r="U33" s="118"/>
      <c r="V33" s="118"/>
    </row>
    <row r="34" spans="1:22" ht="11.25" customHeight="1" x14ac:dyDescent="0.2">
      <c r="A34" s="361"/>
      <c r="B34" s="362"/>
      <c r="C34" s="150" t="s">
        <v>8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8">
        <f>SUM(D34:M34)</f>
        <v>0</v>
      </c>
      <c r="O34" s="374"/>
      <c r="P34" s="375"/>
      <c r="Q34" s="375"/>
      <c r="R34" s="375"/>
      <c r="S34" s="376"/>
      <c r="T34" s="118"/>
      <c r="U34" s="118"/>
      <c r="V34" s="118"/>
    </row>
    <row r="35" spans="1:22" ht="11.25" customHeight="1" x14ac:dyDescent="0.2">
      <c r="A35" s="359" t="s">
        <v>90</v>
      </c>
      <c r="B35" s="360"/>
      <c r="C35" s="147" t="s">
        <v>89</v>
      </c>
      <c r="D35" s="185">
        <v>1</v>
      </c>
      <c r="E35" s="185">
        <v>2</v>
      </c>
      <c r="F35" s="185">
        <v>3</v>
      </c>
      <c r="G35" s="187">
        <v>4</v>
      </c>
      <c r="H35" s="185">
        <v>5</v>
      </c>
      <c r="I35" s="185">
        <v>6</v>
      </c>
      <c r="J35" s="184">
        <v>7</v>
      </c>
      <c r="K35" s="184">
        <v>8</v>
      </c>
      <c r="L35" s="184">
        <v>9</v>
      </c>
      <c r="M35" s="184">
        <v>10</v>
      </c>
      <c r="N35" s="159" t="s">
        <v>53</v>
      </c>
      <c r="O35" s="385"/>
      <c r="P35" s="391"/>
      <c r="Q35" s="391"/>
      <c r="R35" s="391"/>
      <c r="S35" s="392"/>
      <c r="T35" s="118"/>
      <c r="U35" s="118"/>
      <c r="V35" s="118"/>
    </row>
    <row r="36" spans="1:22" ht="11.25" customHeight="1" x14ac:dyDescent="0.2">
      <c r="A36" s="361"/>
      <c r="B36" s="362"/>
      <c r="C36" s="150" t="s">
        <v>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8">
        <f>SUM(D36:M36)</f>
        <v>0</v>
      </c>
      <c r="O36" s="388"/>
      <c r="P36" s="389"/>
      <c r="Q36" s="389"/>
      <c r="R36" s="389"/>
      <c r="S36" s="390"/>
      <c r="T36" s="118"/>
      <c r="U36" s="118"/>
      <c r="V36" s="118"/>
    </row>
    <row r="37" spans="1:22" ht="11.25" customHeight="1" x14ac:dyDescent="0.2">
      <c r="A37" s="359" t="s">
        <v>79</v>
      </c>
      <c r="B37" s="360"/>
      <c r="C37" s="147" t="s">
        <v>89</v>
      </c>
      <c r="D37" s="185">
        <v>1</v>
      </c>
      <c r="E37" s="185">
        <v>2</v>
      </c>
      <c r="F37" s="185">
        <v>3</v>
      </c>
      <c r="G37" s="187">
        <v>4</v>
      </c>
      <c r="H37" s="185">
        <v>5</v>
      </c>
      <c r="I37" s="185">
        <v>6</v>
      </c>
      <c r="J37" s="184">
        <v>7</v>
      </c>
      <c r="K37" s="184">
        <v>8</v>
      </c>
      <c r="L37" s="184">
        <v>9</v>
      </c>
      <c r="M37" s="184">
        <v>10</v>
      </c>
      <c r="N37" s="159" t="s">
        <v>53</v>
      </c>
      <c r="O37" s="371"/>
      <c r="P37" s="372"/>
      <c r="Q37" s="372"/>
      <c r="R37" s="372"/>
      <c r="S37" s="373"/>
      <c r="T37" s="118"/>
      <c r="U37" s="118"/>
      <c r="V37" s="118"/>
    </row>
    <row r="38" spans="1:22" ht="11.25" customHeight="1" x14ac:dyDescent="0.2">
      <c r="A38" s="361"/>
      <c r="B38" s="362"/>
      <c r="C38" s="150" t="s">
        <v>8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8">
        <f>SUM(D38:M38)</f>
        <v>0</v>
      </c>
      <c r="O38" s="374"/>
      <c r="P38" s="375"/>
      <c r="Q38" s="375"/>
      <c r="R38" s="375"/>
      <c r="S38" s="376"/>
      <c r="T38" s="118"/>
      <c r="U38" s="118"/>
      <c r="V38" s="118"/>
    </row>
    <row r="39" spans="1:22" ht="11.25" customHeight="1" x14ac:dyDescent="0.2">
      <c r="A39" s="359" t="s">
        <v>80</v>
      </c>
      <c r="B39" s="360"/>
      <c r="C39" s="147" t="s">
        <v>89</v>
      </c>
      <c r="D39" s="185">
        <v>1</v>
      </c>
      <c r="E39" s="185">
        <v>2</v>
      </c>
      <c r="F39" s="185">
        <v>3</v>
      </c>
      <c r="G39" s="187">
        <v>4</v>
      </c>
      <c r="H39" s="185">
        <v>5</v>
      </c>
      <c r="I39" s="185">
        <v>6</v>
      </c>
      <c r="J39" s="184">
        <v>7</v>
      </c>
      <c r="K39" s="184">
        <v>8</v>
      </c>
      <c r="L39" s="184">
        <v>9</v>
      </c>
      <c r="M39" s="184">
        <v>10</v>
      </c>
      <c r="N39" s="159" t="s">
        <v>53</v>
      </c>
      <c r="O39" s="371"/>
      <c r="P39" s="372"/>
      <c r="Q39" s="372"/>
      <c r="R39" s="372"/>
      <c r="S39" s="373"/>
      <c r="T39" s="118"/>
      <c r="U39" s="118"/>
      <c r="V39" s="118"/>
    </row>
    <row r="40" spans="1:22" ht="11.25" customHeight="1" x14ac:dyDescent="0.2">
      <c r="A40" s="361"/>
      <c r="B40" s="362"/>
      <c r="C40" s="150" t="s">
        <v>8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>
        <f>SUM(D40:M40)</f>
        <v>0</v>
      </c>
      <c r="O40" s="374"/>
      <c r="P40" s="375"/>
      <c r="Q40" s="375"/>
      <c r="R40" s="375"/>
      <c r="S40" s="376"/>
      <c r="T40" s="118"/>
      <c r="U40" s="118"/>
      <c r="V40" s="118"/>
    </row>
    <row r="41" spans="1:22" x14ac:dyDescent="0.2">
      <c r="O41" s="31"/>
      <c r="P41" s="118"/>
      <c r="Q41" s="118"/>
      <c r="R41" s="118"/>
      <c r="S41" s="118"/>
      <c r="T41" s="118"/>
      <c r="U41" s="118"/>
      <c r="V41" s="118"/>
    </row>
    <row r="42" spans="1:22" x14ac:dyDescent="0.2">
      <c r="O42" s="31"/>
      <c r="P42" s="118"/>
      <c r="Q42" s="118"/>
      <c r="R42" s="118"/>
      <c r="S42" s="118"/>
      <c r="T42" s="118"/>
      <c r="U42" s="118"/>
      <c r="V42" s="118"/>
    </row>
    <row r="43" spans="1:22" ht="18" customHeight="1" x14ac:dyDescent="0.2">
      <c r="A43" s="37" t="s">
        <v>87</v>
      </c>
      <c r="B43" s="38"/>
      <c r="C43" s="39">
        <v>13</v>
      </c>
      <c r="D43" s="402" t="s">
        <v>138</v>
      </c>
      <c r="E43" s="403"/>
      <c r="F43" s="394"/>
      <c r="G43" s="395"/>
      <c r="H43" s="395"/>
      <c r="I43" s="395"/>
      <c r="J43" s="395"/>
      <c r="K43" s="395"/>
      <c r="L43" s="395"/>
      <c r="M43" s="396"/>
      <c r="N43" s="40"/>
      <c r="O43" s="41" t="s">
        <v>88</v>
      </c>
      <c r="P43" s="42"/>
      <c r="Q43" s="42"/>
      <c r="R43" s="43"/>
      <c r="S43" s="146"/>
      <c r="T43" s="118"/>
      <c r="U43" s="118"/>
      <c r="V43" s="118"/>
    </row>
    <row r="44" spans="1:22" ht="11.25" customHeight="1" x14ac:dyDescent="0.2">
      <c r="A44" s="359" t="s">
        <v>76</v>
      </c>
      <c r="B44" s="360"/>
      <c r="C44" s="147" t="s">
        <v>89</v>
      </c>
      <c r="D44" s="185">
        <v>1</v>
      </c>
      <c r="E44" s="185">
        <v>2</v>
      </c>
      <c r="F44" s="185">
        <v>3</v>
      </c>
      <c r="G44" s="186">
        <v>4</v>
      </c>
      <c r="H44" s="185">
        <v>5</v>
      </c>
      <c r="I44" s="185">
        <v>6</v>
      </c>
      <c r="J44" s="185">
        <v>7</v>
      </c>
      <c r="K44" s="184">
        <v>8</v>
      </c>
      <c r="L44" s="184">
        <v>9</v>
      </c>
      <c r="M44" s="185">
        <v>10</v>
      </c>
      <c r="N44" s="157" t="s">
        <v>53</v>
      </c>
      <c r="O44" s="385"/>
      <c r="P44" s="386"/>
      <c r="Q44" s="386"/>
      <c r="R44" s="386"/>
      <c r="S44" s="387"/>
      <c r="T44" s="118"/>
      <c r="U44" s="118"/>
      <c r="V44" s="118"/>
    </row>
    <row r="45" spans="1:22" ht="11.25" customHeight="1" x14ac:dyDescent="0.2">
      <c r="A45" s="361"/>
      <c r="B45" s="362"/>
      <c r="C45" s="150" t="s">
        <v>8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8">
        <f>SUM(D45:M45)</f>
        <v>0</v>
      </c>
      <c r="O45" s="421"/>
      <c r="P45" s="422"/>
      <c r="Q45" s="422"/>
      <c r="R45" s="422"/>
      <c r="S45" s="423"/>
      <c r="T45" s="118"/>
      <c r="U45" s="118"/>
      <c r="V45" s="118"/>
    </row>
    <row r="46" spans="1:22" ht="11.25" customHeight="1" x14ac:dyDescent="0.2">
      <c r="A46" s="359" t="s">
        <v>77</v>
      </c>
      <c r="B46" s="360"/>
      <c r="C46" s="147" t="s">
        <v>89</v>
      </c>
      <c r="D46" s="185">
        <v>1</v>
      </c>
      <c r="E46" s="185">
        <v>2</v>
      </c>
      <c r="F46" s="185">
        <v>3</v>
      </c>
      <c r="G46" s="187">
        <v>4</v>
      </c>
      <c r="H46" s="185">
        <v>5</v>
      </c>
      <c r="I46" s="185">
        <v>6</v>
      </c>
      <c r="J46" s="184">
        <v>7</v>
      </c>
      <c r="K46" s="184">
        <v>8</v>
      </c>
      <c r="L46" s="184">
        <v>9</v>
      </c>
      <c r="M46" s="184">
        <v>10</v>
      </c>
      <c r="N46" s="159" t="s">
        <v>53</v>
      </c>
      <c r="O46" s="371"/>
      <c r="P46" s="372"/>
      <c r="Q46" s="372"/>
      <c r="R46" s="372"/>
      <c r="S46" s="373"/>
      <c r="T46" s="118"/>
      <c r="U46" s="118"/>
      <c r="V46" s="118"/>
    </row>
    <row r="47" spans="1:22" ht="11.25" customHeight="1" x14ac:dyDescent="0.2">
      <c r="A47" s="361"/>
      <c r="B47" s="362"/>
      <c r="C47" s="150" t="s">
        <v>8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8">
        <f>SUM(D47:M47)</f>
        <v>0</v>
      </c>
      <c r="O47" s="374"/>
      <c r="P47" s="375"/>
      <c r="Q47" s="375"/>
      <c r="R47" s="375"/>
      <c r="S47" s="376"/>
      <c r="T47" s="118"/>
      <c r="U47" s="118"/>
      <c r="V47" s="118"/>
    </row>
    <row r="48" spans="1:22" ht="11.25" customHeight="1" x14ac:dyDescent="0.2">
      <c r="A48" s="359" t="s">
        <v>90</v>
      </c>
      <c r="B48" s="360"/>
      <c r="C48" s="147" t="s">
        <v>89</v>
      </c>
      <c r="D48" s="185">
        <v>1</v>
      </c>
      <c r="E48" s="185">
        <v>2</v>
      </c>
      <c r="F48" s="185">
        <v>3</v>
      </c>
      <c r="G48" s="187">
        <v>4</v>
      </c>
      <c r="H48" s="185">
        <v>5</v>
      </c>
      <c r="I48" s="185">
        <v>6</v>
      </c>
      <c r="J48" s="184">
        <v>7</v>
      </c>
      <c r="K48" s="184">
        <v>8</v>
      </c>
      <c r="L48" s="184">
        <v>9</v>
      </c>
      <c r="M48" s="184">
        <v>10</v>
      </c>
      <c r="N48" s="159" t="s">
        <v>53</v>
      </c>
      <c r="O48" s="385"/>
      <c r="P48" s="391"/>
      <c r="Q48" s="391"/>
      <c r="R48" s="391"/>
      <c r="S48" s="392"/>
      <c r="T48" s="118"/>
      <c r="U48" s="118"/>
      <c r="V48" s="118"/>
    </row>
    <row r="49" spans="1:22" ht="11.25" customHeight="1" x14ac:dyDescent="0.2">
      <c r="A49" s="361"/>
      <c r="B49" s="362"/>
      <c r="C49" s="150" t="s">
        <v>8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8">
        <f>SUM(D49:M49)</f>
        <v>0</v>
      </c>
      <c r="O49" s="388"/>
      <c r="P49" s="389"/>
      <c r="Q49" s="389"/>
      <c r="R49" s="389"/>
      <c r="S49" s="390"/>
      <c r="T49" s="118"/>
      <c r="U49" s="118"/>
      <c r="V49" s="118"/>
    </row>
    <row r="50" spans="1:22" ht="11.25" customHeight="1" x14ac:dyDescent="0.2">
      <c r="A50" s="359" t="s">
        <v>79</v>
      </c>
      <c r="B50" s="360"/>
      <c r="C50" s="147" t="s">
        <v>89</v>
      </c>
      <c r="D50" s="185">
        <v>1</v>
      </c>
      <c r="E50" s="185">
        <v>2</v>
      </c>
      <c r="F50" s="185">
        <v>3</v>
      </c>
      <c r="G50" s="187">
        <v>4</v>
      </c>
      <c r="H50" s="185">
        <v>5</v>
      </c>
      <c r="I50" s="185">
        <v>6</v>
      </c>
      <c r="J50" s="184">
        <v>7</v>
      </c>
      <c r="K50" s="184">
        <v>8</v>
      </c>
      <c r="L50" s="184">
        <v>9</v>
      </c>
      <c r="M50" s="184">
        <v>10</v>
      </c>
      <c r="N50" s="159" t="s">
        <v>53</v>
      </c>
      <c r="O50" s="371"/>
      <c r="P50" s="372"/>
      <c r="Q50" s="372"/>
      <c r="R50" s="372"/>
      <c r="S50" s="373"/>
      <c r="T50" s="118"/>
      <c r="U50" s="118"/>
      <c r="V50" s="118"/>
    </row>
    <row r="51" spans="1:22" ht="11.25" customHeight="1" x14ac:dyDescent="0.2">
      <c r="A51" s="361"/>
      <c r="B51" s="362"/>
      <c r="C51" s="150" t="s">
        <v>8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8">
        <f>SUM(D51:M51)</f>
        <v>0</v>
      </c>
      <c r="O51" s="374"/>
      <c r="P51" s="375"/>
      <c r="Q51" s="375"/>
      <c r="R51" s="375"/>
      <c r="S51" s="376"/>
      <c r="T51" s="118"/>
      <c r="U51" s="118"/>
      <c r="V51" s="118"/>
    </row>
    <row r="52" spans="1:22" ht="11.25" customHeight="1" x14ac:dyDescent="0.2">
      <c r="A52" s="359" t="s">
        <v>80</v>
      </c>
      <c r="B52" s="360"/>
      <c r="C52" s="147" t="s">
        <v>89</v>
      </c>
      <c r="D52" s="185">
        <v>1</v>
      </c>
      <c r="E52" s="185">
        <v>2</v>
      </c>
      <c r="F52" s="185">
        <v>3</v>
      </c>
      <c r="G52" s="187">
        <v>4</v>
      </c>
      <c r="H52" s="185">
        <v>5</v>
      </c>
      <c r="I52" s="185">
        <v>6</v>
      </c>
      <c r="J52" s="184">
        <v>7</v>
      </c>
      <c r="K52" s="184">
        <v>8</v>
      </c>
      <c r="L52" s="184">
        <v>9</v>
      </c>
      <c r="M52" s="184">
        <v>10</v>
      </c>
      <c r="N52" s="159" t="s">
        <v>53</v>
      </c>
      <c r="O52" s="371"/>
      <c r="P52" s="372"/>
      <c r="Q52" s="372"/>
      <c r="R52" s="372"/>
      <c r="S52" s="373"/>
      <c r="T52" s="118"/>
      <c r="U52" s="118"/>
      <c r="V52" s="118"/>
    </row>
    <row r="53" spans="1:22" ht="11.25" customHeight="1" x14ac:dyDescent="0.2">
      <c r="A53" s="361"/>
      <c r="B53" s="362"/>
      <c r="C53" s="150" t="s">
        <v>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8">
        <f>SUM(D53:M53)</f>
        <v>0</v>
      </c>
      <c r="O53" s="374"/>
      <c r="P53" s="375"/>
      <c r="Q53" s="375"/>
      <c r="R53" s="375"/>
      <c r="S53" s="376"/>
      <c r="T53" s="118"/>
      <c r="U53" s="118"/>
      <c r="V53" s="118"/>
    </row>
    <row r="54" spans="1:22" ht="11.25" customHeight="1" x14ac:dyDescent="0.2">
      <c r="O54" s="31"/>
      <c r="P54" s="118"/>
      <c r="Q54" s="118"/>
      <c r="R54" s="118"/>
      <c r="S54" s="118"/>
      <c r="T54" s="118"/>
      <c r="U54" s="118"/>
      <c r="V54" s="118"/>
    </row>
    <row r="55" spans="1:22" ht="11.25" customHeight="1" x14ac:dyDescent="0.2">
      <c r="O55" s="31"/>
      <c r="P55" s="118"/>
      <c r="Q55" s="118"/>
      <c r="R55" s="118"/>
      <c r="S55" s="118"/>
      <c r="T55" s="118"/>
      <c r="U55" s="118"/>
      <c r="V55" s="118"/>
    </row>
    <row r="56" spans="1:22" ht="18" customHeight="1" x14ac:dyDescent="0.2">
      <c r="A56" s="37" t="s">
        <v>87</v>
      </c>
      <c r="B56" s="38"/>
      <c r="C56" s="39">
        <v>14</v>
      </c>
      <c r="D56" s="402" t="s">
        <v>138</v>
      </c>
      <c r="E56" s="403"/>
      <c r="F56" s="394"/>
      <c r="G56" s="395"/>
      <c r="H56" s="395"/>
      <c r="I56" s="395"/>
      <c r="J56" s="395"/>
      <c r="K56" s="395"/>
      <c r="L56" s="395"/>
      <c r="M56" s="396"/>
      <c r="N56" s="40"/>
      <c r="O56" s="41" t="s">
        <v>88</v>
      </c>
      <c r="P56" s="42"/>
      <c r="Q56" s="42"/>
      <c r="R56" s="43"/>
      <c r="S56" s="146"/>
      <c r="T56" s="118"/>
      <c r="U56" s="118"/>
      <c r="V56" s="118"/>
    </row>
    <row r="57" spans="1:22" ht="11.25" customHeight="1" x14ac:dyDescent="0.2">
      <c r="A57" s="359" t="s">
        <v>76</v>
      </c>
      <c r="B57" s="360"/>
      <c r="C57" s="147" t="s">
        <v>89</v>
      </c>
      <c r="D57" s="185">
        <v>1</v>
      </c>
      <c r="E57" s="185">
        <v>2</v>
      </c>
      <c r="F57" s="185">
        <v>3</v>
      </c>
      <c r="G57" s="186">
        <v>4</v>
      </c>
      <c r="H57" s="185">
        <v>5</v>
      </c>
      <c r="I57" s="185">
        <v>6</v>
      </c>
      <c r="J57" s="185">
        <v>7</v>
      </c>
      <c r="K57" s="184">
        <v>8</v>
      </c>
      <c r="L57" s="184">
        <v>9</v>
      </c>
      <c r="M57" s="185">
        <v>10</v>
      </c>
      <c r="N57" s="157" t="s">
        <v>53</v>
      </c>
      <c r="O57" s="385"/>
      <c r="P57" s="386"/>
      <c r="Q57" s="386"/>
      <c r="R57" s="386"/>
      <c r="S57" s="387"/>
      <c r="T57" s="118"/>
      <c r="U57" s="118"/>
      <c r="V57" s="118"/>
    </row>
    <row r="58" spans="1:22" ht="11.25" customHeight="1" x14ac:dyDescent="0.2">
      <c r="A58" s="361"/>
      <c r="B58" s="362"/>
      <c r="C58" s="150" t="s">
        <v>8</v>
      </c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8">
        <f>SUM(D58:M58)</f>
        <v>0</v>
      </c>
      <c r="O58" s="421"/>
      <c r="P58" s="422"/>
      <c r="Q58" s="422"/>
      <c r="R58" s="422"/>
      <c r="S58" s="423"/>
      <c r="T58" s="118"/>
      <c r="U58" s="118"/>
      <c r="V58" s="118"/>
    </row>
    <row r="59" spans="1:22" ht="11.25" customHeight="1" x14ac:dyDescent="0.2">
      <c r="A59" s="359" t="s">
        <v>77</v>
      </c>
      <c r="B59" s="360"/>
      <c r="C59" s="147" t="s">
        <v>89</v>
      </c>
      <c r="D59" s="185">
        <v>1</v>
      </c>
      <c r="E59" s="185">
        <v>2</v>
      </c>
      <c r="F59" s="185">
        <v>3</v>
      </c>
      <c r="G59" s="187">
        <v>4</v>
      </c>
      <c r="H59" s="185">
        <v>5</v>
      </c>
      <c r="I59" s="185">
        <v>6</v>
      </c>
      <c r="J59" s="184">
        <v>7</v>
      </c>
      <c r="K59" s="184">
        <v>8</v>
      </c>
      <c r="L59" s="184">
        <v>9</v>
      </c>
      <c r="M59" s="184">
        <v>10</v>
      </c>
      <c r="N59" s="159" t="s">
        <v>53</v>
      </c>
      <c r="O59" s="371"/>
      <c r="P59" s="372"/>
      <c r="Q59" s="372"/>
      <c r="R59" s="372"/>
      <c r="S59" s="373"/>
      <c r="T59" s="118"/>
      <c r="U59" s="118"/>
      <c r="V59" s="118"/>
    </row>
    <row r="60" spans="1:22" ht="11.25" customHeight="1" x14ac:dyDescent="0.2">
      <c r="A60" s="361"/>
      <c r="B60" s="362"/>
      <c r="C60" s="150" t="s">
        <v>8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8">
        <f>SUM(D60:M60)</f>
        <v>0</v>
      </c>
      <c r="O60" s="374"/>
      <c r="P60" s="375"/>
      <c r="Q60" s="375"/>
      <c r="R60" s="375"/>
      <c r="S60" s="376"/>
      <c r="T60" s="118"/>
      <c r="U60" s="118"/>
      <c r="V60" s="118"/>
    </row>
    <row r="61" spans="1:22" ht="11.25" customHeight="1" x14ac:dyDescent="0.2">
      <c r="A61" s="359" t="s">
        <v>90</v>
      </c>
      <c r="B61" s="360"/>
      <c r="C61" s="147" t="s">
        <v>89</v>
      </c>
      <c r="D61" s="185">
        <v>1</v>
      </c>
      <c r="E61" s="185">
        <v>2</v>
      </c>
      <c r="F61" s="185">
        <v>3</v>
      </c>
      <c r="G61" s="187">
        <v>4</v>
      </c>
      <c r="H61" s="185">
        <v>5</v>
      </c>
      <c r="I61" s="185">
        <v>6</v>
      </c>
      <c r="J61" s="184">
        <v>7</v>
      </c>
      <c r="K61" s="184">
        <v>8</v>
      </c>
      <c r="L61" s="184">
        <v>9</v>
      </c>
      <c r="M61" s="184">
        <v>10</v>
      </c>
      <c r="N61" s="159" t="s">
        <v>53</v>
      </c>
      <c r="O61" s="385"/>
      <c r="P61" s="391"/>
      <c r="Q61" s="391"/>
      <c r="R61" s="391"/>
      <c r="S61" s="392"/>
      <c r="T61" s="118"/>
      <c r="U61" s="118"/>
      <c r="V61" s="118"/>
    </row>
    <row r="62" spans="1:22" ht="11.25" customHeight="1" x14ac:dyDescent="0.2">
      <c r="A62" s="361"/>
      <c r="B62" s="362"/>
      <c r="C62" s="150" t="s">
        <v>8</v>
      </c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8">
        <f>SUM(D62:M62)</f>
        <v>0</v>
      </c>
      <c r="O62" s="388"/>
      <c r="P62" s="389"/>
      <c r="Q62" s="389"/>
      <c r="R62" s="389"/>
      <c r="S62" s="390"/>
      <c r="T62" s="118"/>
      <c r="U62" s="118"/>
      <c r="V62" s="118"/>
    </row>
    <row r="63" spans="1:22" ht="11.25" customHeight="1" x14ac:dyDescent="0.2">
      <c r="A63" s="359" t="s">
        <v>79</v>
      </c>
      <c r="B63" s="360"/>
      <c r="C63" s="147" t="s">
        <v>89</v>
      </c>
      <c r="D63" s="185">
        <v>1</v>
      </c>
      <c r="E63" s="185">
        <v>2</v>
      </c>
      <c r="F63" s="185">
        <v>3</v>
      </c>
      <c r="G63" s="187">
        <v>4</v>
      </c>
      <c r="H63" s="185">
        <v>5</v>
      </c>
      <c r="I63" s="185">
        <v>6</v>
      </c>
      <c r="J63" s="184">
        <v>7</v>
      </c>
      <c r="K63" s="184">
        <v>8</v>
      </c>
      <c r="L63" s="184">
        <v>9</v>
      </c>
      <c r="M63" s="184">
        <v>10</v>
      </c>
      <c r="N63" s="159" t="s">
        <v>53</v>
      </c>
      <c r="O63" s="371"/>
      <c r="P63" s="372"/>
      <c r="Q63" s="372"/>
      <c r="R63" s="372"/>
      <c r="S63" s="373"/>
      <c r="T63" s="118"/>
      <c r="U63" s="118"/>
      <c r="V63" s="118"/>
    </row>
    <row r="64" spans="1:22" ht="11.25" customHeight="1" x14ac:dyDescent="0.2">
      <c r="A64" s="361"/>
      <c r="B64" s="362"/>
      <c r="C64" s="150" t="s">
        <v>8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8">
        <f>SUM(D64:M64)</f>
        <v>0</v>
      </c>
      <c r="O64" s="374"/>
      <c r="P64" s="375"/>
      <c r="Q64" s="375"/>
      <c r="R64" s="375"/>
      <c r="S64" s="376"/>
      <c r="T64" s="118"/>
      <c r="U64" s="118"/>
      <c r="V64" s="118"/>
    </row>
    <row r="65" spans="1:22" ht="11.25" customHeight="1" x14ac:dyDescent="0.2">
      <c r="A65" s="359" t="s">
        <v>80</v>
      </c>
      <c r="B65" s="360"/>
      <c r="C65" s="147" t="s">
        <v>89</v>
      </c>
      <c r="D65" s="185">
        <v>1</v>
      </c>
      <c r="E65" s="185">
        <v>2</v>
      </c>
      <c r="F65" s="185">
        <v>3</v>
      </c>
      <c r="G65" s="187">
        <v>4</v>
      </c>
      <c r="H65" s="185">
        <v>5</v>
      </c>
      <c r="I65" s="185">
        <v>6</v>
      </c>
      <c r="J65" s="184">
        <v>7</v>
      </c>
      <c r="K65" s="184">
        <v>8</v>
      </c>
      <c r="L65" s="184">
        <v>9</v>
      </c>
      <c r="M65" s="184">
        <v>10</v>
      </c>
      <c r="N65" s="159" t="s">
        <v>53</v>
      </c>
      <c r="O65" s="430"/>
      <c r="P65" s="372"/>
      <c r="Q65" s="372"/>
      <c r="R65" s="372"/>
      <c r="S65" s="373"/>
      <c r="T65" s="118"/>
      <c r="U65" s="118"/>
      <c r="V65" s="118"/>
    </row>
    <row r="66" spans="1:22" ht="11.25" customHeight="1" x14ac:dyDescent="0.2">
      <c r="A66" s="361"/>
      <c r="B66" s="362"/>
      <c r="C66" s="150" t="s">
        <v>8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8">
        <f>SUM(D66:M66)</f>
        <v>0</v>
      </c>
      <c r="O66" s="374"/>
      <c r="P66" s="375"/>
      <c r="Q66" s="375"/>
      <c r="R66" s="375"/>
      <c r="S66" s="376"/>
      <c r="T66" s="118"/>
      <c r="U66" s="118"/>
      <c r="V66" s="118"/>
    </row>
    <row r="67" spans="1:22" ht="11.25" customHeight="1" x14ac:dyDescent="0.2">
      <c r="O67" s="31"/>
      <c r="P67" s="118"/>
      <c r="Q67" s="118"/>
      <c r="R67" s="118"/>
      <c r="S67" s="118"/>
      <c r="T67" s="118"/>
      <c r="U67" s="118"/>
      <c r="V67" s="118"/>
    </row>
    <row r="68" spans="1:22" x14ac:dyDescent="0.2">
      <c r="A68" s="87" t="s">
        <v>85</v>
      </c>
      <c r="O68" s="31"/>
      <c r="P68" s="118"/>
      <c r="Q68" s="118"/>
      <c r="R68" s="118"/>
      <c r="S68" s="118"/>
      <c r="T68" s="118"/>
      <c r="U68" s="118"/>
      <c r="V68" s="118"/>
    </row>
    <row r="69" spans="1:22" x14ac:dyDescent="0.2">
      <c r="A69" s="6" t="s">
        <v>121</v>
      </c>
      <c r="O69" s="31"/>
      <c r="P69" s="118"/>
      <c r="Q69" s="118"/>
      <c r="R69" s="118"/>
      <c r="S69" s="118"/>
      <c r="T69" s="118"/>
      <c r="U69" s="118"/>
      <c r="V69" s="118"/>
    </row>
    <row r="70" spans="1:22" x14ac:dyDescent="0.2">
      <c r="A70" s="6" t="s">
        <v>91</v>
      </c>
      <c r="O70" s="31"/>
      <c r="P70" s="118"/>
      <c r="Q70" s="118"/>
      <c r="R70" s="118"/>
      <c r="S70" s="118"/>
      <c r="T70" s="118"/>
      <c r="U70" s="118"/>
      <c r="V70" s="118"/>
    </row>
    <row r="71" spans="1:22" x14ac:dyDescent="0.2">
      <c r="A71" s="161" t="s">
        <v>113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O71" s="31"/>
      <c r="P71" s="118"/>
      <c r="Q71" s="118"/>
      <c r="R71" s="118"/>
      <c r="S71" s="118"/>
      <c r="T71" s="118"/>
      <c r="U71" s="118"/>
      <c r="V71" s="118"/>
    </row>
    <row r="72" spans="1:22" x14ac:dyDescent="0.2">
      <c r="A72" s="6" t="s">
        <v>112</v>
      </c>
      <c r="O72" s="31"/>
      <c r="P72" s="118"/>
      <c r="Q72" s="118"/>
      <c r="R72" s="118"/>
      <c r="S72" s="118"/>
      <c r="T72" s="118"/>
      <c r="U72" s="118"/>
      <c r="V72" s="118"/>
    </row>
    <row r="73" spans="1:22" x14ac:dyDescent="0.2">
      <c r="A73" s="153"/>
      <c r="B73" s="87"/>
      <c r="F73" s="154"/>
    </row>
    <row r="74" spans="1:22" ht="12.75" x14ac:dyDescent="0.2">
      <c r="A74" s="413" t="s">
        <v>88</v>
      </c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5"/>
      <c r="T74" s="125"/>
      <c r="U74" s="125"/>
      <c r="V74" s="125"/>
    </row>
    <row r="75" spans="1:22" ht="12" customHeight="1" x14ac:dyDescent="0.2">
      <c r="A75" s="406"/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7"/>
      <c r="T75" s="125"/>
      <c r="U75" s="125"/>
      <c r="V75" s="125"/>
    </row>
    <row r="76" spans="1:22" ht="12" customHeight="1" x14ac:dyDescent="0.2">
      <c r="A76" s="406"/>
      <c r="B76" s="408"/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9"/>
      <c r="T76" s="125"/>
      <c r="U76" s="125"/>
      <c r="V76" s="125"/>
    </row>
    <row r="77" spans="1:22" ht="12" customHeight="1" x14ac:dyDescent="0.2">
      <c r="A77" s="406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9"/>
      <c r="T77" s="125"/>
      <c r="U77" s="125"/>
      <c r="V77" s="125"/>
    </row>
    <row r="78" spans="1:22" ht="12" customHeight="1" x14ac:dyDescent="0.2">
      <c r="A78" s="410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2"/>
      <c r="T78" s="125"/>
      <c r="U78" s="125"/>
      <c r="V78" s="125"/>
    </row>
    <row r="79" spans="1:22" ht="12.75" x14ac:dyDescent="0.2">
      <c r="D79" s="73"/>
      <c r="E79" s="246"/>
      <c r="F79" s="246"/>
      <c r="G79" s="246"/>
      <c r="H79" s="246"/>
      <c r="I79" s="246"/>
    </row>
    <row r="80" spans="1:22" x14ac:dyDescent="0.2">
      <c r="A80" s="204" t="str">
        <f>'Årlige køreplantimer'!A93</f>
        <v>Skema senest opdateret</v>
      </c>
      <c r="E80" s="204" t="str">
        <f>'Årlige køreplantimer'!C93</f>
        <v>5. juli 2013</v>
      </c>
    </row>
  </sheetData>
  <mergeCells count="83">
    <mergeCell ref="A76:S76"/>
    <mergeCell ref="A77:S77"/>
    <mergeCell ref="A78:S78"/>
    <mergeCell ref="A63:B64"/>
    <mergeCell ref="O63:S64"/>
    <mergeCell ref="A65:B66"/>
    <mergeCell ref="O65:S66"/>
    <mergeCell ref="A74:S74"/>
    <mergeCell ref="A75:S75"/>
    <mergeCell ref="A57:B58"/>
    <mergeCell ref="O57:S58"/>
    <mergeCell ref="A59:B60"/>
    <mergeCell ref="O59:S60"/>
    <mergeCell ref="A61:B62"/>
    <mergeCell ref="O61:S62"/>
    <mergeCell ref="A50:B51"/>
    <mergeCell ref="O50:S51"/>
    <mergeCell ref="A52:B53"/>
    <mergeCell ref="O52:S53"/>
    <mergeCell ref="D56:E56"/>
    <mergeCell ref="F56:M56"/>
    <mergeCell ref="A44:B45"/>
    <mergeCell ref="O44:S45"/>
    <mergeCell ref="A46:B47"/>
    <mergeCell ref="O46:S47"/>
    <mergeCell ref="A48:B49"/>
    <mergeCell ref="O48:S49"/>
    <mergeCell ref="A37:B38"/>
    <mergeCell ref="O37:S38"/>
    <mergeCell ref="A39:B40"/>
    <mergeCell ref="O39:S40"/>
    <mergeCell ref="D43:E43"/>
    <mergeCell ref="F43:M43"/>
    <mergeCell ref="A31:B32"/>
    <mergeCell ref="O31:S32"/>
    <mergeCell ref="A33:B34"/>
    <mergeCell ref="O33:S34"/>
    <mergeCell ref="A35:B36"/>
    <mergeCell ref="O35:S36"/>
    <mergeCell ref="A24:B25"/>
    <mergeCell ref="O24:S25"/>
    <mergeCell ref="A26:B27"/>
    <mergeCell ref="O26:S27"/>
    <mergeCell ref="D30:E30"/>
    <mergeCell ref="F30:M30"/>
    <mergeCell ref="A18:B19"/>
    <mergeCell ref="O18:S19"/>
    <mergeCell ref="A20:B21"/>
    <mergeCell ref="O20:S21"/>
    <mergeCell ref="A22:B23"/>
    <mergeCell ref="O22:S23"/>
    <mergeCell ref="R13:S13"/>
    <mergeCell ref="L14:N14"/>
    <mergeCell ref="O14:Q14"/>
    <mergeCell ref="R14:S14"/>
    <mergeCell ref="D17:E17"/>
    <mergeCell ref="F17:M17"/>
    <mergeCell ref="O13:Q13"/>
    <mergeCell ref="A10:C10"/>
    <mergeCell ref="D10:H10"/>
    <mergeCell ref="A11:C11"/>
    <mergeCell ref="D11:H11"/>
    <mergeCell ref="L13:N13"/>
    <mergeCell ref="A8:C8"/>
    <mergeCell ref="D8:H8"/>
    <mergeCell ref="K8:N8"/>
    <mergeCell ref="O8:S8"/>
    <mergeCell ref="A9:C9"/>
    <mergeCell ref="D9:H9"/>
    <mergeCell ref="A6:C6"/>
    <mergeCell ref="D6:H6"/>
    <mergeCell ref="K6:N6"/>
    <mergeCell ref="O6:S6"/>
    <mergeCell ref="A7:C7"/>
    <mergeCell ref="D7:H7"/>
    <mergeCell ref="K7:N7"/>
    <mergeCell ref="O7:S7"/>
    <mergeCell ref="E1:O1"/>
    <mergeCell ref="H3:L3"/>
    <mergeCell ref="A5:C5"/>
    <mergeCell ref="D5:H5"/>
    <mergeCell ref="K5:N5"/>
    <mergeCell ref="O5:S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  <pageSetUpPr fitToPage="1"/>
  </sheetPr>
  <dimension ref="A1:V67"/>
  <sheetViews>
    <sheetView workbookViewId="0">
      <selection activeCell="O35" sqref="O35:S36"/>
    </sheetView>
  </sheetViews>
  <sheetFormatPr defaultRowHeight="11.25" x14ac:dyDescent="0.2"/>
  <cols>
    <col min="1" max="1" width="4.7109375" style="7" customWidth="1"/>
    <col min="2" max="2" width="3" style="7" customWidth="1"/>
    <col min="3" max="3" width="7.7109375" style="7" customWidth="1"/>
    <col min="4" max="18" width="5.28515625" style="7" customWidth="1"/>
    <col min="19" max="19" width="9.85546875" style="7" customWidth="1"/>
    <col min="20" max="22" width="5.28515625" style="7" customWidth="1"/>
    <col min="23" max="16384" width="9.140625" style="7"/>
  </cols>
  <sheetData>
    <row r="1" spans="1:22" s="61" customFormat="1" ht="24.75" customHeight="1" x14ac:dyDescent="0.2">
      <c r="A1" s="25" t="s">
        <v>109</v>
      </c>
      <c r="B1" s="25"/>
      <c r="E1" s="358" t="s">
        <v>110</v>
      </c>
      <c r="F1" s="358"/>
      <c r="G1" s="358"/>
      <c r="H1" s="358"/>
      <c r="I1" s="358"/>
      <c r="J1" s="358"/>
      <c r="K1" s="358"/>
      <c r="L1" s="358"/>
      <c r="M1" s="358"/>
      <c r="N1" s="358"/>
      <c r="O1" s="358"/>
      <c r="S1" s="59" t="s">
        <v>122</v>
      </c>
      <c r="V1" s="25"/>
    </row>
    <row r="2" spans="1:22" s="61" customFormat="1" ht="11.25" customHeight="1" x14ac:dyDescent="0.2">
      <c r="A2" s="25"/>
      <c r="B2" s="25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S2" s="59"/>
      <c r="V2" s="25"/>
    </row>
    <row r="3" spans="1:22" ht="18" customHeight="1" x14ac:dyDescent="0.2">
      <c r="A3" s="65" t="s">
        <v>118</v>
      </c>
      <c r="B3" s="140"/>
      <c r="C3" s="140"/>
      <c r="D3" s="140"/>
      <c r="E3" s="140"/>
      <c r="F3" s="140"/>
      <c r="G3" s="128"/>
      <c r="H3" s="393" t="s">
        <v>92</v>
      </c>
      <c r="I3" s="393"/>
      <c r="J3" s="393"/>
      <c r="K3" s="393"/>
      <c r="L3" s="393"/>
      <c r="M3" s="382"/>
      <c r="N3" s="382"/>
      <c r="S3" s="141"/>
      <c r="V3" s="142"/>
    </row>
    <row r="4" spans="1:22" ht="11.25" customHeight="1" thickBot="1" x14ac:dyDescent="0.25">
      <c r="A4" s="34"/>
      <c r="B4" s="34"/>
      <c r="C4" s="34"/>
      <c r="D4" s="180"/>
      <c r="E4" s="180"/>
      <c r="F4" s="180"/>
      <c r="G4" s="34"/>
      <c r="H4" s="34"/>
      <c r="K4" s="34"/>
      <c r="L4" s="34"/>
      <c r="M4" s="34"/>
      <c r="N4" s="34"/>
      <c r="O4" s="34"/>
      <c r="P4" s="34"/>
      <c r="Q4" s="34"/>
      <c r="R4" s="34"/>
      <c r="S4" s="34"/>
    </row>
    <row r="5" spans="1:22" ht="15.95" customHeight="1" x14ac:dyDescent="0.2">
      <c r="A5" s="342" t="s">
        <v>25</v>
      </c>
      <c r="B5" s="343"/>
      <c r="C5" s="343"/>
      <c r="D5" s="367">
        <f>'Årlige køreplantimer'!B5</f>
        <v>0</v>
      </c>
      <c r="E5" s="347"/>
      <c r="F5" s="347"/>
      <c r="G5" s="347"/>
      <c r="H5" s="348"/>
      <c r="I5" s="106"/>
      <c r="J5" s="106"/>
      <c r="K5" s="342" t="s">
        <v>66</v>
      </c>
      <c r="L5" s="343"/>
      <c r="M5" s="343"/>
      <c r="N5" s="343"/>
      <c r="O5" s="346">
        <f>'Årlige køreplantimer'!L5</f>
        <v>0</v>
      </c>
      <c r="P5" s="347"/>
      <c r="Q5" s="347"/>
      <c r="R5" s="347"/>
      <c r="S5" s="348"/>
    </row>
    <row r="6" spans="1:22" ht="15.95" customHeight="1" x14ac:dyDescent="0.2">
      <c r="A6" s="344" t="s">
        <v>117</v>
      </c>
      <c r="B6" s="345"/>
      <c r="C6" s="345"/>
      <c r="D6" s="363">
        <f>'Årlige køreplantimer'!B6</f>
        <v>0</v>
      </c>
      <c r="E6" s="350"/>
      <c r="F6" s="350"/>
      <c r="G6" s="350"/>
      <c r="H6" s="351"/>
      <c r="I6" s="2"/>
      <c r="J6" s="118"/>
      <c r="K6" s="344" t="s">
        <v>67</v>
      </c>
      <c r="L6" s="345"/>
      <c r="M6" s="345"/>
      <c r="N6" s="345"/>
      <c r="O6" s="349">
        <f>'Årlige køreplantimer'!L6</f>
        <v>0</v>
      </c>
      <c r="P6" s="350"/>
      <c r="Q6" s="350"/>
      <c r="R6" s="350"/>
      <c r="S6" s="351"/>
    </row>
    <row r="7" spans="1:22" ht="15.95" customHeight="1" x14ac:dyDescent="0.2">
      <c r="A7" s="344" t="s">
        <v>71</v>
      </c>
      <c r="B7" s="345"/>
      <c r="C7" s="345"/>
      <c r="D7" s="363">
        <f>'Årlige køreplantimer'!B7</f>
        <v>0</v>
      </c>
      <c r="E7" s="350"/>
      <c r="F7" s="350"/>
      <c r="G7" s="350"/>
      <c r="H7" s="351"/>
      <c r="I7" s="178"/>
      <c r="J7" s="178"/>
      <c r="K7" s="344" t="s">
        <v>69</v>
      </c>
      <c r="L7" s="345"/>
      <c r="M7" s="345"/>
      <c r="N7" s="345"/>
      <c r="O7" s="349">
        <f>'Årlige køreplantimer'!L7</f>
        <v>0</v>
      </c>
      <c r="P7" s="350"/>
      <c r="Q7" s="350"/>
      <c r="R7" s="350"/>
      <c r="S7" s="351"/>
    </row>
    <row r="8" spans="1:22" ht="15.95" customHeight="1" thickBot="1" x14ac:dyDescent="0.25">
      <c r="A8" s="344" t="s">
        <v>70</v>
      </c>
      <c r="B8" s="345"/>
      <c r="C8" s="345"/>
      <c r="D8" s="363">
        <f>'Årlige køreplantimer'!B8</f>
        <v>0</v>
      </c>
      <c r="E8" s="350"/>
      <c r="F8" s="350"/>
      <c r="G8" s="350"/>
      <c r="H8" s="351"/>
      <c r="I8" s="149"/>
      <c r="J8" s="149"/>
      <c r="K8" s="368" t="s">
        <v>71</v>
      </c>
      <c r="L8" s="357"/>
      <c r="M8" s="357"/>
      <c r="N8" s="357"/>
      <c r="O8" s="352">
        <f>'Årlige køreplantimer'!L8</f>
        <v>0</v>
      </c>
      <c r="P8" s="353"/>
      <c r="Q8" s="353"/>
      <c r="R8" s="353"/>
      <c r="S8" s="354"/>
    </row>
    <row r="9" spans="1:22" ht="15.95" customHeight="1" x14ac:dyDescent="0.2">
      <c r="A9" s="344" t="s">
        <v>29</v>
      </c>
      <c r="B9" s="345"/>
      <c r="C9" s="345"/>
      <c r="D9" s="363">
        <f>'Årlige køreplantimer'!B9</f>
        <v>0</v>
      </c>
      <c r="E9" s="350"/>
      <c r="F9" s="350"/>
      <c r="G9" s="350"/>
      <c r="H9" s="351"/>
      <c r="I9" s="149"/>
      <c r="J9" s="176"/>
      <c r="K9" s="149"/>
      <c r="L9" s="176"/>
      <c r="M9" s="118"/>
      <c r="N9" s="2"/>
      <c r="O9" s="2"/>
      <c r="P9" s="2"/>
      <c r="Q9" s="173"/>
      <c r="R9" s="177"/>
      <c r="S9" s="177"/>
    </row>
    <row r="10" spans="1:22" ht="15.95" customHeight="1" x14ac:dyDescent="0.2">
      <c r="A10" s="344" t="s">
        <v>68</v>
      </c>
      <c r="B10" s="345"/>
      <c r="C10" s="345"/>
      <c r="D10" s="363">
        <f>'Årlige køreplantimer'!B10</f>
        <v>0</v>
      </c>
      <c r="E10" s="350"/>
      <c r="F10" s="350"/>
      <c r="G10" s="350"/>
      <c r="H10" s="351"/>
      <c r="I10" s="149"/>
      <c r="J10" s="176"/>
      <c r="K10" s="149"/>
      <c r="L10" s="176"/>
      <c r="M10" s="118"/>
      <c r="N10" s="2"/>
      <c r="O10" s="2"/>
      <c r="P10" s="2"/>
      <c r="Q10" s="173"/>
      <c r="R10" s="177"/>
      <c r="S10" s="177"/>
    </row>
    <row r="11" spans="1:22" ht="15.95" customHeight="1" thickBot="1" x14ac:dyDescent="0.25">
      <c r="A11" s="368" t="s">
        <v>87</v>
      </c>
      <c r="B11" s="357"/>
      <c r="C11" s="357"/>
      <c r="D11" s="364">
        <f>'Årlige køreplantimer'!B11</f>
        <v>0</v>
      </c>
      <c r="E11" s="365"/>
      <c r="F11" s="365"/>
      <c r="G11" s="365"/>
      <c r="H11" s="366"/>
      <c r="I11" s="149"/>
      <c r="J11" s="176"/>
      <c r="K11" s="149"/>
      <c r="L11" s="176"/>
      <c r="M11" s="118"/>
      <c r="N11" s="2"/>
      <c r="O11" s="2"/>
      <c r="P11" s="2"/>
      <c r="Q11" s="173"/>
      <c r="R11" s="177"/>
      <c r="S11" s="177"/>
    </row>
    <row r="12" spans="1:22" ht="11.25" customHeight="1" x14ac:dyDescent="0.2">
      <c r="A12" s="2"/>
      <c r="B12" s="125"/>
      <c r="C12" s="125"/>
      <c r="D12" s="174"/>
      <c r="E12" s="175"/>
      <c r="F12" s="175"/>
      <c r="G12" s="175"/>
      <c r="H12" s="149"/>
      <c r="I12" s="149"/>
      <c r="J12" s="176"/>
      <c r="K12" s="149"/>
      <c r="L12" s="176"/>
      <c r="M12" s="118"/>
      <c r="N12" s="181"/>
      <c r="O12" s="181"/>
      <c r="P12" s="181"/>
      <c r="Q12" s="182"/>
      <c r="R12" s="183"/>
      <c r="S12" s="183"/>
    </row>
    <row r="13" spans="1:22" ht="11.25" customHeight="1" x14ac:dyDescent="0.2">
      <c r="A13" s="2"/>
      <c r="B13" s="125"/>
      <c r="C13" s="125"/>
      <c r="D13" s="174"/>
      <c r="E13" s="175"/>
      <c r="F13" s="175"/>
      <c r="G13" s="175"/>
      <c r="H13" s="149"/>
      <c r="K13" s="62" t="s">
        <v>72</v>
      </c>
      <c r="L13" s="431"/>
      <c r="M13" s="370"/>
      <c r="N13" s="370"/>
      <c r="O13" s="294"/>
      <c r="P13" s="379"/>
      <c r="Q13" s="379"/>
      <c r="R13" s="377"/>
      <c r="S13" s="378"/>
    </row>
    <row r="14" spans="1:22" ht="8.25" customHeight="1" x14ac:dyDescent="0.2">
      <c r="A14" s="143"/>
      <c r="B14" s="144"/>
      <c r="C14" s="118"/>
      <c r="D14" s="118"/>
      <c r="L14" s="292" t="s">
        <v>73</v>
      </c>
      <c r="M14" s="296"/>
      <c r="N14" s="296"/>
      <c r="O14" s="381" t="s">
        <v>74</v>
      </c>
      <c r="P14" s="382"/>
      <c r="Q14" s="382"/>
      <c r="R14" s="380" t="s">
        <v>75</v>
      </c>
      <c r="S14" s="380"/>
    </row>
    <row r="15" spans="1:22" ht="13.5" customHeight="1" x14ac:dyDescent="0.2">
      <c r="A15" s="143"/>
      <c r="B15" s="144"/>
      <c r="C15" s="118"/>
      <c r="D15" s="118"/>
      <c r="L15" s="31"/>
      <c r="M15" s="31"/>
      <c r="N15" s="31"/>
    </row>
    <row r="16" spans="1:22" ht="14.25" x14ac:dyDescent="0.2">
      <c r="A16" s="145" t="s">
        <v>86</v>
      </c>
      <c r="B16" s="87"/>
      <c r="O16" s="31"/>
      <c r="P16" s="31"/>
      <c r="Q16" s="31"/>
    </row>
    <row r="17" spans="1:22" ht="18" customHeight="1" x14ac:dyDescent="0.2">
      <c r="A17" s="37" t="s">
        <v>87</v>
      </c>
      <c r="B17" s="38"/>
      <c r="C17" s="39" t="s">
        <v>132</v>
      </c>
      <c r="D17" s="402" t="s">
        <v>138</v>
      </c>
      <c r="E17" s="403"/>
      <c r="F17" s="394"/>
      <c r="G17" s="395"/>
      <c r="H17" s="395"/>
      <c r="I17" s="395"/>
      <c r="J17" s="395"/>
      <c r="K17" s="395"/>
      <c r="L17" s="395"/>
      <c r="M17" s="396"/>
      <c r="N17" s="40"/>
      <c r="O17" s="41" t="s">
        <v>88</v>
      </c>
      <c r="P17" s="42"/>
      <c r="Q17" s="42"/>
      <c r="R17" s="43"/>
      <c r="S17" s="146"/>
      <c r="T17" s="118"/>
      <c r="V17" s="118"/>
    </row>
    <row r="18" spans="1:22" ht="11.25" customHeight="1" x14ac:dyDescent="0.2">
      <c r="A18" s="359" t="s">
        <v>76</v>
      </c>
      <c r="B18" s="360"/>
      <c r="C18" s="147" t="s">
        <v>89</v>
      </c>
      <c r="D18" s="184">
        <v>1</v>
      </c>
      <c r="E18" s="184">
        <v>2</v>
      </c>
      <c r="F18" s="184">
        <v>3</v>
      </c>
      <c r="G18" s="184">
        <v>4</v>
      </c>
      <c r="H18" s="184">
        <v>5</v>
      </c>
      <c r="I18" s="184">
        <v>6</v>
      </c>
      <c r="J18" s="184">
        <v>7</v>
      </c>
      <c r="K18" s="184">
        <v>8</v>
      </c>
      <c r="L18" s="184">
        <v>9</v>
      </c>
      <c r="M18" s="184">
        <v>10</v>
      </c>
      <c r="N18" s="148" t="s">
        <v>53</v>
      </c>
      <c r="O18" s="371"/>
      <c r="P18" s="372"/>
      <c r="Q18" s="372"/>
      <c r="R18" s="372"/>
      <c r="S18" s="373"/>
      <c r="T18" s="149"/>
      <c r="U18" s="149"/>
      <c r="V18" s="149"/>
    </row>
    <row r="19" spans="1:22" ht="11.25" customHeight="1" x14ac:dyDescent="0.2">
      <c r="A19" s="361"/>
      <c r="B19" s="362"/>
      <c r="C19" s="150" t="s">
        <v>8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>
        <f>SUM(D19:M19)</f>
        <v>0</v>
      </c>
      <c r="O19" s="374"/>
      <c r="P19" s="375"/>
      <c r="Q19" s="375"/>
      <c r="R19" s="375"/>
      <c r="S19" s="376"/>
      <c r="T19" s="124"/>
      <c r="U19" s="124"/>
      <c r="V19" s="124"/>
    </row>
    <row r="20" spans="1:22" ht="11.25" customHeight="1" x14ac:dyDescent="0.2">
      <c r="A20" s="359" t="s">
        <v>77</v>
      </c>
      <c r="B20" s="360"/>
      <c r="C20" s="147" t="s">
        <v>89</v>
      </c>
      <c r="D20" s="184">
        <v>1</v>
      </c>
      <c r="E20" s="184">
        <v>2</v>
      </c>
      <c r="F20" s="184">
        <v>3</v>
      </c>
      <c r="G20" s="184">
        <v>4</v>
      </c>
      <c r="H20" s="184">
        <v>5</v>
      </c>
      <c r="I20" s="184">
        <v>6</v>
      </c>
      <c r="J20" s="184">
        <v>7</v>
      </c>
      <c r="K20" s="184">
        <v>8</v>
      </c>
      <c r="L20" s="184">
        <v>9</v>
      </c>
      <c r="M20" s="184">
        <v>10</v>
      </c>
      <c r="N20" s="148" t="s">
        <v>53</v>
      </c>
      <c r="O20" s="371"/>
      <c r="P20" s="372"/>
      <c r="Q20" s="372"/>
      <c r="R20" s="372"/>
      <c r="S20" s="373"/>
      <c r="T20" s="149"/>
      <c r="U20" s="149"/>
      <c r="V20" s="149"/>
    </row>
    <row r="21" spans="1:22" ht="11.25" customHeight="1" x14ac:dyDescent="0.2">
      <c r="A21" s="361"/>
      <c r="B21" s="362"/>
      <c r="C21" s="150" t="s">
        <v>8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>
        <f>SUM(D21:M21)</f>
        <v>0</v>
      </c>
      <c r="O21" s="374"/>
      <c r="P21" s="375"/>
      <c r="Q21" s="375"/>
      <c r="R21" s="375"/>
      <c r="S21" s="376"/>
      <c r="T21" s="124"/>
      <c r="U21" s="124"/>
      <c r="V21" s="124"/>
    </row>
    <row r="22" spans="1:22" ht="11.25" customHeight="1" x14ac:dyDescent="0.2">
      <c r="A22" s="359" t="s">
        <v>90</v>
      </c>
      <c r="B22" s="360"/>
      <c r="C22" s="147" t="s">
        <v>89</v>
      </c>
      <c r="D22" s="184">
        <v>1</v>
      </c>
      <c r="E22" s="184">
        <v>2</v>
      </c>
      <c r="F22" s="184">
        <v>3</v>
      </c>
      <c r="G22" s="184">
        <v>4</v>
      </c>
      <c r="H22" s="184">
        <v>5</v>
      </c>
      <c r="I22" s="184">
        <v>6</v>
      </c>
      <c r="J22" s="184">
        <v>7</v>
      </c>
      <c r="K22" s="184">
        <v>8</v>
      </c>
      <c r="L22" s="184">
        <v>9</v>
      </c>
      <c r="M22" s="184">
        <v>10</v>
      </c>
      <c r="N22" s="148" t="s">
        <v>53</v>
      </c>
      <c r="O22" s="371"/>
      <c r="P22" s="372"/>
      <c r="Q22" s="372"/>
      <c r="R22" s="372"/>
      <c r="S22" s="373"/>
      <c r="T22" s="149"/>
      <c r="U22" s="149"/>
      <c r="V22" s="149"/>
    </row>
    <row r="23" spans="1:22" ht="11.25" customHeight="1" x14ac:dyDescent="0.2">
      <c r="A23" s="361"/>
      <c r="B23" s="362"/>
      <c r="C23" s="150" t="s">
        <v>8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>
        <f>SUM(D23:M23)</f>
        <v>0</v>
      </c>
      <c r="O23" s="374"/>
      <c r="P23" s="375"/>
      <c r="Q23" s="375"/>
      <c r="R23" s="375"/>
      <c r="S23" s="376"/>
      <c r="T23" s="124"/>
      <c r="U23" s="124"/>
      <c r="V23" s="124"/>
    </row>
    <row r="24" spans="1:22" ht="11.25" customHeight="1" x14ac:dyDescent="0.2">
      <c r="A24" s="359" t="s">
        <v>79</v>
      </c>
      <c r="B24" s="360"/>
      <c r="C24" s="147" t="s">
        <v>89</v>
      </c>
      <c r="D24" s="184">
        <v>1</v>
      </c>
      <c r="E24" s="184">
        <v>2</v>
      </c>
      <c r="F24" s="184">
        <v>3</v>
      </c>
      <c r="G24" s="184">
        <v>4</v>
      </c>
      <c r="H24" s="184">
        <v>5</v>
      </c>
      <c r="I24" s="184">
        <v>6</v>
      </c>
      <c r="J24" s="184">
        <v>7</v>
      </c>
      <c r="K24" s="184">
        <v>8</v>
      </c>
      <c r="L24" s="184">
        <v>9</v>
      </c>
      <c r="M24" s="184">
        <v>10</v>
      </c>
      <c r="N24" s="148" t="s">
        <v>53</v>
      </c>
      <c r="O24" s="430"/>
      <c r="P24" s="372"/>
      <c r="Q24" s="372"/>
      <c r="R24" s="372"/>
      <c r="S24" s="373"/>
      <c r="T24" s="149"/>
      <c r="U24" s="149"/>
      <c r="V24" s="149"/>
    </row>
    <row r="25" spans="1:22" ht="11.25" customHeight="1" x14ac:dyDescent="0.2">
      <c r="A25" s="361"/>
      <c r="B25" s="362"/>
      <c r="C25" s="150" t="s">
        <v>8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>
        <f>SUM(D25:M25)</f>
        <v>0</v>
      </c>
      <c r="O25" s="374"/>
      <c r="P25" s="375"/>
      <c r="Q25" s="375"/>
      <c r="R25" s="375"/>
      <c r="S25" s="376"/>
      <c r="T25" s="124"/>
      <c r="U25" s="124"/>
      <c r="V25" s="124"/>
    </row>
    <row r="26" spans="1:22" ht="11.25" customHeight="1" x14ac:dyDescent="0.2">
      <c r="A26" s="359" t="s">
        <v>80</v>
      </c>
      <c r="B26" s="360"/>
      <c r="C26" s="147" t="s">
        <v>89</v>
      </c>
      <c r="D26" s="184">
        <v>1</v>
      </c>
      <c r="E26" s="184">
        <v>2</v>
      </c>
      <c r="F26" s="184">
        <v>3</v>
      </c>
      <c r="G26" s="184">
        <v>4</v>
      </c>
      <c r="H26" s="184">
        <v>5</v>
      </c>
      <c r="I26" s="184">
        <v>6</v>
      </c>
      <c r="J26" s="184">
        <v>7</v>
      </c>
      <c r="K26" s="184">
        <v>8</v>
      </c>
      <c r="L26" s="184">
        <v>9</v>
      </c>
      <c r="M26" s="184">
        <v>10</v>
      </c>
      <c r="N26" s="148" t="s">
        <v>53</v>
      </c>
      <c r="O26" s="371"/>
      <c r="P26" s="372"/>
      <c r="Q26" s="372"/>
      <c r="R26" s="372"/>
      <c r="S26" s="373"/>
      <c r="T26" s="149"/>
      <c r="U26" s="149"/>
      <c r="V26" s="149"/>
    </row>
    <row r="27" spans="1:22" ht="11.25" customHeight="1" x14ac:dyDescent="0.2">
      <c r="A27" s="361"/>
      <c r="B27" s="362"/>
      <c r="C27" s="150" t="s">
        <v>8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>
        <f>SUM(D27:M27)</f>
        <v>0</v>
      </c>
      <c r="O27" s="374"/>
      <c r="P27" s="375"/>
      <c r="Q27" s="375"/>
      <c r="R27" s="375"/>
      <c r="S27" s="376"/>
      <c r="T27" s="124"/>
      <c r="U27" s="124"/>
      <c r="V27" s="124"/>
    </row>
    <row r="28" spans="1:22" x14ac:dyDescent="0.2">
      <c r="O28" s="31"/>
      <c r="P28" s="118"/>
      <c r="Q28" s="118"/>
      <c r="R28" s="118"/>
      <c r="S28" s="118"/>
      <c r="T28" s="118"/>
      <c r="U28" s="118"/>
      <c r="V28" s="118"/>
    </row>
    <row r="29" spans="1:22" x14ac:dyDescent="0.2">
      <c r="O29" s="31"/>
      <c r="P29" s="118"/>
      <c r="Q29" s="118"/>
      <c r="R29" s="118"/>
      <c r="S29" s="118"/>
      <c r="T29" s="118"/>
      <c r="U29" s="118"/>
      <c r="V29" s="118"/>
    </row>
    <row r="30" spans="1:22" ht="18" customHeight="1" x14ac:dyDescent="0.2">
      <c r="A30" s="37" t="s">
        <v>87</v>
      </c>
      <c r="B30" s="38"/>
      <c r="C30" s="39" t="s">
        <v>133</v>
      </c>
      <c r="D30" s="402" t="s">
        <v>138</v>
      </c>
      <c r="E30" s="403"/>
      <c r="F30" s="394"/>
      <c r="G30" s="395"/>
      <c r="H30" s="395"/>
      <c r="I30" s="395"/>
      <c r="J30" s="395"/>
      <c r="K30" s="395"/>
      <c r="L30" s="395"/>
      <c r="M30" s="396"/>
      <c r="N30" s="40"/>
      <c r="O30" s="41" t="s">
        <v>88</v>
      </c>
      <c r="P30" s="42"/>
      <c r="Q30" s="42"/>
      <c r="R30" s="43"/>
      <c r="S30" s="146"/>
      <c r="T30" s="118"/>
      <c r="U30" s="118"/>
      <c r="V30" s="118"/>
    </row>
    <row r="31" spans="1:22" x14ac:dyDescent="0.2">
      <c r="A31" s="359" t="s">
        <v>76</v>
      </c>
      <c r="B31" s="360"/>
      <c r="C31" s="147" t="s">
        <v>89</v>
      </c>
      <c r="D31" s="184">
        <v>1</v>
      </c>
      <c r="E31" s="184">
        <v>2</v>
      </c>
      <c r="F31" s="184">
        <v>3</v>
      </c>
      <c r="G31" s="184">
        <v>4</v>
      </c>
      <c r="H31" s="184">
        <v>5</v>
      </c>
      <c r="I31" s="184">
        <v>6</v>
      </c>
      <c r="J31" s="184">
        <v>7</v>
      </c>
      <c r="K31" s="184">
        <v>8</v>
      </c>
      <c r="L31" s="184">
        <v>9</v>
      </c>
      <c r="M31" s="184">
        <v>10</v>
      </c>
      <c r="N31" s="148" t="s">
        <v>53</v>
      </c>
      <c r="O31" s="371"/>
      <c r="P31" s="372"/>
      <c r="Q31" s="372"/>
      <c r="R31" s="372"/>
      <c r="S31" s="373"/>
      <c r="T31" s="118"/>
      <c r="U31" s="118"/>
      <c r="V31" s="118"/>
    </row>
    <row r="32" spans="1:22" x14ac:dyDescent="0.2">
      <c r="A32" s="361"/>
      <c r="B32" s="362"/>
      <c r="C32" s="150" t="s">
        <v>8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>
        <f>SUM(D32:M32)</f>
        <v>0</v>
      </c>
      <c r="O32" s="374"/>
      <c r="P32" s="375"/>
      <c r="Q32" s="375"/>
      <c r="R32" s="375"/>
      <c r="S32" s="376"/>
      <c r="T32" s="118"/>
      <c r="U32" s="118"/>
      <c r="V32" s="118"/>
    </row>
    <row r="33" spans="1:22" x14ac:dyDescent="0.2">
      <c r="A33" s="359" t="s">
        <v>77</v>
      </c>
      <c r="B33" s="360"/>
      <c r="C33" s="147" t="s">
        <v>89</v>
      </c>
      <c r="D33" s="184">
        <v>1</v>
      </c>
      <c r="E33" s="184">
        <v>2</v>
      </c>
      <c r="F33" s="184">
        <v>3</v>
      </c>
      <c r="G33" s="184">
        <v>4</v>
      </c>
      <c r="H33" s="184">
        <v>5</v>
      </c>
      <c r="I33" s="184">
        <v>6</v>
      </c>
      <c r="J33" s="184">
        <v>7</v>
      </c>
      <c r="K33" s="184">
        <v>8</v>
      </c>
      <c r="L33" s="184">
        <v>9</v>
      </c>
      <c r="M33" s="184">
        <v>10</v>
      </c>
      <c r="N33" s="148" t="s">
        <v>53</v>
      </c>
      <c r="O33" s="371"/>
      <c r="P33" s="372"/>
      <c r="Q33" s="372"/>
      <c r="R33" s="372"/>
      <c r="S33" s="373"/>
      <c r="T33" s="118"/>
      <c r="U33" s="118"/>
      <c r="V33" s="118"/>
    </row>
    <row r="34" spans="1:22" x14ac:dyDescent="0.2">
      <c r="A34" s="361"/>
      <c r="B34" s="362"/>
      <c r="C34" s="150" t="s">
        <v>8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2">
        <f>SUM(D34:M34)</f>
        <v>0</v>
      </c>
      <c r="O34" s="374"/>
      <c r="P34" s="375"/>
      <c r="Q34" s="375"/>
      <c r="R34" s="375"/>
      <c r="S34" s="376"/>
      <c r="T34" s="118"/>
      <c r="U34" s="118"/>
      <c r="V34" s="118"/>
    </row>
    <row r="35" spans="1:22" x14ac:dyDescent="0.2">
      <c r="A35" s="359" t="s">
        <v>90</v>
      </c>
      <c r="B35" s="360"/>
      <c r="C35" s="147" t="s">
        <v>89</v>
      </c>
      <c r="D35" s="184">
        <v>1</v>
      </c>
      <c r="E35" s="184">
        <v>2</v>
      </c>
      <c r="F35" s="184">
        <v>3</v>
      </c>
      <c r="G35" s="184">
        <v>4</v>
      </c>
      <c r="H35" s="184">
        <v>5</v>
      </c>
      <c r="I35" s="184">
        <v>6</v>
      </c>
      <c r="J35" s="184">
        <v>7</v>
      </c>
      <c r="K35" s="184">
        <v>8</v>
      </c>
      <c r="L35" s="184">
        <v>9</v>
      </c>
      <c r="M35" s="184">
        <v>10</v>
      </c>
      <c r="N35" s="148" t="s">
        <v>53</v>
      </c>
      <c r="O35" s="371"/>
      <c r="P35" s="372"/>
      <c r="Q35" s="372"/>
      <c r="R35" s="372"/>
      <c r="S35" s="373"/>
      <c r="T35" s="118"/>
      <c r="U35" s="118"/>
      <c r="V35" s="118"/>
    </row>
    <row r="36" spans="1:22" x14ac:dyDescent="0.2">
      <c r="A36" s="361"/>
      <c r="B36" s="362"/>
      <c r="C36" s="150" t="s">
        <v>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>
        <f>SUM(D36:M36)</f>
        <v>0</v>
      </c>
      <c r="O36" s="374"/>
      <c r="P36" s="375"/>
      <c r="Q36" s="375"/>
      <c r="R36" s="375"/>
      <c r="S36" s="376"/>
      <c r="T36" s="118"/>
      <c r="U36" s="118"/>
      <c r="V36" s="118"/>
    </row>
    <row r="37" spans="1:22" x14ac:dyDescent="0.2">
      <c r="A37" s="359" t="s">
        <v>79</v>
      </c>
      <c r="B37" s="360"/>
      <c r="C37" s="147" t="s">
        <v>89</v>
      </c>
      <c r="D37" s="184">
        <v>1</v>
      </c>
      <c r="E37" s="184">
        <v>2</v>
      </c>
      <c r="F37" s="184">
        <v>3</v>
      </c>
      <c r="G37" s="184">
        <v>4</v>
      </c>
      <c r="H37" s="184">
        <v>5</v>
      </c>
      <c r="I37" s="184">
        <v>6</v>
      </c>
      <c r="J37" s="184">
        <v>7</v>
      </c>
      <c r="K37" s="184">
        <v>8</v>
      </c>
      <c r="L37" s="184">
        <v>9</v>
      </c>
      <c r="M37" s="184">
        <v>10</v>
      </c>
      <c r="N37" s="148" t="s">
        <v>53</v>
      </c>
      <c r="O37" s="371"/>
      <c r="P37" s="372"/>
      <c r="Q37" s="372"/>
      <c r="R37" s="372"/>
      <c r="S37" s="373"/>
      <c r="T37" s="118"/>
      <c r="U37" s="118"/>
      <c r="V37" s="118"/>
    </row>
    <row r="38" spans="1:22" x14ac:dyDescent="0.2">
      <c r="A38" s="361"/>
      <c r="B38" s="362"/>
      <c r="C38" s="150" t="s">
        <v>8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>
        <f>SUM(D38:M38)</f>
        <v>0</v>
      </c>
      <c r="O38" s="374"/>
      <c r="P38" s="375"/>
      <c r="Q38" s="375"/>
      <c r="R38" s="375"/>
      <c r="S38" s="376"/>
      <c r="T38" s="118"/>
      <c r="U38" s="118"/>
      <c r="V38" s="118"/>
    </row>
    <row r="39" spans="1:22" x14ac:dyDescent="0.2">
      <c r="A39" s="359" t="s">
        <v>80</v>
      </c>
      <c r="B39" s="360"/>
      <c r="C39" s="147" t="s">
        <v>89</v>
      </c>
      <c r="D39" s="184">
        <v>1</v>
      </c>
      <c r="E39" s="184">
        <v>2</v>
      </c>
      <c r="F39" s="184">
        <v>3</v>
      </c>
      <c r="G39" s="184">
        <v>4</v>
      </c>
      <c r="H39" s="184">
        <v>5</v>
      </c>
      <c r="I39" s="184">
        <v>6</v>
      </c>
      <c r="J39" s="184">
        <v>7</v>
      </c>
      <c r="K39" s="184">
        <v>8</v>
      </c>
      <c r="L39" s="184">
        <v>9</v>
      </c>
      <c r="M39" s="184">
        <v>10</v>
      </c>
      <c r="N39" s="148" t="s">
        <v>53</v>
      </c>
      <c r="O39" s="371"/>
      <c r="P39" s="372"/>
      <c r="Q39" s="372"/>
      <c r="R39" s="372"/>
      <c r="S39" s="373"/>
      <c r="T39" s="118"/>
      <c r="U39" s="118"/>
      <c r="V39" s="118"/>
    </row>
    <row r="40" spans="1:22" x14ac:dyDescent="0.2">
      <c r="A40" s="361"/>
      <c r="B40" s="362"/>
      <c r="C40" s="150" t="s">
        <v>8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>
        <f>SUM(D40:M40)</f>
        <v>0</v>
      </c>
      <c r="O40" s="374"/>
      <c r="P40" s="375"/>
      <c r="Q40" s="375"/>
      <c r="R40" s="375"/>
      <c r="S40" s="376"/>
      <c r="T40" s="118"/>
      <c r="U40" s="118"/>
      <c r="V40" s="118"/>
    </row>
    <row r="41" spans="1:22" x14ac:dyDescent="0.2">
      <c r="O41" s="31"/>
      <c r="P41" s="118"/>
      <c r="Q41" s="118"/>
      <c r="R41" s="118"/>
      <c r="S41" s="118"/>
      <c r="T41" s="118"/>
      <c r="U41" s="118"/>
      <c r="V41" s="118"/>
    </row>
    <row r="42" spans="1:22" x14ac:dyDescent="0.2">
      <c r="O42" s="31"/>
      <c r="P42" s="118"/>
      <c r="Q42" s="118"/>
      <c r="R42" s="118"/>
      <c r="S42" s="118"/>
      <c r="T42" s="118"/>
      <c r="U42" s="118"/>
      <c r="V42" s="118"/>
    </row>
    <row r="43" spans="1:22" ht="18" customHeight="1" x14ac:dyDescent="0.2">
      <c r="A43" s="37" t="s">
        <v>87</v>
      </c>
      <c r="B43" s="38"/>
      <c r="C43" s="39" t="s">
        <v>134</v>
      </c>
      <c r="D43" s="402" t="s">
        <v>138</v>
      </c>
      <c r="E43" s="403"/>
      <c r="F43" s="394"/>
      <c r="G43" s="395"/>
      <c r="H43" s="395"/>
      <c r="I43" s="395"/>
      <c r="J43" s="395"/>
      <c r="K43" s="395"/>
      <c r="L43" s="395"/>
      <c r="M43" s="396"/>
      <c r="N43" s="40"/>
      <c r="O43" s="41" t="s">
        <v>88</v>
      </c>
      <c r="P43" s="42"/>
      <c r="Q43" s="42"/>
      <c r="R43" s="43"/>
      <c r="S43" s="146"/>
      <c r="T43" s="118"/>
      <c r="U43" s="118"/>
      <c r="V43" s="118"/>
    </row>
    <row r="44" spans="1:22" ht="11.25" customHeight="1" x14ac:dyDescent="0.2">
      <c r="A44" s="359" t="s">
        <v>76</v>
      </c>
      <c r="B44" s="360"/>
      <c r="C44" s="147" t="s">
        <v>89</v>
      </c>
      <c r="D44" s="184">
        <v>1</v>
      </c>
      <c r="E44" s="184">
        <v>2</v>
      </c>
      <c r="F44" s="184">
        <v>3</v>
      </c>
      <c r="G44" s="184">
        <v>4</v>
      </c>
      <c r="H44" s="184">
        <v>5</v>
      </c>
      <c r="I44" s="184">
        <v>6</v>
      </c>
      <c r="J44" s="184">
        <v>7</v>
      </c>
      <c r="K44" s="184">
        <v>8</v>
      </c>
      <c r="L44" s="184">
        <v>9</v>
      </c>
      <c r="M44" s="184">
        <v>10</v>
      </c>
      <c r="N44" s="148" t="s">
        <v>53</v>
      </c>
      <c r="O44" s="371"/>
      <c r="P44" s="372"/>
      <c r="Q44" s="372"/>
      <c r="R44" s="372"/>
      <c r="S44" s="373"/>
      <c r="T44" s="118"/>
      <c r="U44" s="118"/>
      <c r="V44" s="118"/>
    </row>
    <row r="45" spans="1:22" ht="11.25" customHeight="1" x14ac:dyDescent="0.2">
      <c r="A45" s="361"/>
      <c r="B45" s="362"/>
      <c r="C45" s="150" t="s">
        <v>8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2">
        <f>SUM(D45:M45)</f>
        <v>0</v>
      </c>
      <c r="O45" s="374"/>
      <c r="P45" s="375"/>
      <c r="Q45" s="375"/>
      <c r="R45" s="375"/>
      <c r="S45" s="376"/>
      <c r="T45" s="118"/>
      <c r="U45" s="118"/>
      <c r="V45" s="118"/>
    </row>
    <row r="46" spans="1:22" ht="11.25" customHeight="1" x14ac:dyDescent="0.2">
      <c r="A46" s="359" t="s">
        <v>77</v>
      </c>
      <c r="B46" s="360"/>
      <c r="C46" s="147" t="s">
        <v>89</v>
      </c>
      <c r="D46" s="184">
        <v>1</v>
      </c>
      <c r="E46" s="184">
        <v>2</v>
      </c>
      <c r="F46" s="184">
        <v>3</v>
      </c>
      <c r="G46" s="184">
        <v>4</v>
      </c>
      <c r="H46" s="184">
        <v>5</v>
      </c>
      <c r="I46" s="184">
        <v>6</v>
      </c>
      <c r="J46" s="184">
        <v>7</v>
      </c>
      <c r="K46" s="184">
        <v>8</v>
      </c>
      <c r="L46" s="184">
        <v>9</v>
      </c>
      <c r="M46" s="184">
        <v>10</v>
      </c>
      <c r="N46" s="148" t="s">
        <v>53</v>
      </c>
      <c r="O46" s="371"/>
      <c r="P46" s="372"/>
      <c r="Q46" s="372"/>
      <c r="R46" s="372"/>
      <c r="S46" s="373"/>
      <c r="T46" s="118"/>
      <c r="U46" s="118"/>
      <c r="V46" s="118"/>
    </row>
    <row r="47" spans="1:22" ht="11.25" customHeight="1" x14ac:dyDescent="0.2">
      <c r="A47" s="361"/>
      <c r="B47" s="362"/>
      <c r="C47" s="150" t="s">
        <v>8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2">
        <f>SUM(D47:M47)</f>
        <v>0</v>
      </c>
      <c r="O47" s="374"/>
      <c r="P47" s="375"/>
      <c r="Q47" s="375"/>
      <c r="R47" s="375"/>
      <c r="S47" s="376"/>
      <c r="T47" s="118"/>
      <c r="U47" s="118"/>
      <c r="V47" s="118"/>
    </row>
    <row r="48" spans="1:22" ht="11.25" customHeight="1" x14ac:dyDescent="0.2">
      <c r="A48" s="359" t="s">
        <v>90</v>
      </c>
      <c r="B48" s="360"/>
      <c r="C48" s="147" t="s">
        <v>89</v>
      </c>
      <c r="D48" s="184">
        <v>1</v>
      </c>
      <c r="E48" s="184">
        <v>2</v>
      </c>
      <c r="F48" s="184">
        <v>3</v>
      </c>
      <c r="G48" s="184">
        <v>4</v>
      </c>
      <c r="H48" s="184">
        <v>5</v>
      </c>
      <c r="I48" s="184">
        <v>6</v>
      </c>
      <c r="J48" s="184">
        <v>7</v>
      </c>
      <c r="K48" s="184">
        <v>8</v>
      </c>
      <c r="L48" s="184">
        <v>9</v>
      </c>
      <c r="M48" s="184">
        <v>10</v>
      </c>
      <c r="N48" s="148" t="s">
        <v>53</v>
      </c>
      <c r="O48" s="371"/>
      <c r="P48" s="372"/>
      <c r="Q48" s="372"/>
      <c r="R48" s="372"/>
      <c r="S48" s="373"/>
      <c r="T48" s="118"/>
      <c r="U48" s="118"/>
      <c r="V48" s="118"/>
    </row>
    <row r="49" spans="1:22" ht="11.25" customHeight="1" x14ac:dyDescent="0.2">
      <c r="A49" s="361"/>
      <c r="B49" s="362"/>
      <c r="C49" s="150" t="s">
        <v>8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2">
        <f>SUM(D49:M49)</f>
        <v>0</v>
      </c>
      <c r="O49" s="374"/>
      <c r="P49" s="375"/>
      <c r="Q49" s="375"/>
      <c r="R49" s="375"/>
      <c r="S49" s="376"/>
      <c r="T49" s="118"/>
      <c r="U49" s="118"/>
      <c r="V49" s="118"/>
    </row>
    <row r="50" spans="1:22" ht="11.25" customHeight="1" x14ac:dyDescent="0.2">
      <c r="A50" s="359" t="s">
        <v>79</v>
      </c>
      <c r="B50" s="360"/>
      <c r="C50" s="147" t="s">
        <v>89</v>
      </c>
      <c r="D50" s="184">
        <v>1</v>
      </c>
      <c r="E50" s="184">
        <v>2</v>
      </c>
      <c r="F50" s="184">
        <v>3</v>
      </c>
      <c r="G50" s="184">
        <v>4</v>
      </c>
      <c r="H50" s="184">
        <v>5</v>
      </c>
      <c r="I50" s="184">
        <v>6</v>
      </c>
      <c r="J50" s="184">
        <v>7</v>
      </c>
      <c r="K50" s="184">
        <v>8</v>
      </c>
      <c r="L50" s="184">
        <v>9</v>
      </c>
      <c r="M50" s="184">
        <v>10</v>
      </c>
      <c r="N50" s="148" t="s">
        <v>53</v>
      </c>
      <c r="O50" s="371"/>
      <c r="P50" s="372"/>
      <c r="Q50" s="372"/>
      <c r="R50" s="372"/>
      <c r="S50" s="373"/>
      <c r="T50" s="118"/>
      <c r="U50" s="118"/>
      <c r="V50" s="118"/>
    </row>
    <row r="51" spans="1:22" ht="11.25" customHeight="1" x14ac:dyDescent="0.2">
      <c r="A51" s="361"/>
      <c r="B51" s="362"/>
      <c r="C51" s="150" t="s">
        <v>8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2">
        <f>SUM(D51:M51)</f>
        <v>0</v>
      </c>
      <c r="O51" s="374"/>
      <c r="P51" s="375"/>
      <c r="Q51" s="375"/>
      <c r="R51" s="375"/>
      <c r="S51" s="376"/>
      <c r="T51" s="118"/>
      <c r="U51" s="118"/>
      <c r="V51" s="118"/>
    </row>
    <row r="52" spans="1:22" ht="11.25" customHeight="1" x14ac:dyDescent="0.2">
      <c r="A52" s="359" t="s">
        <v>80</v>
      </c>
      <c r="B52" s="360"/>
      <c r="C52" s="147" t="s">
        <v>89</v>
      </c>
      <c r="D52" s="184">
        <v>1</v>
      </c>
      <c r="E52" s="184">
        <v>2</v>
      </c>
      <c r="F52" s="184">
        <v>3</v>
      </c>
      <c r="G52" s="184">
        <v>4</v>
      </c>
      <c r="H52" s="184">
        <v>5</v>
      </c>
      <c r="I52" s="184">
        <v>6</v>
      </c>
      <c r="J52" s="184">
        <v>7</v>
      </c>
      <c r="K52" s="184">
        <v>8</v>
      </c>
      <c r="L52" s="184">
        <v>9</v>
      </c>
      <c r="M52" s="184">
        <v>10</v>
      </c>
      <c r="N52" s="148" t="s">
        <v>53</v>
      </c>
      <c r="O52" s="371"/>
      <c r="P52" s="372"/>
      <c r="Q52" s="372"/>
      <c r="R52" s="372"/>
      <c r="S52" s="373"/>
      <c r="T52" s="118"/>
      <c r="U52" s="118"/>
      <c r="V52" s="118"/>
    </row>
    <row r="53" spans="1:22" ht="11.25" customHeight="1" x14ac:dyDescent="0.2">
      <c r="A53" s="361"/>
      <c r="B53" s="362"/>
      <c r="C53" s="150" t="s">
        <v>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2">
        <f>SUM(D53:M53)</f>
        <v>0</v>
      </c>
      <c r="O53" s="374"/>
      <c r="P53" s="375"/>
      <c r="Q53" s="375"/>
      <c r="R53" s="375"/>
      <c r="S53" s="376"/>
      <c r="T53" s="118"/>
      <c r="U53" s="118"/>
      <c r="V53" s="118"/>
    </row>
    <row r="54" spans="1:22" x14ac:dyDescent="0.2">
      <c r="O54" s="31"/>
      <c r="P54" s="118"/>
      <c r="Q54" s="118"/>
      <c r="R54" s="118"/>
      <c r="S54" s="118"/>
      <c r="T54" s="118"/>
      <c r="U54" s="118"/>
      <c r="V54" s="118"/>
    </row>
    <row r="55" spans="1:22" x14ac:dyDescent="0.2">
      <c r="A55" s="87" t="s">
        <v>85</v>
      </c>
      <c r="O55" s="31"/>
      <c r="P55" s="118"/>
      <c r="Q55" s="118"/>
      <c r="R55" s="118"/>
      <c r="S55" s="118"/>
      <c r="T55" s="118"/>
      <c r="U55" s="118"/>
      <c r="V55" s="118"/>
    </row>
    <row r="56" spans="1:22" x14ac:dyDescent="0.2">
      <c r="A56" s="6" t="s">
        <v>121</v>
      </c>
      <c r="O56" s="31"/>
      <c r="P56" s="118"/>
      <c r="Q56" s="118"/>
      <c r="R56" s="118"/>
      <c r="S56" s="118"/>
      <c r="T56" s="118"/>
      <c r="U56" s="118"/>
      <c r="V56" s="118"/>
    </row>
    <row r="57" spans="1:22" x14ac:dyDescent="0.2">
      <c r="A57" s="6" t="s">
        <v>91</v>
      </c>
      <c r="O57" s="31"/>
      <c r="P57" s="118"/>
      <c r="Q57" s="118"/>
      <c r="R57" s="118"/>
      <c r="S57" s="118"/>
      <c r="T57" s="118"/>
      <c r="U57" s="118"/>
      <c r="V57" s="118"/>
    </row>
    <row r="58" spans="1:22" x14ac:dyDescent="0.2">
      <c r="A58" s="161" t="s">
        <v>113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O58" s="31"/>
      <c r="P58" s="118"/>
      <c r="Q58" s="118"/>
      <c r="R58" s="118"/>
      <c r="S58" s="118"/>
      <c r="T58" s="118"/>
      <c r="U58" s="118"/>
      <c r="V58" s="118"/>
    </row>
    <row r="59" spans="1:22" x14ac:dyDescent="0.2">
      <c r="A59" s="6" t="s">
        <v>112</v>
      </c>
      <c r="O59" s="31"/>
      <c r="P59" s="118"/>
      <c r="Q59" s="118"/>
      <c r="R59" s="118"/>
      <c r="S59" s="118"/>
      <c r="T59" s="118"/>
      <c r="U59" s="118"/>
      <c r="V59" s="118"/>
    </row>
    <row r="60" spans="1:22" x14ac:dyDescent="0.2">
      <c r="A60" s="153"/>
      <c r="B60" s="87"/>
      <c r="F60" s="154"/>
    </row>
    <row r="61" spans="1:22" ht="12.75" x14ac:dyDescent="0.2">
      <c r="A61" s="413" t="s">
        <v>88</v>
      </c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5"/>
      <c r="T61" s="125"/>
      <c r="U61" s="125"/>
      <c r="V61" s="125"/>
    </row>
    <row r="62" spans="1:22" ht="12" customHeight="1" x14ac:dyDescent="0.2">
      <c r="A62" s="406"/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7"/>
      <c r="T62" s="125"/>
      <c r="U62" s="125"/>
      <c r="V62" s="125"/>
    </row>
    <row r="63" spans="1:22" ht="12" customHeight="1" x14ac:dyDescent="0.2">
      <c r="A63" s="432"/>
      <c r="B63" s="408"/>
      <c r="C63" s="408"/>
      <c r="D63" s="408"/>
      <c r="E63" s="408"/>
      <c r="F63" s="408"/>
      <c r="G63" s="408"/>
      <c r="H63" s="408"/>
      <c r="I63" s="408"/>
      <c r="J63" s="408"/>
      <c r="K63" s="408"/>
      <c r="L63" s="408"/>
      <c r="M63" s="408"/>
      <c r="N63" s="408"/>
      <c r="O63" s="408"/>
      <c r="P63" s="408"/>
      <c r="Q63" s="408"/>
      <c r="R63" s="408"/>
      <c r="S63" s="409"/>
      <c r="T63" s="125"/>
      <c r="U63" s="125"/>
      <c r="V63" s="125"/>
    </row>
    <row r="64" spans="1:22" ht="12" customHeight="1" x14ac:dyDescent="0.2">
      <c r="A64" s="432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9"/>
      <c r="T64" s="125"/>
      <c r="U64" s="125"/>
      <c r="V64" s="125"/>
    </row>
    <row r="65" spans="1:22" ht="12" customHeight="1" x14ac:dyDescent="0.2">
      <c r="A65" s="410"/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2"/>
      <c r="T65" s="125"/>
      <c r="U65" s="125"/>
      <c r="V65" s="125"/>
    </row>
    <row r="66" spans="1:22" ht="12.75" x14ac:dyDescent="0.2">
      <c r="D66" s="73"/>
      <c r="E66" s="45"/>
      <c r="F66" s="45"/>
      <c r="G66" s="45"/>
      <c r="H66" s="45"/>
      <c r="I66" s="45"/>
    </row>
    <row r="67" spans="1:22" x14ac:dyDescent="0.2">
      <c r="A67" s="204" t="str">
        <f>'Årlige køreplantimer'!A93</f>
        <v>Skema senest opdateret</v>
      </c>
      <c r="B67" s="204"/>
      <c r="C67" s="204"/>
      <c r="D67" s="204"/>
      <c r="E67" s="204" t="str">
        <f>'Årlige køreplantimer'!C93</f>
        <v>5. juli 2013</v>
      </c>
    </row>
  </sheetData>
  <sheetProtection sheet="1" objects="1" scenarios="1"/>
  <mergeCells count="71">
    <mergeCell ref="A65:S65"/>
    <mergeCell ref="A6:C6"/>
    <mergeCell ref="A7:C7"/>
    <mergeCell ref="A8:C8"/>
    <mergeCell ref="A64:S64"/>
    <mergeCell ref="A61:S61"/>
    <mergeCell ref="A62:S62"/>
    <mergeCell ref="A63:S63"/>
    <mergeCell ref="A9:C9"/>
    <mergeCell ref="A33:B34"/>
    <mergeCell ref="A26:B27"/>
    <mergeCell ref="D30:E30"/>
    <mergeCell ref="F30:M30"/>
    <mergeCell ref="A31:B32"/>
    <mergeCell ref="A35:B36"/>
    <mergeCell ref="A20:B21"/>
    <mergeCell ref="A22:B23"/>
    <mergeCell ref="A24:B25"/>
    <mergeCell ref="O24:S25"/>
    <mergeCell ref="O26:S27"/>
    <mergeCell ref="O31:S32"/>
    <mergeCell ref="O33:S34"/>
    <mergeCell ref="O35:S36"/>
    <mergeCell ref="A52:B53"/>
    <mergeCell ref="D43:E43"/>
    <mergeCell ref="F43:M43"/>
    <mergeCell ref="A44:B45"/>
    <mergeCell ref="A37:B38"/>
    <mergeCell ref="A39:B40"/>
    <mergeCell ref="O50:S51"/>
    <mergeCell ref="O52:S53"/>
    <mergeCell ref="O37:S38"/>
    <mergeCell ref="O39:S40"/>
    <mergeCell ref="O44:S45"/>
    <mergeCell ref="O46:S47"/>
    <mergeCell ref="O48:S49"/>
    <mergeCell ref="E1:O1"/>
    <mergeCell ref="A50:B51"/>
    <mergeCell ref="A46:B47"/>
    <mergeCell ref="A48:B49"/>
    <mergeCell ref="A5:C5"/>
    <mergeCell ref="D5:H5"/>
    <mergeCell ref="K5:N5"/>
    <mergeCell ref="D8:H8"/>
    <mergeCell ref="K8:N8"/>
    <mergeCell ref="O8:S8"/>
    <mergeCell ref="F17:M17"/>
    <mergeCell ref="D17:E17"/>
    <mergeCell ref="O18:S19"/>
    <mergeCell ref="O20:S21"/>
    <mergeCell ref="O22:S23"/>
    <mergeCell ref="A18:B19"/>
    <mergeCell ref="D9:H9"/>
    <mergeCell ref="H3:N3"/>
    <mergeCell ref="O5:S5"/>
    <mergeCell ref="D6:H6"/>
    <mergeCell ref="K6:N6"/>
    <mergeCell ref="O6:S6"/>
    <mergeCell ref="O7:S7"/>
    <mergeCell ref="D7:H7"/>
    <mergeCell ref="K7:N7"/>
    <mergeCell ref="R13:S13"/>
    <mergeCell ref="L14:N14"/>
    <mergeCell ref="O14:Q14"/>
    <mergeCell ref="R14:S14"/>
    <mergeCell ref="A10:C10"/>
    <mergeCell ref="D10:H10"/>
    <mergeCell ref="A11:C11"/>
    <mergeCell ref="D11:H11"/>
    <mergeCell ref="L13:N13"/>
    <mergeCell ref="O13:Q13"/>
  </mergeCells>
  <phoneticPr fontId="1" type="noConversion"/>
  <printOptions horizontalCentered="1" verticalCentered="1"/>
  <pageMargins left="0.98425196850393704" right="0.98425196850393704" top="0.78740157480314965" bottom="0.78740157480314965" header="0" footer="0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N86"/>
  <sheetViews>
    <sheetView tabSelected="1" topLeftCell="A28" workbookViewId="0">
      <selection activeCell="B9" sqref="B9"/>
    </sheetView>
  </sheetViews>
  <sheetFormatPr defaultRowHeight="11.25" x14ac:dyDescent="0.2"/>
  <cols>
    <col min="1" max="2" width="11.140625" style="7" customWidth="1"/>
    <col min="3" max="3" width="12.140625" style="7" bestFit="1" customWidth="1"/>
    <col min="4" max="5" width="11.42578125" style="7" customWidth="1"/>
    <col min="6" max="6" width="9.85546875" style="7" customWidth="1"/>
    <col min="7" max="7" width="12" style="7" customWidth="1"/>
    <col min="8" max="8" width="8.85546875" style="7" customWidth="1"/>
    <col min="9" max="9" width="11.7109375" style="7" customWidth="1"/>
    <col min="10" max="10" width="13.28515625" style="7" bestFit="1" customWidth="1"/>
    <col min="11" max="11" width="9.140625" style="7"/>
    <col min="12" max="12" width="12.42578125" style="7" customWidth="1"/>
    <col min="13" max="16384" width="9.140625" style="7"/>
  </cols>
  <sheetData>
    <row r="1" spans="1:10" s="61" customFormat="1" ht="24.75" customHeight="1" x14ac:dyDescent="0.2">
      <c r="A1" s="25" t="s">
        <v>28</v>
      </c>
      <c r="B1" s="199"/>
      <c r="E1" s="25" t="s">
        <v>61</v>
      </c>
      <c r="J1" s="59" t="s">
        <v>125</v>
      </c>
    </row>
    <row r="2" spans="1:10" s="64" customFormat="1" ht="15" customHeight="1" x14ac:dyDescent="0.2">
      <c r="A2" s="63"/>
      <c r="B2" s="63"/>
      <c r="E2" s="63"/>
      <c r="J2" s="63"/>
    </row>
    <row r="3" spans="1:10" x14ac:dyDescent="0.2">
      <c r="A3" s="65" t="s">
        <v>94</v>
      </c>
      <c r="B3" s="65"/>
      <c r="C3" s="65"/>
      <c r="D3" s="65"/>
      <c r="G3" s="66" t="s">
        <v>107</v>
      </c>
      <c r="H3" s="441"/>
      <c r="I3" s="442"/>
      <c r="J3" s="8"/>
    </row>
    <row r="4" spans="1:10" ht="7.5" customHeight="1" x14ac:dyDescent="0.2">
      <c r="H4" s="54" t="s">
        <v>31</v>
      </c>
      <c r="I4" s="54"/>
      <c r="J4" s="54" t="s">
        <v>55</v>
      </c>
    </row>
    <row r="5" spans="1:10" x14ac:dyDescent="0.2">
      <c r="G5" s="71"/>
      <c r="H5" s="71"/>
    </row>
    <row r="6" spans="1:10" ht="17.100000000000001" customHeight="1" x14ac:dyDescent="0.2">
      <c r="A6" s="67" t="s">
        <v>25</v>
      </c>
      <c r="B6" s="433">
        <f>'Årlige køreplantimer'!B5</f>
        <v>0</v>
      </c>
      <c r="C6" s="434"/>
      <c r="D6" s="435"/>
      <c r="F6" s="11" t="s">
        <v>70</v>
      </c>
      <c r="G6" s="449">
        <f>'Årlige køreplantimer'!B8</f>
        <v>0</v>
      </c>
      <c r="H6" s="450"/>
      <c r="I6" s="443" t="s">
        <v>116</v>
      </c>
      <c r="J6" s="444"/>
    </row>
    <row r="7" spans="1:10" ht="17.100000000000001" customHeight="1" x14ac:dyDescent="0.2">
      <c r="A7" s="67" t="s">
        <v>26</v>
      </c>
      <c r="B7" s="433">
        <f>'Årlige køreplantimer'!B7</f>
        <v>0</v>
      </c>
      <c r="C7" s="434"/>
      <c r="D7" s="435"/>
      <c r="F7" s="451" t="s">
        <v>21</v>
      </c>
      <c r="G7" s="445">
        <f>'Årlige køreplantimer'!B11</f>
        <v>0</v>
      </c>
      <c r="H7" s="446"/>
      <c r="I7" s="67" t="s">
        <v>29</v>
      </c>
      <c r="J7" s="223">
        <f>'Årlige køreplantimer'!B9</f>
        <v>0</v>
      </c>
    </row>
    <row r="8" spans="1:10" ht="17.100000000000001" customHeight="1" x14ac:dyDescent="0.2">
      <c r="A8" s="68" t="s">
        <v>27</v>
      </c>
      <c r="B8" s="433">
        <f>'Årlige køreplantimer'!B6</f>
        <v>0</v>
      </c>
      <c r="C8" s="434"/>
      <c r="D8" s="435"/>
      <c r="F8" s="452"/>
      <c r="G8" s="447"/>
      <c r="H8" s="448"/>
      <c r="I8" s="68" t="s">
        <v>30</v>
      </c>
      <c r="J8" s="223">
        <f>'Årlige køreplantimer'!B10</f>
        <v>0</v>
      </c>
    </row>
    <row r="9" spans="1:10" x14ac:dyDescent="0.2">
      <c r="G9" s="69"/>
    </row>
    <row r="11" spans="1:10" ht="12.75" x14ac:dyDescent="0.2">
      <c r="A11" s="70" t="s">
        <v>149</v>
      </c>
      <c r="B11" s="70"/>
      <c r="D11" s="71"/>
      <c r="I11" s="71"/>
    </row>
    <row r="12" spans="1:10" x14ac:dyDescent="0.2">
      <c r="A12" s="72" t="s">
        <v>84</v>
      </c>
      <c r="B12" s="211"/>
      <c r="C12" s="73"/>
      <c r="D12" s="9" t="s">
        <v>6</v>
      </c>
      <c r="E12" s="74"/>
      <c r="G12" s="72" t="s">
        <v>35</v>
      </c>
      <c r="H12" s="73"/>
      <c r="I12" s="9" t="s">
        <v>6</v>
      </c>
      <c r="J12" s="74"/>
    </row>
    <row r="13" spans="1:10" x14ac:dyDescent="0.2">
      <c r="A13" s="75" t="s">
        <v>14</v>
      </c>
      <c r="B13" s="9"/>
      <c r="C13" s="9"/>
      <c r="D13" s="9" t="s">
        <v>7</v>
      </c>
      <c r="E13" s="76" t="s">
        <v>8</v>
      </c>
      <c r="F13" s="6"/>
      <c r="G13" s="75" t="s">
        <v>14</v>
      </c>
      <c r="H13" s="9"/>
      <c r="I13" s="9" t="s">
        <v>7</v>
      </c>
      <c r="J13" s="76" t="s">
        <v>8</v>
      </c>
    </row>
    <row r="14" spans="1:10" ht="12.75" customHeight="1" x14ac:dyDescent="0.2">
      <c r="A14" s="75" t="s">
        <v>36</v>
      </c>
      <c r="B14" s="436" t="s">
        <v>13</v>
      </c>
      <c r="C14" s="436"/>
      <c r="D14" s="9" t="s">
        <v>64</v>
      </c>
      <c r="E14" s="76" t="s">
        <v>9</v>
      </c>
      <c r="F14" s="6"/>
      <c r="G14" s="75" t="s">
        <v>36</v>
      </c>
      <c r="H14" s="9" t="s">
        <v>13</v>
      </c>
      <c r="I14" s="9" t="s">
        <v>64</v>
      </c>
      <c r="J14" s="76" t="s">
        <v>9</v>
      </c>
    </row>
    <row r="15" spans="1:10" x14ac:dyDescent="0.2">
      <c r="A15" s="77" t="s">
        <v>0</v>
      </c>
      <c r="B15" s="78"/>
      <c r="C15" s="78"/>
      <c r="D15" s="78"/>
      <c r="E15" s="79"/>
      <c r="F15" s="6"/>
      <c r="G15" s="77" t="s">
        <v>0</v>
      </c>
      <c r="H15" s="78"/>
      <c r="I15" s="80"/>
      <c r="J15" s="79"/>
    </row>
    <row r="16" spans="1:10" ht="12.75" customHeight="1" x14ac:dyDescent="0.2">
      <c r="A16" s="81"/>
      <c r="B16" s="440" t="s">
        <v>1</v>
      </c>
      <c r="C16" s="440"/>
      <c r="D16" s="195">
        <f>'Årlige køreplantimer'!B18+'Årlige køreplantimer'!E18+'Årlige køreplantimer'!H18+'Årlige køreplantimer'!K18+'Årlige køreplantimer'!N18+'Årlige køreplantimer'!B29+'Årlige køreplantimer'!E29+'Årlige køreplantimer'!H29+'Årlige køreplantimer'!K29+'Årlige køreplantimer'!N29+'Årlige køreplantimer'!B40+'Årlige køreplantimer'!E40+'Årlige køreplantimer'!H40+'Årlige køreplantimer'!K40</f>
        <v>0</v>
      </c>
      <c r="E16" s="224">
        <f>A16*D16</f>
        <v>0</v>
      </c>
      <c r="G16" s="81"/>
      <c r="H16" s="21" t="s">
        <v>1</v>
      </c>
      <c r="I16" s="195">
        <f>'Årlige køreplantimer'!B57+'Årlige køreplantimer'!E57+'Årlige køreplantimer'!H57</f>
        <v>0</v>
      </c>
      <c r="J16" s="224">
        <f>G16*I16</f>
        <v>0</v>
      </c>
    </row>
    <row r="17" spans="1:14" ht="12.75" customHeight="1" x14ac:dyDescent="0.2">
      <c r="A17" s="81"/>
      <c r="B17" s="436" t="s">
        <v>2</v>
      </c>
      <c r="C17" s="436"/>
      <c r="D17" s="195">
        <f>'Årlige køreplantimer'!B19+'Årlige køreplantimer'!E19+'Årlige køreplantimer'!H19+'Årlige køreplantimer'!K19+'Årlige køreplantimer'!N19+'Årlige køreplantimer'!B30+'Årlige køreplantimer'!E30+'Årlige køreplantimer'!H30+'Årlige køreplantimer'!K30+'Årlige køreplantimer'!N30+'Årlige køreplantimer'!B41+'Årlige køreplantimer'!E41+'Årlige køreplantimer'!H41+'Årlige køreplantimer'!K41</f>
        <v>0</v>
      </c>
      <c r="E17" s="224">
        <f>A17*D17</f>
        <v>0</v>
      </c>
      <c r="G17" s="81"/>
      <c r="H17" s="21" t="s">
        <v>2</v>
      </c>
      <c r="I17" s="195">
        <f>'Årlige køreplantimer'!B58+'Årlige køreplantimer'!E58+'Årlige køreplantimer'!H58</f>
        <v>0</v>
      </c>
      <c r="J17" s="224">
        <f>G17*I17</f>
        <v>0</v>
      </c>
    </row>
    <row r="18" spans="1:14" ht="12.75" customHeight="1" x14ac:dyDescent="0.2">
      <c r="A18" s="81"/>
      <c r="B18" s="436" t="s">
        <v>3</v>
      </c>
      <c r="C18" s="436"/>
      <c r="D18" s="195">
        <f>'Årlige køreplantimer'!B20+'Årlige køreplantimer'!E20+'Årlige køreplantimer'!H20+'Årlige køreplantimer'!K20+'Årlige køreplantimer'!N20+'Årlige køreplantimer'!B31+'Årlige køreplantimer'!E31+'Årlige køreplantimer'!H31+'Årlige køreplantimer'!K31+'Årlige køreplantimer'!N31+'Årlige køreplantimer'!B42+'Årlige køreplantimer'!E42+'Årlige køreplantimer'!H42+'Årlige køreplantimer'!K42</f>
        <v>0</v>
      </c>
      <c r="E18" s="224">
        <f>A18*D18</f>
        <v>0</v>
      </c>
      <c r="G18" s="81"/>
      <c r="H18" s="21" t="s">
        <v>3</v>
      </c>
      <c r="I18" s="195">
        <f>'Årlige køreplantimer'!B59+'Årlige køreplantimer'!E59+'Årlige køreplantimer'!H59</f>
        <v>0</v>
      </c>
      <c r="J18" s="224">
        <f>G18*I18</f>
        <v>0</v>
      </c>
    </row>
    <row r="19" spans="1:14" ht="12.75" customHeight="1" x14ac:dyDescent="0.2">
      <c r="A19" s="81"/>
      <c r="B19" s="436" t="s">
        <v>4</v>
      </c>
      <c r="C19" s="436"/>
      <c r="D19" s="195">
        <f>'Årlige køreplantimer'!B21+'Årlige køreplantimer'!E21+'Årlige køreplantimer'!H21+'Årlige køreplantimer'!K21+'Årlige køreplantimer'!N21+'Årlige køreplantimer'!B32+'Årlige køreplantimer'!E32+'Årlige køreplantimer'!H32+'Årlige køreplantimer'!K32+'Årlige køreplantimer'!N32+'Årlige køreplantimer'!B43+'Årlige køreplantimer'!E43+'Årlige køreplantimer'!H43+'Årlige køreplantimer'!K43</f>
        <v>0</v>
      </c>
      <c r="E19" s="224">
        <f>A19*D19</f>
        <v>0</v>
      </c>
      <c r="G19" s="81"/>
      <c r="H19" s="21" t="s">
        <v>4</v>
      </c>
      <c r="I19" s="195">
        <f>'Årlige køreplantimer'!B60+'Årlige køreplantimer'!E60+'Årlige køreplantimer'!H60</f>
        <v>0</v>
      </c>
      <c r="J19" s="224">
        <f>G19*I19</f>
        <v>0</v>
      </c>
    </row>
    <row r="20" spans="1:14" ht="12.75" customHeight="1" x14ac:dyDescent="0.2">
      <c r="A20" s="81"/>
      <c r="B20" s="436" t="s">
        <v>5</v>
      </c>
      <c r="C20" s="436"/>
      <c r="D20" s="195">
        <f>'Årlige køreplantimer'!B22+'Årlige køreplantimer'!E22+'Årlige køreplantimer'!H22+'Årlige køreplantimer'!K22+'Årlige køreplantimer'!N22+'Årlige køreplantimer'!B33+'Årlige køreplantimer'!E33+'Årlige køreplantimer'!H33+'Årlige køreplantimer'!K33+'Årlige køreplantimer'!N33+'Årlige køreplantimer'!B44+'Årlige køreplantimer'!E44+'Årlige køreplantimer'!H44+'Årlige køreplantimer'!K44</f>
        <v>0</v>
      </c>
      <c r="E20" s="224">
        <f>A20*D20</f>
        <v>0</v>
      </c>
      <c r="G20" s="81"/>
      <c r="H20" s="21" t="s">
        <v>5</v>
      </c>
      <c r="I20" s="195">
        <f>'Årlige køreplantimer'!B61+'Årlige køreplantimer'!E61+'Årlige køreplantimer'!H61</f>
        <v>0</v>
      </c>
      <c r="J20" s="224">
        <f>G20*I20</f>
        <v>0</v>
      </c>
    </row>
    <row r="21" spans="1:14" ht="12.75" customHeight="1" x14ac:dyDescent="0.2">
      <c r="A21" s="82">
        <f>SUM(A16:A20)</f>
        <v>0</v>
      </c>
      <c r="B21" s="439" t="s">
        <v>41</v>
      </c>
      <c r="C21" s="439"/>
      <c r="D21" s="439"/>
      <c r="E21" s="225">
        <f>SUM(E16:E20)</f>
        <v>0</v>
      </c>
      <c r="G21" s="82">
        <f>SUM(G16:G20)</f>
        <v>0</v>
      </c>
      <c r="H21" s="80" t="s">
        <v>41</v>
      </c>
      <c r="I21" s="220"/>
      <c r="J21" s="225">
        <f>SUM(J16:J20)</f>
        <v>0</v>
      </c>
    </row>
    <row r="22" spans="1:14" x14ac:dyDescent="0.2">
      <c r="A22" s="83"/>
      <c r="B22" s="208"/>
      <c r="C22" s="21"/>
      <c r="D22" s="83"/>
      <c r="E22" s="84"/>
      <c r="G22" s="83"/>
      <c r="H22" s="85"/>
      <c r="I22" s="83"/>
      <c r="J22" s="84"/>
    </row>
    <row r="23" spans="1:14" ht="12.75" x14ac:dyDescent="0.2">
      <c r="A23" s="86" t="s">
        <v>150</v>
      </c>
      <c r="B23" s="86"/>
      <c r="H23" s="87" t="s">
        <v>42</v>
      </c>
      <c r="I23" s="87"/>
    </row>
    <row r="24" spans="1:14" x14ac:dyDescent="0.2">
      <c r="A24" s="44" t="s">
        <v>10</v>
      </c>
      <c r="B24" s="23"/>
      <c r="C24" s="88" t="s">
        <v>11</v>
      </c>
      <c r="D24" s="88" t="s">
        <v>48</v>
      </c>
      <c r="E24" s="88" t="s">
        <v>37</v>
      </c>
      <c r="F24" s="88" t="s">
        <v>50</v>
      </c>
      <c r="G24" s="88" t="s">
        <v>19</v>
      </c>
      <c r="H24" s="89" t="s">
        <v>38</v>
      </c>
      <c r="I24" s="90"/>
      <c r="J24" s="91">
        <f>E21/60</f>
        <v>0</v>
      </c>
    </row>
    <row r="25" spans="1:14" x14ac:dyDescent="0.2">
      <c r="A25" s="53"/>
      <c r="B25" s="21"/>
      <c r="C25" s="9"/>
      <c r="D25" s="9" t="s">
        <v>49</v>
      </c>
      <c r="E25" s="9" t="s">
        <v>49</v>
      </c>
      <c r="F25" s="9" t="s">
        <v>51</v>
      </c>
      <c r="G25" s="9" t="s">
        <v>53</v>
      </c>
      <c r="H25" s="92" t="s">
        <v>39</v>
      </c>
      <c r="I25" s="93"/>
      <c r="J25" s="94">
        <f>(H35+H36+H37+H38+H39+H40+H41+H42-H52-H53-H54-H55-H56)</f>
        <v>0</v>
      </c>
      <c r="L25" s="95"/>
      <c r="M25" s="66"/>
      <c r="N25" s="66"/>
    </row>
    <row r="26" spans="1:14" x14ac:dyDescent="0.2">
      <c r="A26" s="96"/>
      <c r="B26" s="2"/>
      <c r="C26" s="9" t="s">
        <v>32</v>
      </c>
      <c r="D26" s="9" t="s">
        <v>12</v>
      </c>
      <c r="E26" s="9" t="s">
        <v>12</v>
      </c>
      <c r="F26" s="9" t="s">
        <v>47</v>
      </c>
      <c r="G26" s="9" t="s">
        <v>52</v>
      </c>
      <c r="H26" s="92" t="s">
        <v>40</v>
      </c>
      <c r="I26" s="85"/>
      <c r="J26" s="94">
        <f>SUM(J24:J25)</f>
        <v>0</v>
      </c>
      <c r="L26" s="95"/>
      <c r="M26" s="66"/>
      <c r="N26" s="66"/>
    </row>
    <row r="27" spans="1:14" x14ac:dyDescent="0.2">
      <c r="A27" s="53" t="s">
        <v>15</v>
      </c>
      <c r="B27" s="21"/>
      <c r="C27" s="97"/>
      <c r="D27" s="98"/>
      <c r="E27" s="98">
        <v>0</v>
      </c>
      <c r="F27" s="99"/>
      <c r="G27" s="21"/>
      <c r="H27" s="92" t="s">
        <v>43</v>
      </c>
      <c r="I27" s="85"/>
      <c r="J27" s="94">
        <f>J21/60</f>
        <v>0</v>
      </c>
      <c r="L27" s="95"/>
      <c r="M27" s="100"/>
      <c r="N27" s="101"/>
    </row>
    <row r="28" spans="1:14" x14ac:dyDescent="0.2">
      <c r="A28" s="53" t="s">
        <v>33</v>
      </c>
      <c r="B28" s="21"/>
      <c r="C28" s="102"/>
      <c r="D28" s="103" t="str">
        <f>IF($C27=0,"",INT(D27*$C28/$C27*100+0.5)/100)</f>
        <v/>
      </c>
      <c r="E28" s="103" t="str">
        <f>IF($C27=0,"",INT(E27*$C28/$C27*100+0.5)/100)</f>
        <v/>
      </c>
      <c r="F28" s="103" t="str">
        <f>IF($C27=0,"",INT(F27*$C28/$C27*100+0.5)/100)</f>
        <v/>
      </c>
      <c r="G28" s="21"/>
      <c r="H28" s="92" t="s">
        <v>44</v>
      </c>
      <c r="I28" s="85"/>
      <c r="J28" s="94">
        <f>(H45+H46+H47-H59-H60)</f>
        <v>0</v>
      </c>
      <c r="L28" s="104"/>
      <c r="M28" s="66"/>
      <c r="N28" s="101"/>
    </row>
    <row r="29" spans="1:14" x14ac:dyDescent="0.2">
      <c r="A29" s="105" t="s">
        <v>34</v>
      </c>
      <c r="B29" s="113"/>
      <c r="C29" s="9"/>
      <c r="D29" s="17">
        <f>E21</f>
        <v>0</v>
      </c>
      <c r="E29" s="17">
        <f>J21</f>
        <v>0</v>
      </c>
      <c r="F29" s="195">
        <f>'Årlige køreplantimer'!P71</f>
        <v>0</v>
      </c>
      <c r="G29" s="21"/>
      <c r="H29" s="92" t="s">
        <v>45</v>
      </c>
      <c r="I29" s="85"/>
      <c r="J29" s="94">
        <f>SUM(J27:J28)</f>
        <v>0</v>
      </c>
    </row>
    <row r="30" spans="1:14" x14ac:dyDescent="0.2">
      <c r="A30" s="107" t="s">
        <v>58</v>
      </c>
      <c r="B30" s="212"/>
      <c r="C30" s="78"/>
      <c r="D30" s="108">
        <f>IF(D27=0,0,INT((D28*D29/60)*100+0.5)/100)</f>
        <v>0</v>
      </c>
      <c r="E30" s="109">
        <f>IF(E27=0,0,INT((E28*E29/60)*100+0.5)/100)</f>
        <v>0</v>
      </c>
      <c r="F30" s="108">
        <f>IF(F27=0,0,INT((F28*F29)*100+0.5)/100)</f>
        <v>0</v>
      </c>
      <c r="G30" s="110">
        <f>D30+E30+F30</f>
        <v>0</v>
      </c>
      <c r="H30" s="111" t="s">
        <v>46</v>
      </c>
      <c r="I30" s="71"/>
      <c r="J30" s="112">
        <f>J26+J29</f>
        <v>0</v>
      </c>
    </row>
    <row r="31" spans="1:14" x14ac:dyDescent="0.2">
      <c r="A31" s="113"/>
      <c r="B31" s="113"/>
      <c r="C31" s="9"/>
      <c r="D31" s="103"/>
      <c r="E31" s="99"/>
      <c r="F31" s="103"/>
      <c r="G31" s="114"/>
      <c r="H31" s="93"/>
      <c r="I31" s="31"/>
      <c r="J31" s="31"/>
    </row>
    <row r="32" spans="1:14" ht="12.75" x14ac:dyDescent="0.2">
      <c r="A32" s="70" t="s">
        <v>151</v>
      </c>
      <c r="B32" s="70"/>
      <c r="D32" s="6"/>
    </row>
    <row r="33" spans="1:12" x14ac:dyDescent="0.2">
      <c r="A33" s="6" t="s">
        <v>139</v>
      </c>
      <c r="B33" s="6"/>
    </row>
    <row r="34" spans="1:12" x14ac:dyDescent="0.2">
      <c r="A34" s="210" t="s">
        <v>143</v>
      </c>
      <c r="B34" s="115" t="s">
        <v>144</v>
      </c>
      <c r="C34" s="115" t="s">
        <v>21</v>
      </c>
      <c r="D34" s="18" t="s">
        <v>16</v>
      </c>
      <c r="E34" s="116" t="s">
        <v>17</v>
      </c>
      <c r="F34" s="117" t="s">
        <v>22</v>
      </c>
      <c r="G34" s="115"/>
      <c r="H34" s="18" t="s">
        <v>65</v>
      </c>
      <c r="I34" s="18" t="s">
        <v>18</v>
      </c>
      <c r="J34" s="11" t="s">
        <v>19</v>
      </c>
    </row>
    <row r="35" spans="1:12" x14ac:dyDescent="0.2">
      <c r="A35" s="226"/>
      <c r="B35" s="227"/>
      <c r="C35" s="228"/>
      <c r="D35" s="229"/>
      <c r="E35" s="230"/>
      <c r="F35" s="437"/>
      <c r="G35" s="438"/>
      <c r="H35" s="231">
        <f t="shared" ref="H35:H42" si="0">ROUND(B35*((E35-INT(E35))-(D35-INT(D35)))*24, 2)</f>
        <v>0</v>
      </c>
      <c r="I35" s="231" t="str">
        <f t="shared" ref="I35:I42" si="1">D$28</f>
        <v/>
      </c>
      <c r="J35" s="232" t="str">
        <f>IF(H35=0,"",H35*I35)</f>
        <v/>
      </c>
    </row>
    <row r="36" spans="1:12" x14ac:dyDescent="0.2">
      <c r="A36" s="226"/>
      <c r="B36" s="227"/>
      <c r="C36" s="228"/>
      <c r="D36" s="229"/>
      <c r="E36" s="230"/>
      <c r="F36" s="437"/>
      <c r="G36" s="438"/>
      <c r="H36" s="231">
        <f t="shared" si="0"/>
        <v>0</v>
      </c>
      <c r="I36" s="231" t="str">
        <f t="shared" si="1"/>
        <v/>
      </c>
      <c r="J36" s="232" t="str">
        <f t="shared" ref="J36:J42" si="2">IF(H36=0,"",H36*I36)</f>
        <v/>
      </c>
    </row>
    <row r="37" spans="1:12" x14ac:dyDescent="0.2">
      <c r="A37" s="226"/>
      <c r="B37" s="227"/>
      <c r="C37" s="228"/>
      <c r="D37" s="229"/>
      <c r="E37" s="230"/>
      <c r="F37" s="437"/>
      <c r="G37" s="438"/>
      <c r="H37" s="231">
        <f t="shared" si="0"/>
        <v>0</v>
      </c>
      <c r="I37" s="231" t="str">
        <f t="shared" si="1"/>
        <v/>
      </c>
      <c r="J37" s="232" t="str">
        <f t="shared" si="2"/>
        <v/>
      </c>
    </row>
    <row r="38" spans="1:12" x14ac:dyDescent="0.2">
      <c r="A38" s="226"/>
      <c r="B38" s="227"/>
      <c r="C38" s="228"/>
      <c r="D38" s="229"/>
      <c r="E38" s="230"/>
      <c r="F38" s="437"/>
      <c r="G38" s="438"/>
      <c r="H38" s="231">
        <f t="shared" si="0"/>
        <v>0</v>
      </c>
      <c r="I38" s="231" t="str">
        <f t="shared" si="1"/>
        <v/>
      </c>
      <c r="J38" s="232" t="str">
        <f t="shared" si="2"/>
        <v/>
      </c>
    </row>
    <row r="39" spans="1:12" x14ac:dyDescent="0.2">
      <c r="A39" s="226"/>
      <c r="B39" s="227"/>
      <c r="C39" s="228"/>
      <c r="D39" s="229"/>
      <c r="E39" s="230"/>
      <c r="F39" s="437"/>
      <c r="G39" s="438"/>
      <c r="H39" s="231">
        <f t="shared" si="0"/>
        <v>0</v>
      </c>
      <c r="I39" s="231" t="str">
        <f t="shared" si="1"/>
        <v/>
      </c>
      <c r="J39" s="232" t="str">
        <f t="shared" si="2"/>
        <v/>
      </c>
    </row>
    <row r="40" spans="1:12" x14ac:dyDescent="0.2">
      <c r="A40" s="226"/>
      <c r="B40" s="227"/>
      <c r="C40" s="228"/>
      <c r="D40" s="229"/>
      <c r="E40" s="230"/>
      <c r="F40" s="437"/>
      <c r="G40" s="438"/>
      <c r="H40" s="231">
        <f t="shared" si="0"/>
        <v>0</v>
      </c>
      <c r="I40" s="231" t="str">
        <f t="shared" si="1"/>
        <v/>
      </c>
      <c r="J40" s="232" t="str">
        <f t="shared" si="2"/>
        <v/>
      </c>
    </row>
    <row r="41" spans="1:12" x14ac:dyDescent="0.2">
      <c r="A41" s="226"/>
      <c r="B41" s="227"/>
      <c r="C41" s="228"/>
      <c r="D41" s="229"/>
      <c r="E41" s="230"/>
      <c r="F41" s="437"/>
      <c r="G41" s="438"/>
      <c r="H41" s="231">
        <f t="shared" si="0"/>
        <v>0</v>
      </c>
      <c r="I41" s="231" t="str">
        <f t="shared" si="1"/>
        <v/>
      </c>
      <c r="J41" s="232" t="str">
        <f t="shared" si="2"/>
        <v/>
      </c>
    </row>
    <row r="42" spans="1:12" x14ac:dyDescent="0.2">
      <c r="A42" s="226"/>
      <c r="B42" s="227"/>
      <c r="C42" s="228"/>
      <c r="D42" s="229"/>
      <c r="E42" s="230"/>
      <c r="F42" s="437"/>
      <c r="G42" s="438"/>
      <c r="H42" s="231">
        <f t="shared" si="0"/>
        <v>0</v>
      </c>
      <c r="I42" s="231" t="str">
        <f t="shared" si="1"/>
        <v/>
      </c>
      <c r="J42" s="232" t="str">
        <f t="shared" si="2"/>
        <v/>
      </c>
    </row>
    <row r="43" spans="1:12" ht="14.1" customHeight="1" x14ac:dyDescent="0.2">
      <c r="A43" s="53" t="s">
        <v>136</v>
      </c>
      <c r="B43" s="21"/>
      <c r="C43" s="31"/>
      <c r="D43" s="118"/>
      <c r="E43" s="118"/>
      <c r="F43" s="21"/>
      <c r="G43" s="21"/>
      <c r="H43" s="118"/>
      <c r="I43" s="119"/>
      <c r="J43" s="120"/>
    </row>
    <row r="44" spans="1:12" x14ac:dyDescent="0.2">
      <c r="A44" s="210" t="s">
        <v>143</v>
      </c>
      <c r="B44" s="115" t="s">
        <v>144</v>
      </c>
      <c r="C44" s="115" t="s">
        <v>21</v>
      </c>
      <c r="D44" s="18" t="s">
        <v>16</v>
      </c>
      <c r="E44" s="18" t="s">
        <v>17</v>
      </c>
      <c r="F44" s="117" t="s">
        <v>22</v>
      </c>
      <c r="G44" s="115"/>
      <c r="H44" s="121" t="s">
        <v>65</v>
      </c>
      <c r="I44" s="122" t="s">
        <v>18</v>
      </c>
      <c r="J44" s="115" t="s">
        <v>19</v>
      </c>
      <c r="L44" s="213" t="s">
        <v>146</v>
      </c>
    </row>
    <row r="45" spans="1:12" x14ac:dyDescent="0.2">
      <c r="A45" s="233"/>
      <c r="B45" s="227"/>
      <c r="C45" s="228"/>
      <c r="D45" s="230"/>
      <c r="E45" s="230"/>
      <c r="F45" s="437"/>
      <c r="G45" s="438"/>
      <c r="H45" s="231">
        <f t="shared" ref="H45:H47" si="3">ROUND(B45*((E45-INT(E45))-(D45-INT(D45)))*24, 2)</f>
        <v>0</v>
      </c>
      <c r="I45" s="231" t="str">
        <f>E$28</f>
        <v/>
      </c>
      <c r="J45" s="232" t="str">
        <f>IF(H45=0,"",H45*I45)</f>
        <v/>
      </c>
    </row>
    <row r="46" spans="1:12" x14ac:dyDescent="0.2">
      <c r="A46" s="233"/>
      <c r="B46" s="227"/>
      <c r="C46" s="228"/>
      <c r="D46" s="230"/>
      <c r="E46" s="230"/>
      <c r="F46" s="219"/>
      <c r="G46" s="222"/>
      <c r="H46" s="231">
        <f t="shared" si="3"/>
        <v>0</v>
      </c>
      <c r="I46" s="231" t="str">
        <f>E$28</f>
        <v/>
      </c>
      <c r="J46" s="232" t="str">
        <f>IF(H46=0,"",H46*I46)</f>
        <v/>
      </c>
    </row>
    <row r="47" spans="1:12" x14ac:dyDescent="0.2">
      <c r="A47" s="233"/>
      <c r="B47" s="227"/>
      <c r="C47" s="228"/>
      <c r="D47" s="230"/>
      <c r="E47" s="230"/>
      <c r="F47" s="437"/>
      <c r="G47" s="438"/>
      <c r="H47" s="231">
        <f t="shared" si="3"/>
        <v>0</v>
      </c>
      <c r="I47" s="231" t="str">
        <f>E$28</f>
        <v/>
      </c>
      <c r="J47" s="232" t="str">
        <f>IF(H47=0,"",H47*I47)</f>
        <v/>
      </c>
    </row>
    <row r="48" spans="1:12" s="128" customFormat="1" ht="12.75" x14ac:dyDescent="0.2">
      <c r="A48" s="123"/>
      <c r="B48" s="123"/>
      <c r="C48" s="124"/>
      <c r="D48" s="124"/>
      <c r="E48" s="124"/>
      <c r="F48" s="2"/>
      <c r="G48" s="125"/>
      <c r="H48" s="124"/>
      <c r="I48" s="126"/>
      <c r="J48" s="127"/>
    </row>
    <row r="49" spans="1:12" ht="12.75" x14ac:dyDescent="0.2">
      <c r="A49" s="86" t="s">
        <v>152</v>
      </c>
      <c r="B49" s="86"/>
      <c r="C49" s="124"/>
      <c r="D49" s="124"/>
      <c r="E49" s="124"/>
      <c r="F49" s="2"/>
      <c r="G49" s="125"/>
      <c r="H49" s="124"/>
      <c r="I49" s="126"/>
      <c r="J49" s="127"/>
    </row>
    <row r="50" spans="1:12" ht="14.1" customHeight="1" x14ac:dyDescent="0.2">
      <c r="A50" s="21" t="s">
        <v>56</v>
      </c>
      <c r="B50" s="21"/>
      <c r="C50" s="31"/>
      <c r="D50" s="118"/>
      <c r="E50" s="118"/>
      <c r="F50" s="21"/>
      <c r="G50" s="21"/>
      <c r="H50" s="118"/>
      <c r="I50" s="119"/>
      <c r="J50" s="31"/>
    </row>
    <row r="51" spans="1:12" x14ac:dyDescent="0.2">
      <c r="A51" s="210" t="s">
        <v>143</v>
      </c>
      <c r="B51" s="115" t="s">
        <v>144</v>
      </c>
      <c r="C51" s="115" t="s">
        <v>21</v>
      </c>
      <c r="D51" s="18" t="s">
        <v>16</v>
      </c>
      <c r="E51" s="18" t="s">
        <v>17</v>
      </c>
      <c r="F51" s="117" t="s">
        <v>22</v>
      </c>
      <c r="G51" s="115"/>
      <c r="H51" s="121" t="s">
        <v>65</v>
      </c>
      <c r="I51" s="122" t="s">
        <v>18</v>
      </c>
      <c r="J51" s="115" t="s">
        <v>19</v>
      </c>
    </row>
    <row r="52" spans="1:12" x14ac:dyDescent="0.2">
      <c r="A52" s="233"/>
      <c r="B52" s="227"/>
      <c r="C52" s="228"/>
      <c r="D52" s="230"/>
      <c r="E52" s="230"/>
      <c r="F52" s="462"/>
      <c r="G52" s="438"/>
      <c r="H52" s="231">
        <f t="shared" ref="H52:H56" si="4">ROUND(B52*((E52-INT(E52))-(D52-INT(D52)))*24, 2)</f>
        <v>0</v>
      </c>
      <c r="I52" s="231" t="str">
        <f>D$28</f>
        <v/>
      </c>
      <c r="J52" s="232" t="str">
        <f>IF(H52=0,"",-H52*I52)</f>
        <v/>
      </c>
    </row>
    <row r="53" spans="1:12" x14ac:dyDescent="0.2">
      <c r="A53" s="233"/>
      <c r="B53" s="227"/>
      <c r="C53" s="228"/>
      <c r="D53" s="230"/>
      <c r="E53" s="230"/>
      <c r="F53" s="221"/>
      <c r="G53" s="222"/>
      <c r="H53" s="231">
        <f t="shared" si="4"/>
        <v>0</v>
      </c>
      <c r="I53" s="231" t="str">
        <f>D$28</f>
        <v/>
      </c>
      <c r="J53" s="232" t="str">
        <f>IF(H53=0,"",-H53*I53)</f>
        <v/>
      </c>
    </row>
    <row r="54" spans="1:12" x14ac:dyDescent="0.2">
      <c r="A54" s="233"/>
      <c r="B54" s="227"/>
      <c r="C54" s="228"/>
      <c r="D54" s="230"/>
      <c r="E54" s="230"/>
      <c r="F54" s="221"/>
      <c r="G54" s="222"/>
      <c r="H54" s="231">
        <f t="shared" si="4"/>
        <v>0</v>
      </c>
      <c r="I54" s="231" t="str">
        <f>D$28</f>
        <v/>
      </c>
      <c r="J54" s="232" t="str">
        <f>IF(H54=0,"",-H54*I54)</f>
        <v/>
      </c>
    </row>
    <row r="55" spans="1:12" x14ac:dyDescent="0.2">
      <c r="A55" s="233"/>
      <c r="B55" s="227"/>
      <c r="C55" s="228"/>
      <c r="D55" s="230"/>
      <c r="E55" s="230"/>
      <c r="F55" s="437"/>
      <c r="G55" s="438"/>
      <c r="H55" s="231">
        <f t="shared" si="4"/>
        <v>0</v>
      </c>
      <c r="I55" s="231" t="str">
        <f>D$28</f>
        <v/>
      </c>
      <c r="J55" s="232" t="str">
        <f>IF(H55=0,"",-H55*I55)</f>
        <v/>
      </c>
    </row>
    <row r="56" spans="1:12" x14ac:dyDescent="0.2">
      <c r="A56" s="233"/>
      <c r="B56" s="227"/>
      <c r="C56" s="228"/>
      <c r="D56" s="230"/>
      <c r="E56" s="230"/>
      <c r="F56" s="437"/>
      <c r="G56" s="438"/>
      <c r="H56" s="231">
        <f t="shared" si="4"/>
        <v>0</v>
      </c>
      <c r="I56" s="231" t="str">
        <f>D$28</f>
        <v/>
      </c>
      <c r="J56" s="232" t="str">
        <f>IF(H56=0,"",-H56*I56)</f>
        <v/>
      </c>
    </row>
    <row r="57" spans="1:12" ht="14.1" customHeight="1" x14ac:dyDescent="0.2">
      <c r="A57" s="53" t="s">
        <v>57</v>
      </c>
      <c r="B57" s="21"/>
      <c r="C57" s="31"/>
      <c r="D57" s="118"/>
      <c r="E57" s="118"/>
      <c r="F57" s="21"/>
      <c r="G57" s="21"/>
      <c r="H57" s="118"/>
      <c r="I57" s="119"/>
      <c r="J57" s="120"/>
    </row>
    <row r="58" spans="1:12" x14ac:dyDescent="0.2">
      <c r="A58" s="210" t="s">
        <v>143</v>
      </c>
      <c r="B58" s="115" t="s">
        <v>144</v>
      </c>
      <c r="C58" s="115" t="s">
        <v>21</v>
      </c>
      <c r="D58" s="18" t="s">
        <v>16</v>
      </c>
      <c r="E58" s="18" t="s">
        <v>17</v>
      </c>
      <c r="F58" s="117" t="s">
        <v>22</v>
      </c>
      <c r="G58" s="115"/>
      <c r="H58" s="121" t="s">
        <v>65</v>
      </c>
      <c r="I58" s="122" t="s">
        <v>18</v>
      </c>
      <c r="J58" s="115" t="s">
        <v>19</v>
      </c>
      <c r="L58" s="7" t="s">
        <v>146</v>
      </c>
    </row>
    <row r="59" spans="1:12" x14ac:dyDescent="0.2">
      <c r="A59" s="233"/>
      <c r="B59" s="227"/>
      <c r="C59" s="228"/>
      <c r="D59" s="230"/>
      <c r="E59" s="230"/>
      <c r="F59" s="437"/>
      <c r="G59" s="438"/>
      <c r="H59" s="231">
        <f t="shared" ref="H59" si="5">B59*((E59-INT(E59))-(D59-INT(D59)))*24</f>
        <v>0</v>
      </c>
      <c r="I59" s="231" t="str">
        <f>E$28</f>
        <v/>
      </c>
      <c r="J59" s="232" t="str">
        <f>IF(H59=0,"",-H59*I59)</f>
        <v/>
      </c>
      <c r="L59" s="7" t="s">
        <v>146</v>
      </c>
    </row>
    <row r="60" spans="1:12" x14ac:dyDescent="0.2">
      <c r="A60" s="233"/>
      <c r="B60" s="227"/>
      <c r="C60" s="228"/>
      <c r="D60" s="230"/>
      <c r="E60" s="230"/>
      <c r="F60" s="437"/>
      <c r="G60" s="438"/>
      <c r="H60" s="231">
        <f>ROUND(B60*((E60-INT(E60))-(D60-INT(D60)))*24, 2)</f>
        <v>0</v>
      </c>
      <c r="I60" s="231" t="str">
        <f>E$28</f>
        <v/>
      </c>
      <c r="J60" s="232" t="str">
        <f>IF(H60=0,"",-H60*I60)</f>
        <v/>
      </c>
      <c r="L60" s="213" t="s">
        <v>146</v>
      </c>
    </row>
    <row r="62" spans="1:12" ht="12.75" x14ac:dyDescent="0.2">
      <c r="A62" s="86" t="s">
        <v>154</v>
      </c>
      <c r="B62" s="129"/>
      <c r="C62" s="31"/>
      <c r="D62" s="31"/>
      <c r="E62" s="31"/>
      <c r="F62" s="31"/>
      <c r="G62" s="31"/>
      <c r="H62" s="31"/>
      <c r="I62" s="31"/>
      <c r="J62" s="31"/>
    </row>
    <row r="63" spans="1:12" x14ac:dyDescent="0.2">
      <c r="A63" s="216" t="s">
        <v>54</v>
      </c>
      <c r="B63" s="73"/>
      <c r="C63" s="73"/>
      <c r="D63" s="73"/>
      <c r="E63" s="73"/>
      <c r="F63" s="73"/>
      <c r="G63" s="73"/>
      <c r="H63" s="23"/>
      <c r="I63" s="23"/>
      <c r="J63" s="235">
        <f>G30</f>
        <v>0</v>
      </c>
    </row>
    <row r="64" spans="1:12" x14ac:dyDescent="0.2">
      <c r="A64" s="217" t="s">
        <v>63</v>
      </c>
      <c r="B64" s="31"/>
      <c r="C64" s="31"/>
      <c r="D64" s="31"/>
      <c r="E64" s="31"/>
      <c r="F64" s="31"/>
      <c r="G64" s="31"/>
      <c r="H64" s="236"/>
      <c r="I64" s="21"/>
      <c r="J64" s="237">
        <f>SUM(J35,J36,J37,J38,J39,J40,J41,J42,J45,J46,J47,J52,J53,J54,J55,J56,J59,J60)</f>
        <v>0</v>
      </c>
    </row>
    <row r="65" spans="1:13" x14ac:dyDescent="0.2">
      <c r="A65" s="217" t="s">
        <v>148</v>
      </c>
      <c r="B65" s="31"/>
      <c r="C65" s="31"/>
      <c r="D65" s="31"/>
      <c r="E65" s="31"/>
      <c r="F65" s="31"/>
      <c r="G65" s="31"/>
      <c r="H65" s="131"/>
      <c r="I65" s="132"/>
      <c r="J65" s="237">
        <f>H65*I65</f>
        <v>0</v>
      </c>
    </row>
    <row r="66" spans="1:13" ht="7.5" customHeight="1" x14ac:dyDescent="0.2">
      <c r="A66" s="217"/>
      <c r="B66" s="31"/>
      <c r="C66" s="31"/>
      <c r="D66" s="31"/>
      <c r="E66" s="31"/>
      <c r="F66" s="31"/>
      <c r="G66" s="31"/>
      <c r="H66" s="55" t="s">
        <v>59</v>
      </c>
      <c r="I66" s="56" t="s">
        <v>60</v>
      </c>
      <c r="J66" s="57"/>
    </row>
    <row r="67" spans="1:13" ht="11.25" customHeight="1" x14ac:dyDescent="0.2">
      <c r="A67" s="217" t="s">
        <v>145</v>
      </c>
      <c r="B67" s="31"/>
      <c r="C67" s="31"/>
      <c r="D67" s="31"/>
      <c r="E67" s="31"/>
      <c r="F67" s="31"/>
      <c r="G67" s="31"/>
      <c r="H67" s="103"/>
      <c r="I67" s="218"/>
      <c r="J67" s="133"/>
    </row>
    <row r="68" spans="1:13" x14ac:dyDescent="0.2">
      <c r="A68" s="217" t="s">
        <v>153</v>
      </c>
      <c r="B68" s="31"/>
      <c r="C68" s="31"/>
      <c r="D68" s="31"/>
      <c r="E68" s="31"/>
      <c r="F68" s="31"/>
      <c r="G68" s="31"/>
      <c r="H68" s="236"/>
      <c r="I68" s="236"/>
      <c r="J68" s="133"/>
      <c r="M68" s="101"/>
    </row>
    <row r="69" spans="1:13" x14ac:dyDescent="0.2">
      <c r="A69" s="234" t="s">
        <v>23</v>
      </c>
      <c r="B69" s="71"/>
      <c r="C69" s="71"/>
      <c r="D69" s="71"/>
      <c r="E69" s="71"/>
      <c r="F69" s="71"/>
      <c r="G69" s="71"/>
      <c r="H69" s="238"/>
      <c r="I69" s="80"/>
      <c r="J69" s="135">
        <f>SUM(J63:J68)</f>
        <v>0</v>
      </c>
    </row>
    <row r="70" spans="1:13" x14ac:dyDescent="0.2">
      <c r="H70" s="101"/>
    </row>
    <row r="71" spans="1:13" ht="12.75" x14ac:dyDescent="0.2">
      <c r="A71" s="86" t="s">
        <v>155</v>
      </c>
      <c r="B71" s="86"/>
      <c r="C71" s="31"/>
      <c r="D71" s="31"/>
      <c r="E71" s="31"/>
      <c r="H71" s="101"/>
    </row>
    <row r="72" spans="1:13" x14ac:dyDescent="0.2">
      <c r="A72" s="130" t="s">
        <v>106</v>
      </c>
      <c r="B72" s="73"/>
      <c r="C72" s="73"/>
      <c r="D72" s="73"/>
      <c r="E72" s="73"/>
      <c r="F72" s="73"/>
      <c r="G72" s="73"/>
      <c r="H72" s="73"/>
      <c r="I72" s="73"/>
      <c r="J72" s="136"/>
    </row>
    <row r="73" spans="1:13" x14ac:dyDescent="0.2">
      <c r="A73" s="134" t="s">
        <v>24</v>
      </c>
      <c r="B73" s="71"/>
      <c r="C73" s="71"/>
      <c r="D73" s="71"/>
      <c r="E73" s="71"/>
      <c r="F73" s="71"/>
      <c r="G73" s="71"/>
      <c r="H73" s="71"/>
      <c r="I73" s="71"/>
      <c r="J73" s="135">
        <f>J69-J72</f>
        <v>0</v>
      </c>
    </row>
    <row r="75" spans="1:13" x14ac:dyDescent="0.2">
      <c r="A75" s="453" t="s">
        <v>147</v>
      </c>
      <c r="B75" s="454"/>
      <c r="C75" s="454"/>
      <c r="D75" s="454"/>
      <c r="E75" s="454"/>
      <c r="F75" s="454"/>
      <c r="G75" s="454"/>
      <c r="H75" s="454"/>
      <c r="I75" s="454"/>
      <c r="J75" s="455"/>
    </row>
    <row r="76" spans="1:13" x14ac:dyDescent="0.2">
      <c r="A76" s="456"/>
      <c r="B76" s="457"/>
      <c r="C76" s="457"/>
      <c r="D76" s="457"/>
      <c r="E76" s="457"/>
      <c r="F76" s="457"/>
      <c r="G76" s="457"/>
      <c r="H76" s="457"/>
      <c r="I76" s="457"/>
      <c r="J76" s="458"/>
    </row>
    <row r="77" spans="1:13" x14ac:dyDescent="0.2">
      <c r="A77" s="456"/>
      <c r="B77" s="457"/>
      <c r="C77" s="457"/>
      <c r="D77" s="457"/>
      <c r="E77" s="457"/>
      <c r="F77" s="457"/>
      <c r="G77" s="457"/>
      <c r="H77" s="457"/>
      <c r="I77" s="457"/>
      <c r="J77" s="458"/>
      <c r="L77" s="137"/>
    </row>
    <row r="78" spans="1:13" x14ac:dyDescent="0.2">
      <c r="A78" s="459"/>
      <c r="B78" s="460"/>
      <c r="C78" s="460"/>
      <c r="D78" s="460"/>
      <c r="E78" s="460"/>
      <c r="F78" s="460"/>
      <c r="G78" s="460"/>
      <c r="H78" s="460"/>
      <c r="I78" s="460"/>
      <c r="J78" s="461"/>
    </row>
    <row r="79" spans="1:13" x14ac:dyDescent="0.2">
      <c r="A79" s="138"/>
      <c r="B79" s="138"/>
    </row>
    <row r="80" spans="1:13" x14ac:dyDescent="0.2">
      <c r="A80" s="254"/>
      <c r="B80" s="262"/>
      <c r="C80" s="262"/>
      <c r="D80" s="31"/>
      <c r="E80" s="262" t="s">
        <v>146</v>
      </c>
      <c r="F80" s="262"/>
      <c r="H80" s="262" t="s">
        <v>146</v>
      </c>
      <c r="I80" s="262"/>
      <c r="J80" s="262"/>
    </row>
    <row r="81" spans="1:10" s="139" customFormat="1" ht="9" x14ac:dyDescent="0.2">
      <c r="A81" s="292" t="s">
        <v>20</v>
      </c>
      <c r="B81" s="292"/>
      <c r="C81" s="292"/>
      <c r="E81" s="292" t="s">
        <v>115</v>
      </c>
      <c r="F81" s="292"/>
      <c r="H81" s="292" t="s">
        <v>114</v>
      </c>
      <c r="I81" s="292"/>
      <c r="J81" s="292"/>
    </row>
    <row r="82" spans="1:10" s="139" customFormat="1" ht="9" x14ac:dyDescent="0.2">
      <c r="A82" s="164"/>
      <c r="B82" s="209"/>
      <c r="C82" s="164"/>
      <c r="E82" s="164"/>
      <c r="F82" s="164"/>
      <c r="H82" s="164"/>
      <c r="I82" s="164"/>
      <c r="J82" s="164"/>
    </row>
    <row r="83" spans="1:10" x14ac:dyDescent="0.2">
      <c r="A83" s="139" t="s">
        <v>129</v>
      </c>
      <c r="B83" s="139"/>
    </row>
    <row r="84" spans="1:10" x14ac:dyDescent="0.2">
      <c r="A84" s="139" t="s">
        <v>62</v>
      </c>
      <c r="B84" s="139"/>
    </row>
    <row r="86" spans="1:10" x14ac:dyDescent="0.2">
      <c r="A86" s="204" t="str">
        <f>'Årlige køreplantimer'!A93</f>
        <v>Skema senest opdateret</v>
      </c>
      <c r="B86" s="204"/>
      <c r="C86" s="205" t="str">
        <f>'Årlige køreplantimer'!C93</f>
        <v>5. juli 2013</v>
      </c>
      <c r="D86" s="204"/>
    </row>
  </sheetData>
  <sheetProtection sheet="1" objects="1" scenarios="1"/>
  <mergeCells count="37">
    <mergeCell ref="E81:F81"/>
    <mergeCell ref="H81:J81"/>
    <mergeCell ref="A81:C81"/>
    <mergeCell ref="A80:C80"/>
    <mergeCell ref="F37:G37"/>
    <mergeCell ref="F45:G45"/>
    <mergeCell ref="F60:G60"/>
    <mergeCell ref="A75:J78"/>
    <mergeCell ref="F47:G47"/>
    <mergeCell ref="F59:G59"/>
    <mergeCell ref="F55:G55"/>
    <mergeCell ref="F56:G56"/>
    <mergeCell ref="F52:G52"/>
    <mergeCell ref="H3:I3"/>
    <mergeCell ref="E80:F80"/>
    <mergeCell ref="H80:J80"/>
    <mergeCell ref="F35:G35"/>
    <mergeCell ref="I6:J6"/>
    <mergeCell ref="G7:H8"/>
    <mergeCell ref="G6:H6"/>
    <mergeCell ref="F36:G36"/>
    <mergeCell ref="F7:F8"/>
    <mergeCell ref="F39:G39"/>
    <mergeCell ref="F40:G40"/>
    <mergeCell ref="F41:G41"/>
    <mergeCell ref="F42:G42"/>
    <mergeCell ref="B6:D6"/>
    <mergeCell ref="B7:D7"/>
    <mergeCell ref="B8:D8"/>
    <mergeCell ref="B14:C14"/>
    <mergeCell ref="F38:G38"/>
    <mergeCell ref="B21:D21"/>
    <mergeCell ref="B16:C16"/>
    <mergeCell ref="B17:C17"/>
    <mergeCell ref="B18:C18"/>
    <mergeCell ref="B19:C19"/>
    <mergeCell ref="B20:C20"/>
  </mergeCells>
  <phoneticPr fontId="1" type="noConversion"/>
  <printOptions horizontalCentered="1" verticalCentered="1"/>
  <pageMargins left="0.78740157480314965" right="0.39370078740157483" top="0.19685039370078741" bottom="0.19685039370078741" header="0" footer="0"/>
  <pageSetup paperSize="9" scale="67" orientation="portrait" r:id="rId1"/>
  <headerFooter alignWithMargins="0"/>
  <cellWatches>
    <cellWatch r="H37"/>
  </cellWatches>
  <ignoredErrors>
    <ignoredError sqref="J6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2</vt:i4>
      </vt:variant>
    </vt:vector>
  </HeadingPairs>
  <TitlesOfParts>
    <vt:vector size="9" baseType="lpstr">
      <vt:lpstr>Årlige køreplantimer</vt:lpstr>
      <vt:lpstr>Rute 1,2,3</vt:lpstr>
      <vt:lpstr>Rute 4,5,6</vt:lpstr>
      <vt:lpstr>Rute 7-10</vt:lpstr>
      <vt:lpstr>Rute 11-14</vt:lpstr>
      <vt:lpstr>Ungdomsskolekørsel</vt:lpstr>
      <vt:lpstr>Månedsafregning</vt:lpstr>
      <vt:lpstr>'Rute 1,2,3'!Udskriftsområde</vt:lpstr>
      <vt:lpstr>'Rute 4,5,6'!Udskriftsområde</vt:lpstr>
    </vt:vector>
  </TitlesOfParts>
  <Company>Front-data Danmark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mthwk</dc:creator>
  <cp:lastModifiedBy>Lone Winther Andersen</cp:lastModifiedBy>
  <cp:lastPrinted>2013-07-05T05:49:35Z</cp:lastPrinted>
  <dcterms:created xsi:type="dcterms:W3CDTF">2007-12-19T12:06:02Z</dcterms:created>
  <dcterms:modified xsi:type="dcterms:W3CDTF">2016-12-28T08:08:22Z</dcterms:modified>
</cp:coreProperties>
</file>